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hidePivotFieldList="1"/>
  <mc:AlternateContent xmlns:mc="http://schemas.openxmlformats.org/markup-compatibility/2006">
    <mc:Choice Requires="x15">
      <x15ac:absPath xmlns:x15ac="http://schemas.microsoft.com/office/spreadsheetml/2010/11/ac" url="\\SRV-DONNEES\Production\2- Observatoires, animation dispositifs partenariaux\observatoire habitat\Obs Martinique\2017\maj site\données pour site\"/>
    </mc:Choice>
  </mc:AlternateContent>
  <xr:revisionPtr revIDLastSave="0" documentId="13_ncr:1_{4A6B3468-9FF4-4857-BEE0-64C0D6B86ECA}" xr6:coauthVersionLast="43" xr6:coauthVersionMax="43" xr10:uidLastSave="{00000000-0000-0000-0000-000000000000}"/>
  <bookViews>
    <workbookView xWindow="-120" yWindow="-120" windowWidth="25440" windowHeight="15390" firstSheet="1" activeTab="1" xr2:uid="{00000000-000D-0000-FFFF-FFFF00000000}"/>
  </bookViews>
  <sheets>
    <sheet name="Feuil2" sheetId="14" state="hidden" r:id="rId1"/>
    <sheet name="Logt" sheetId="1" r:id="rId2"/>
    <sheet name="RP" sheetId="9" r:id="rId3"/>
    <sheet name="RP achevement construction" sheetId="26" r:id="rId4"/>
    <sheet name="Parc privé" sheetId="6" r:id="rId5"/>
    <sheet name="vacants" sheetId="7" r:id="rId6"/>
    <sheet name="tx vacants" sheetId="25" r:id="rId7"/>
    <sheet name="ménages" sheetId="3" r:id="rId8"/>
    <sheet name="pop" sheetId="2" r:id="rId9"/>
    <sheet name="selon taille ménage" sheetId="15" r:id="rId10"/>
    <sheet name="selon statut d'occ (2)" sheetId="10" state="hidden" r:id="rId11"/>
    <sheet name="65 ans et +" sheetId="4" state="hidden" r:id="rId12"/>
    <sheet name="moins de 25 ans" sheetId="5" state="hidden" r:id="rId13"/>
  </sheets>
  <definedNames>
    <definedName name="_xlnm._FilterDatabase" localSheetId="1" hidden="1">Logt!$A$3:$AR$47</definedName>
    <definedName name="_xlnm._FilterDatabase" localSheetId="7" hidden="1">ménages!$J$2:$J$48</definedName>
    <definedName name="_xlnm._FilterDatabase" localSheetId="4" hidden="1">'Parc privé'!$F$3:$F$47</definedName>
    <definedName name="_xlnm._FilterDatabase" localSheetId="8" hidden="1">pop!$K$1:$K$49</definedName>
    <definedName name="_xlnm._FilterDatabase" localSheetId="2" hidden="1">RP!$A$3:$DV$47</definedName>
    <definedName name="_xlnm._FilterDatabase" localSheetId="3" hidden="1">'RP achevement construction'!$A$2:$P$46</definedName>
    <definedName name="_xlnm._FilterDatabase" localSheetId="6" hidden="1">'tx vacants'!$D$1:$D$48</definedName>
    <definedName name="_xlnm._FilterDatabase" localSheetId="5" hidden="1">vacants!$A$3:$AY$47</definedName>
    <definedName name="_xlnm.Print_Area" localSheetId="11">'65 ans et +'!$B$1:$CV$47</definedName>
    <definedName name="_xlnm.Print_Area" localSheetId="1">Logt!$B$1:$AJ$47</definedName>
    <definedName name="_xlnm.Print_Area" localSheetId="7">ménages!$B$2:$M$69</definedName>
    <definedName name="_xlnm.Print_Area" localSheetId="12">'moins de 25 ans'!$B$1:$CC$47</definedName>
    <definedName name="_xlnm.Print_Area" localSheetId="4">'Parc privé'!$A$1:$CY$47</definedName>
    <definedName name="_xlnm.Print_Area" localSheetId="8">pop!$H$50:$U$63,pop!$BJ$50:$BW$63,pop!$C$4:$M$49,pop!$P$4:$AK$49,pop!$BJ$4:$BW$49,pop!#REF!</definedName>
    <definedName name="_xlnm.Print_Area" localSheetId="2">RP!$B$1:$AQ$47</definedName>
    <definedName name="_xlnm.Print_Area" localSheetId="9">'selon taille ménage'!$B$2:$N$47</definedName>
    <definedName name="_xlnm.Print_Area" localSheetId="6">'tx vacants'!$B$1:$AJ$79</definedName>
    <definedName name="_xlnm.Print_Area" localSheetId="5">vacants!$B$1:$AI$79</definedName>
  </definedNames>
  <calcPr calcId="191029"/>
  <pivotCaches>
    <pivotCache cacheId="0" r:id="rId1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A8" i="5" l="1"/>
  <c r="BA13" i="5"/>
  <c r="BA20" i="5"/>
  <c r="BA29" i="5"/>
  <c r="BA36" i="5"/>
  <c r="BX44" i="5"/>
  <c r="BX36" i="5"/>
  <c r="BX29" i="5"/>
  <c r="BX20" i="5"/>
  <c r="BX13" i="5"/>
  <c r="BX8" i="5"/>
  <c r="BV44" i="5"/>
  <c r="BV36" i="5"/>
  <c r="BV29" i="5"/>
  <c r="BV20" i="5"/>
  <c r="BV13" i="5"/>
  <c r="BV8" i="5"/>
  <c r="BT44" i="5"/>
  <c r="BT36" i="5"/>
  <c r="BT29" i="5"/>
  <c r="BT20" i="5"/>
  <c r="BT13" i="5"/>
  <c r="BT8" i="5"/>
  <c r="BR44" i="5"/>
  <c r="BR36" i="5"/>
  <c r="BR29" i="5"/>
  <c r="BR20" i="5"/>
  <c r="BR13" i="5"/>
  <c r="BR8" i="5"/>
  <c r="BP44" i="5"/>
  <c r="BP36" i="5"/>
  <c r="BP29" i="5"/>
  <c r="BP20" i="5"/>
  <c r="BP13" i="5"/>
  <c r="BP8" i="5"/>
  <c r="BN44" i="5"/>
  <c r="BN36" i="5"/>
  <c r="BN29" i="5"/>
  <c r="BN20" i="5"/>
  <c r="BN13" i="5"/>
  <c r="BN8" i="5"/>
  <c r="BL44" i="5"/>
  <c r="BL36" i="5"/>
  <c r="BL29" i="5"/>
  <c r="BL20" i="5"/>
  <c r="BL13" i="5"/>
  <c r="BL8" i="5"/>
  <c r="BG44" i="5"/>
  <c r="BG36" i="5"/>
  <c r="BG29" i="5"/>
  <c r="BG20" i="5"/>
  <c r="BG13" i="5"/>
  <c r="BG8" i="5"/>
  <c r="BE44" i="5"/>
  <c r="BE36" i="5"/>
  <c r="BE29" i="5"/>
  <c r="BE20" i="5"/>
  <c r="BE13" i="5"/>
  <c r="BE8" i="5"/>
  <c r="BC44" i="5"/>
  <c r="BC36" i="5"/>
  <c r="BC29" i="5"/>
  <c r="BC20" i="5"/>
  <c r="BC13" i="5"/>
  <c r="BC8" i="5"/>
  <c r="BA44" i="5"/>
  <c r="AY44" i="5"/>
  <c r="AY36" i="5"/>
  <c r="AY29" i="5"/>
  <c r="AY20" i="5"/>
  <c r="AY13" i="5"/>
  <c r="AY8" i="5"/>
  <c r="AW44" i="5"/>
  <c r="AW36" i="5"/>
  <c r="AW29" i="5"/>
  <c r="AW20" i="5"/>
  <c r="AW13" i="5"/>
  <c r="AW8" i="5"/>
  <c r="AR44" i="5"/>
  <c r="AR36" i="5"/>
  <c r="AR29" i="5"/>
  <c r="AR20" i="5"/>
  <c r="AR13" i="5"/>
  <c r="AR8" i="5"/>
  <c r="AP44" i="5"/>
  <c r="AP36" i="5"/>
  <c r="AP29" i="5"/>
  <c r="AP20" i="5"/>
  <c r="AP13" i="5"/>
  <c r="AP8" i="5"/>
  <c r="AN44" i="5"/>
  <c r="AN36" i="5"/>
  <c r="AN29" i="5"/>
  <c r="AN20" i="5"/>
  <c r="AN13" i="5"/>
  <c r="AN8" i="5"/>
  <c r="AL44" i="5"/>
  <c r="AL36" i="5"/>
  <c r="AL29" i="5"/>
  <c r="AL20" i="5"/>
  <c r="AL13" i="5"/>
  <c r="AL8" i="5"/>
  <c r="AJ44" i="5"/>
  <c r="AJ36" i="5"/>
  <c r="AJ29" i="5"/>
  <c r="AJ20" i="5"/>
  <c r="AJ13" i="5"/>
  <c r="AJ8" i="5"/>
  <c r="AH44" i="5"/>
  <c r="AH36" i="5"/>
  <c r="AH29" i="5"/>
  <c r="AH20" i="5"/>
  <c r="AH13" i="5"/>
  <c r="AH8" i="5"/>
  <c r="AC44" i="5"/>
  <c r="AC36" i="5"/>
  <c r="AC29" i="5"/>
  <c r="AC20" i="5"/>
  <c r="AC13" i="5"/>
  <c r="AC8" i="5"/>
  <c r="AA44" i="5"/>
  <c r="AA36" i="5"/>
  <c r="AA29" i="5"/>
  <c r="AA20" i="5"/>
  <c r="AA13" i="5"/>
  <c r="AA8" i="5"/>
  <c r="Y44" i="5"/>
  <c r="Y36" i="5"/>
  <c r="Y29" i="5"/>
  <c r="Y20" i="5"/>
  <c r="Y13" i="5"/>
  <c r="Y8" i="5"/>
  <c r="W44" i="5"/>
  <c r="W36" i="5"/>
  <c r="W29" i="5"/>
  <c r="W20" i="5"/>
  <c r="W13" i="5"/>
  <c r="W8" i="5"/>
  <c r="S44" i="5"/>
  <c r="S36" i="5"/>
  <c r="S29" i="5"/>
  <c r="S20" i="5"/>
  <c r="S13" i="5"/>
  <c r="S8" i="5"/>
  <c r="Q44" i="5"/>
  <c r="Q36" i="5"/>
  <c r="Q29" i="5"/>
  <c r="Q20" i="5"/>
  <c r="Q13" i="5"/>
  <c r="Q8" i="5"/>
  <c r="K44" i="5"/>
  <c r="K36" i="5"/>
  <c r="K29" i="5"/>
  <c r="K20" i="5"/>
  <c r="K13" i="5"/>
  <c r="K8" i="5"/>
  <c r="I44" i="5"/>
  <c r="I45" i="5" s="1"/>
  <c r="I46" i="5" s="1"/>
  <c r="G44" i="5"/>
  <c r="G45" i="5" s="1"/>
  <c r="G46" i="5" s="1"/>
  <c r="E44" i="5"/>
  <c r="E45" i="5" s="1"/>
  <c r="C44" i="5"/>
  <c r="C36" i="5"/>
  <c r="C29" i="5"/>
  <c r="C20" i="5"/>
  <c r="C13" i="5"/>
  <c r="C8" i="5"/>
  <c r="CT44" i="4"/>
  <c r="CT36" i="4"/>
  <c r="CT29" i="4"/>
  <c r="CT20" i="4"/>
  <c r="CT13" i="4"/>
  <c r="CT8" i="4"/>
  <c r="CR44" i="4"/>
  <c r="CR36" i="4"/>
  <c r="CR29" i="4"/>
  <c r="CR20" i="4"/>
  <c r="CR13" i="4"/>
  <c r="CR8" i="4"/>
  <c r="CP44" i="4"/>
  <c r="CP36" i="4"/>
  <c r="CP29" i="4"/>
  <c r="CP20" i="4"/>
  <c r="CP13" i="4"/>
  <c r="CP8" i="4"/>
  <c r="CN44" i="4"/>
  <c r="CN36" i="4"/>
  <c r="CN29" i="4"/>
  <c r="CN20" i="4"/>
  <c r="CN13" i="4"/>
  <c r="CN8" i="4"/>
  <c r="CL44" i="4"/>
  <c r="CL36" i="4"/>
  <c r="CL29" i="4"/>
  <c r="CL20" i="4"/>
  <c r="CL13" i="4"/>
  <c r="CL8" i="4"/>
  <c r="CJ44" i="4"/>
  <c r="CJ36" i="4"/>
  <c r="CJ29" i="4"/>
  <c r="CJ20" i="4"/>
  <c r="CJ13" i="4"/>
  <c r="CJ8" i="4"/>
  <c r="CH44" i="4"/>
  <c r="CH36" i="4"/>
  <c r="CH29" i="4"/>
  <c r="CH20" i="4"/>
  <c r="CH13" i="4"/>
  <c r="CH8" i="4"/>
  <c r="CB44" i="4"/>
  <c r="CB36" i="4"/>
  <c r="CB29" i="4"/>
  <c r="CB20" i="4"/>
  <c r="CB13" i="4"/>
  <c r="CB8" i="4"/>
  <c r="BZ44" i="4"/>
  <c r="BZ36" i="4"/>
  <c r="BZ29" i="4"/>
  <c r="BZ20" i="4"/>
  <c r="BZ13" i="4"/>
  <c r="BZ8" i="4"/>
  <c r="BX44" i="4"/>
  <c r="BX36" i="4"/>
  <c r="BX29" i="4"/>
  <c r="BX20" i="4"/>
  <c r="BX13" i="4"/>
  <c r="BX8" i="4"/>
  <c r="BV44" i="4"/>
  <c r="BV36" i="4"/>
  <c r="BV29" i="4"/>
  <c r="BV20" i="4"/>
  <c r="BV13" i="4"/>
  <c r="BV8" i="4"/>
  <c r="BT44" i="4"/>
  <c r="BT36" i="4"/>
  <c r="BT29" i="4"/>
  <c r="BT20" i="4"/>
  <c r="BT13" i="4"/>
  <c r="BT8" i="4"/>
  <c r="BR44" i="4"/>
  <c r="BR36" i="4"/>
  <c r="BR29" i="4"/>
  <c r="BR20" i="4"/>
  <c r="BR13" i="4"/>
  <c r="BR8" i="4"/>
  <c r="BP44" i="4"/>
  <c r="BP36" i="4"/>
  <c r="BP29" i="4"/>
  <c r="BP20" i="4"/>
  <c r="BP13" i="4"/>
  <c r="BP8" i="4"/>
  <c r="BN44" i="4"/>
  <c r="BN36" i="4"/>
  <c r="BN29" i="4"/>
  <c r="BN20" i="4"/>
  <c r="BN13" i="4"/>
  <c r="BN8" i="4"/>
  <c r="BL44" i="4"/>
  <c r="BL36" i="4"/>
  <c r="BL29" i="4"/>
  <c r="BL20" i="4"/>
  <c r="BL13" i="4"/>
  <c r="BL8" i="4"/>
  <c r="BJ44" i="4"/>
  <c r="BJ36" i="4"/>
  <c r="BJ29" i="4"/>
  <c r="BJ20" i="4"/>
  <c r="BJ13" i="4"/>
  <c r="BJ8" i="4"/>
  <c r="C36" i="4"/>
  <c r="K36" i="4"/>
  <c r="K29" i="4"/>
  <c r="K20" i="4"/>
  <c r="K13" i="4"/>
  <c r="K8" i="4"/>
  <c r="I36" i="4"/>
  <c r="I29" i="4"/>
  <c r="I20" i="4"/>
  <c r="I13" i="4"/>
  <c r="I8" i="4"/>
  <c r="G36" i="4"/>
  <c r="G29" i="4"/>
  <c r="G20" i="4"/>
  <c r="G13" i="4"/>
  <c r="G8" i="4"/>
  <c r="AA49" i="10"/>
  <c r="Z49" i="10"/>
  <c r="Y49" i="10"/>
  <c r="X49" i="10"/>
  <c r="W49" i="10"/>
  <c r="V49" i="10"/>
  <c r="U49" i="10"/>
  <c r="T49" i="10"/>
  <c r="S49" i="10"/>
  <c r="R49" i="10"/>
  <c r="Q49" i="10"/>
  <c r="P49" i="10"/>
  <c r="U5" i="5"/>
  <c r="U6" i="5"/>
  <c r="U7" i="5"/>
  <c r="U9" i="5"/>
  <c r="U10" i="5"/>
  <c r="U11" i="5"/>
  <c r="U12" i="5"/>
  <c r="U14" i="5"/>
  <c r="U15" i="5"/>
  <c r="U16" i="5"/>
  <c r="U17" i="5"/>
  <c r="U18" i="5"/>
  <c r="U19" i="5"/>
  <c r="U21" i="5"/>
  <c r="U22" i="5"/>
  <c r="U23" i="5"/>
  <c r="U24" i="5"/>
  <c r="U25" i="5"/>
  <c r="U26" i="5"/>
  <c r="U27" i="5"/>
  <c r="U28" i="5"/>
  <c r="U31" i="5"/>
  <c r="U32" i="5"/>
  <c r="U33" i="5"/>
  <c r="U34" i="5"/>
  <c r="U35" i="5"/>
  <c r="U37" i="5"/>
  <c r="U38" i="5"/>
  <c r="U39" i="5"/>
  <c r="U40" i="5"/>
  <c r="U41" i="5"/>
  <c r="U42" i="5"/>
  <c r="U43" i="5"/>
  <c r="U4" i="5"/>
  <c r="M4" i="5"/>
  <c r="L4" i="5" s="1"/>
  <c r="AE4" i="5"/>
  <c r="AD4" i="5" s="1"/>
  <c r="AT4" i="5"/>
  <c r="AS4" i="5" s="1"/>
  <c r="BI4" i="5"/>
  <c r="AX4" i="5" s="1"/>
  <c r="BZ4" i="5"/>
  <c r="BY4" i="5" s="1"/>
  <c r="M5" i="5"/>
  <c r="L5" i="5" s="1"/>
  <c r="AE5" i="5"/>
  <c r="AD5" i="5" s="1"/>
  <c r="AT5" i="5"/>
  <c r="AS5" i="5" s="1"/>
  <c r="BI5" i="5"/>
  <c r="AX5" i="5" s="1"/>
  <c r="BZ5" i="5"/>
  <c r="BM5" i="5" s="1"/>
  <c r="M6" i="5"/>
  <c r="L6" i="5" s="1"/>
  <c r="AE6" i="5"/>
  <c r="AD6" i="5" s="1"/>
  <c r="AT6" i="5"/>
  <c r="AS6" i="5" s="1"/>
  <c r="BI6" i="5"/>
  <c r="AX6" i="5" s="1"/>
  <c r="BZ6" i="5"/>
  <c r="BW6" i="5" s="1"/>
  <c r="M7" i="5"/>
  <c r="L7" i="5" s="1"/>
  <c r="AE7" i="5"/>
  <c r="AD7" i="5" s="1"/>
  <c r="AT7" i="5"/>
  <c r="AS7" i="5" s="1"/>
  <c r="BI7" i="5"/>
  <c r="BZ7" i="5"/>
  <c r="BW7" i="5" s="1"/>
  <c r="M9" i="5"/>
  <c r="L9" i="5" s="1"/>
  <c r="AE9" i="5"/>
  <c r="AD9" i="5" s="1"/>
  <c r="AT9" i="5"/>
  <c r="AS9" i="5" s="1"/>
  <c r="BI9" i="5"/>
  <c r="AX9" i="5" s="1"/>
  <c r="BZ9" i="5"/>
  <c r="BO9" i="5" s="1"/>
  <c r="M10" i="5"/>
  <c r="L10" i="5" s="1"/>
  <c r="AE10" i="5"/>
  <c r="AD10" i="5" s="1"/>
  <c r="AT10" i="5"/>
  <c r="AS10" i="5" s="1"/>
  <c r="BI10" i="5"/>
  <c r="AX10" i="5" s="1"/>
  <c r="BZ10" i="5"/>
  <c r="BQ10" i="5" s="1"/>
  <c r="M11" i="5"/>
  <c r="L11" i="5" s="1"/>
  <c r="AE11" i="5"/>
  <c r="AD11" i="5" s="1"/>
  <c r="AT11" i="5"/>
  <c r="AS11" i="5" s="1"/>
  <c r="BI11" i="5"/>
  <c r="AX11" i="5" s="1"/>
  <c r="BZ11" i="5"/>
  <c r="BO11" i="5" s="1"/>
  <c r="M12" i="5"/>
  <c r="L12" i="5" s="1"/>
  <c r="AE12" i="5"/>
  <c r="AD12" i="5" s="1"/>
  <c r="AT12" i="5"/>
  <c r="AS12" i="5" s="1"/>
  <c r="BI12" i="5"/>
  <c r="AX12" i="5" s="1"/>
  <c r="BZ12" i="5"/>
  <c r="BM12" i="5" s="1"/>
  <c r="M14" i="5"/>
  <c r="L14" i="5" s="1"/>
  <c r="AE14" i="5"/>
  <c r="AD14" i="5" s="1"/>
  <c r="AT14" i="5"/>
  <c r="AS14" i="5" s="1"/>
  <c r="BI14" i="5"/>
  <c r="AX14" i="5" s="1"/>
  <c r="BZ14" i="5"/>
  <c r="BY14" i="5" s="1"/>
  <c r="M15" i="5"/>
  <c r="L15" i="5" s="1"/>
  <c r="AE15" i="5"/>
  <c r="AD15" i="5" s="1"/>
  <c r="AT15" i="5"/>
  <c r="AS15" i="5" s="1"/>
  <c r="BI15" i="5"/>
  <c r="BZ15" i="5"/>
  <c r="BO15" i="5" s="1"/>
  <c r="M16" i="5"/>
  <c r="L16" i="5" s="1"/>
  <c r="AE16" i="5"/>
  <c r="AD16" i="5" s="1"/>
  <c r="AT16" i="5"/>
  <c r="AS16" i="5" s="1"/>
  <c r="BI16" i="5"/>
  <c r="BZ16" i="5"/>
  <c r="BY16" i="5" s="1"/>
  <c r="M17" i="5"/>
  <c r="L17" i="5" s="1"/>
  <c r="AE17" i="5"/>
  <c r="AD17" i="5" s="1"/>
  <c r="AT17" i="5"/>
  <c r="AS17" i="5" s="1"/>
  <c r="BI17" i="5"/>
  <c r="BH17" i="5" s="1"/>
  <c r="BZ17" i="5"/>
  <c r="BW17" i="5" s="1"/>
  <c r="M18" i="5"/>
  <c r="L18" i="5" s="1"/>
  <c r="AE18" i="5"/>
  <c r="AD18" i="5" s="1"/>
  <c r="AT18" i="5"/>
  <c r="AS18" i="5" s="1"/>
  <c r="BI18" i="5"/>
  <c r="AX18" i="5" s="1"/>
  <c r="BZ18" i="5"/>
  <c r="BM18" i="5" s="1"/>
  <c r="M19" i="5"/>
  <c r="L19" i="5" s="1"/>
  <c r="AE19" i="5"/>
  <c r="AD19" i="5" s="1"/>
  <c r="AT19" i="5"/>
  <c r="AS19" i="5" s="1"/>
  <c r="BI19" i="5"/>
  <c r="AX19" i="5" s="1"/>
  <c r="BZ19" i="5"/>
  <c r="BW19" i="5" s="1"/>
  <c r="M21" i="5"/>
  <c r="L21" i="5" s="1"/>
  <c r="AE21" i="5"/>
  <c r="AD21" i="5" s="1"/>
  <c r="AT21" i="5"/>
  <c r="AS21" i="5" s="1"/>
  <c r="BI21" i="5"/>
  <c r="AX21" i="5" s="1"/>
  <c r="BZ21" i="5"/>
  <c r="BQ21" i="5" s="1"/>
  <c r="M22" i="5"/>
  <c r="L22" i="5" s="1"/>
  <c r="AE22" i="5"/>
  <c r="AD22" i="5" s="1"/>
  <c r="AT22" i="5"/>
  <c r="AS22" i="5" s="1"/>
  <c r="BI22" i="5"/>
  <c r="BH22" i="5" s="1"/>
  <c r="BZ22" i="5"/>
  <c r="BY22" i="5" s="1"/>
  <c r="M23" i="5"/>
  <c r="L23" i="5" s="1"/>
  <c r="AE23" i="5"/>
  <c r="AD23" i="5" s="1"/>
  <c r="AT23" i="5"/>
  <c r="AS23" i="5" s="1"/>
  <c r="BI23" i="5"/>
  <c r="AX23" i="5" s="1"/>
  <c r="BZ23" i="5"/>
  <c r="BQ23" i="5" s="1"/>
  <c r="M24" i="5"/>
  <c r="L24" i="5" s="1"/>
  <c r="AE24" i="5"/>
  <c r="AD24" i="5" s="1"/>
  <c r="AT24" i="5"/>
  <c r="AS24" i="5" s="1"/>
  <c r="BI24" i="5"/>
  <c r="BZ24" i="5"/>
  <c r="BY24" i="5" s="1"/>
  <c r="M25" i="5"/>
  <c r="L25" i="5" s="1"/>
  <c r="AE25" i="5"/>
  <c r="AD25" i="5" s="1"/>
  <c r="AT25" i="5"/>
  <c r="AS25" i="5" s="1"/>
  <c r="BI25" i="5"/>
  <c r="AX25" i="5" s="1"/>
  <c r="BZ25" i="5"/>
  <c r="BQ25" i="5" s="1"/>
  <c r="M26" i="5"/>
  <c r="L26" i="5" s="1"/>
  <c r="AE26" i="5"/>
  <c r="AD26" i="5" s="1"/>
  <c r="AT26" i="5"/>
  <c r="AS26" i="5" s="1"/>
  <c r="BI26" i="5"/>
  <c r="AX26" i="5" s="1"/>
  <c r="BZ26" i="5"/>
  <c r="BS26" i="5" s="1"/>
  <c r="M27" i="5"/>
  <c r="L27" i="5" s="1"/>
  <c r="AE27" i="5"/>
  <c r="AD27" i="5" s="1"/>
  <c r="AT27" i="5"/>
  <c r="AS27" i="5" s="1"/>
  <c r="BI27" i="5"/>
  <c r="AX27" i="5" s="1"/>
  <c r="BZ27" i="5"/>
  <c r="M28" i="5"/>
  <c r="L28" i="5" s="1"/>
  <c r="AE28" i="5"/>
  <c r="AD28" i="5" s="1"/>
  <c r="AT28" i="5"/>
  <c r="AS28" i="5" s="1"/>
  <c r="BI28" i="5"/>
  <c r="AX28" i="5" s="1"/>
  <c r="BZ28" i="5"/>
  <c r="BM28" i="5" s="1"/>
  <c r="M31" i="5"/>
  <c r="L31" i="5" s="1"/>
  <c r="AE31" i="5"/>
  <c r="AD31" i="5" s="1"/>
  <c r="AT31" i="5"/>
  <c r="AS31" i="5" s="1"/>
  <c r="BI31" i="5"/>
  <c r="BZ31" i="5"/>
  <c r="BU31" i="5" s="1"/>
  <c r="M32" i="5"/>
  <c r="L32" i="5" s="1"/>
  <c r="AE32" i="5"/>
  <c r="AD32" i="5" s="1"/>
  <c r="AT32" i="5"/>
  <c r="AS32" i="5" s="1"/>
  <c r="BI32" i="5"/>
  <c r="AX32" i="5" s="1"/>
  <c r="BZ32" i="5"/>
  <c r="M33" i="5"/>
  <c r="L33" i="5" s="1"/>
  <c r="AE33" i="5"/>
  <c r="AD33" i="5" s="1"/>
  <c r="AT33" i="5"/>
  <c r="AS33" i="5" s="1"/>
  <c r="BI33" i="5"/>
  <c r="BZ33" i="5"/>
  <c r="BY33" i="5" s="1"/>
  <c r="M34" i="5"/>
  <c r="L34" i="5" s="1"/>
  <c r="AE34" i="5"/>
  <c r="AD34" i="5" s="1"/>
  <c r="AT34" i="5"/>
  <c r="AS34" i="5" s="1"/>
  <c r="BI34" i="5"/>
  <c r="AX34" i="5" s="1"/>
  <c r="BZ34" i="5"/>
  <c r="BW34" i="5" s="1"/>
  <c r="M35" i="5"/>
  <c r="L35" i="5" s="1"/>
  <c r="AE35" i="5"/>
  <c r="AD35" i="5" s="1"/>
  <c r="AT35" i="5"/>
  <c r="AS35" i="5" s="1"/>
  <c r="BI35" i="5"/>
  <c r="AX35" i="5" s="1"/>
  <c r="BZ35" i="5"/>
  <c r="BY35" i="5" s="1"/>
  <c r="M37" i="5"/>
  <c r="L37" i="5" s="1"/>
  <c r="AE37" i="5"/>
  <c r="AD37" i="5" s="1"/>
  <c r="AT37" i="5"/>
  <c r="AS37" i="5" s="1"/>
  <c r="BI37" i="5"/>
  <c r="BZ37" i="5"/>
  <c r="BW37" i="5" s="1"/>
  <c r="M38" i="5"/>
  <c r="L38" i="5" s="1"/>
  <c r="AE38" i="5"/>
  <c r="AD38" i="5" s="1"/>
  <c r="AT38" i="5"/>
  <c r="AS38" i="5" s="1"/>
  <c r="BI38" i="5"/>
  <c r="BZ38" i="5"/>
  <c r="BQ38" i="5" s="1"/>
  <c r="M39" i="5"/>
  <c r="L39" i="5" s="1"/>
  <c r="AE39" i="5"/>
  <c r="AD39" i="5" s="1"/>
  <c r="AT39" i="5"/>
  <c r="AS39" i="5" s="1"/>
  <c r="BI39" i="5"/>
  <c r="AX39" i="5" s="1"/>
  <c r="BZ39" i="5"/>
  <c r="BS39" i="5" s="1"/>
  <c r="M40" i="5"/>
  <c r="L40" i="5" s="1"/>
  <c r="AE40" i="5"/>
  <c r="AD40" i="5" s="1"/>
  <c r="AT40" i="5"/>
  <c r="AS40" i="5" s="1"/>
  <c r="BI40" i="5"/>
  <c r="AX40" i="5" s="1"/>
  <c r="BZ40" i="5"/>
  <c r="BS40" i="5" s="1"/>
  <c r="M41" i="5"/>
  <c r="L41" i="5" s="1"/>
  <c r="AE41" i="5"/>
  <c r="AD41" i="5" s="1"/>
  <c r="AT41" i="5"/>
  <c r="AS41" i="5" s="1"/>
  <c r="BI41" i="5"/>
  <c r="AX41" i="5" s="1"/>
  <c r="BZ41" i="5"/>
  <c r="BS41" i="5" s="1"/>
  <c r="M42" i="5"/>
  <c r="L42" i="5" s="1"/>
  <c r="AE42" i="5"/>
  <c r="AD42" i="5" s="1"/>
  <c r="AT42" i="5"/>
  <c r="AS42" i="5" s="1"/>
  <c r="BI42" i="5"/>
  <c r="AX42" i="5" s="1"/>
  <c r="BZ42" i="5"/>
  <c r="BY42" i="5" s="1"/>
  <c r="M43" i="5"/>
  <c r="L43" i="5" s="1"/>
  <c r="AE43" i="5"/>
  <c r="AD43" i="5" s="1"/>
  <c r="AT43" i="5"/>
  <c r="AS43" i="5" s="1"/>
  <c r="BI43" i="5"/>
  <c r="AX43" i="5" s="1"/>
  <c r="BZ43" i="5"/>
  <c r="BQ43" i="5" s="1"/>
  <c r="M4" i="4"/>
  <c r="D4" i="4" s="1"/>
  <c r="CD4" i="4"/>
  <c r="CA4" i="4" s="1"/>
  <c r="CV4" i="4"/>
  <c r="CU4" i="4" s="1"/>
  <c r="M5" i="4"/>
  <c r="L5" i="4" s="1"/>
  <c r="CD5" i="4"/>
  <c r="BO5" i="4" s="1"/>
  <c r="CV5" i="4"/>
  <c r="CU5" i="4" s="1"/>
  <c r="M6" i="4"/>
  <c r="F6" i="4" s="1"/>
  <c r="CD6" i="4"/>
  <c r="CC6" i="4" s="1"/>
  <c r="CV6" i="4"/>
  <c r="CU6" i="4" s="1"/>
  <c r="M7" i="4"/>
  <c r="L7" i="4" s="1"/>
  <c r="CD7" i="4"/>
  <c r="BM7" i="4" s="1"/>
  <c r="CV7" i="4"/>
  <c r="CU7" i="4" s="1"/>
  <c r="C8" i="4"/>
  <c r="E8" i="4"/>
  <c r="M9" i="4"/>
  <c r="J9" i="4" s="1"/>
  <c r="CD9" i="4"/>
  <c r="CC9" i="4" s="1"/>
  <c r="CV9" i="4"/>
  <c r="CU9" i="4" s="1"/>
  <c r="M10" i="4"/>
  <c r="H10" i="4" s="1"/>
  <c r="CD10" i="4"/>
  <c r="BK10" i="4" s="1"/>
  <c r="CV10" i="4"/>
  <c r="CU10" i="4" s="1"/>
  <c r="M11" i="4"/>
  <c r="F11" i="4" s="1"/>
  <c r="CD11" i="4"/>
  <c r="BY11" i="4" s="1"/>
  <c r="CV11" i="4"/>
  <c r="CU11" i="4" s="1"/>
  <c r="M12" i="4"/>
  <c r="F12" i="4" s="1"/>
  <c r="CD12" i="4"/>
  <c r="BQ12" i="4" s="1"/>
  <c r="CV12" i="4"/>
  <c r="CU12" i="4" s="1"/>
  <c r="C13" i="4"/>
  <c r="E13" i="4"/>
  <c r="M14" i="4"/>
  <c r="CD14" i="4"/>
  <c r="BK14" i="4" s="1"/>
  <c r="CV14" i="4"/>
  <c r="CU14" i="4" s="1"/>
  <c r="M15" i="4"/>
  <c r="H15" i="4" s="1"/>
  <c r="CD15" i="4"/>
  <c r="BK15" i="4" s="1"/>
  <c r="CV15" i="4"/>
  <c r="CU15" i="4" s="1"/>
  <c r="M16" i="4"/>
  <c r="F16" i="4" s="1"/>
  <c r="CD16" i="4"/>
  <c r="BU16" i="4" s="1"/>
  <c r="CV16" i="4"/>
  <c r="CU16" i="4" s="1"/>
  <c r="M17" i="4"/>
  <c r="D17" i="4" s="1"/>
  <c r="CD17" i="4"/>
  <c r="BM17" i="4" s="1"/>
  <c r="CV17" i="4"/>
  <c r="CU17" i="4" s="1"/>
  <c r="M18" i="4"/>
  <c r="F18" i="4" s="1"/>
  <c r="CD18" i="4"/>
  <c r="BK18" i="4" s="1"/>
  <c r="CV18" i="4"/>
  <c r="CU18" i="4" s="1"/>
  <c r="M19" i="4"/>
  <c r="L19" i="4" s="1"/>
  <c r="CD19" i="4"/>
  <c r="CV19" i="4"/>
  <c r="CU19" i="4" s="1"/>
  <c r="C20" i="4"/>
  <c r="E20" i="4"/>
  <c r="M21" i="4"/>
  <c r="J21" i="4" s="1"/>
  <c r="CD21" i="4"/>
  <c r="CA21" i="4" s="1"/>
  <c r="CV21" i="4"/>
  <c r="CU21" i="4" s="1"/>
  <c r="M22" i="4"/>
  <c r="L22" i="4" s="1"/>
  <c r="CD22" i="4"/>
  <c r="CC22" i="4" s="1"/>
  <c r="CV22" i="4"/>
  <c r="CU22" i="4" s="1"/>
  <c r="M23" i="4"/>
  <c r="J23" i="4" s="1"/>
  <c r="CD23" i="4"/>
  <c r="CC23" i="4" s="1"/>
  <c r="CV23" i="4"/>
  <c r="CU23" i="4" s="1"/>
  <c r="M24" i="4"/>
  <c r="D24" i="4" s="1"/>
  <c r="CD24" i="4"/>
  <c r="CC24" i="4" s="1"/>
  <c r="CV24" i="4"/>
  <c r="CU24" i="4" s="1"/>
  <c r="M25" i="4"/>
  <c r="CD25" i="4"/>
  <c r="BW25" i="4" s="1"/>
  <c r="CV25" i="4"/>
  <c r="CU25" i="4" s="1"/>
  <c r="M26" i="4"/>
  <c r="F26" i="4" s="1"/>
  <c r="CD26" i="4"/>
  <c r="BQ26" i="4" s="1"/>
  <c r="CV26" i="4"/>
  <c r="CU26" i="4" s="1"/>
  <c r="M27" i="4"/>
  <c r="D27" i="4" s="1"/>
  <c r="CD27" i="4"/>
  <c r="BM27" i="4" s="1"/>
  <c r="CV27" i="4"/>
  <c r="CU27" i="4" s="1"/>
  <c r="M28" i="4"/>
  <c r="J28" i="4" s="1"/>
  <c r="CD28" i="4"/>
  <c r="BW28" i="4" s="1"/>
  <c r="CV28" i="4"/>
  <c r="CU28" i="4" s="1"/>
  <c r="C29" i="4"/>
  <c r="E29" i="4"/>
  <c r="M31" i="4"/>
  <c r="L31" i="4" s="1"/>
  <c r="CD31" i="4"/>
  <c r="BQ31" i="4" s="1"/>
  <c r="CV31" i="4"/>
  <c r="CU31" i="4" s="1"/>
  <c r="M32" i="4"/>
  <c r="J32" i="4" s="1"/>
  <c r="CD32" i="4"/>
  <c r="CC32" i="4" s="1"/>
  <c r="CV32" i="4"/>
  <c r="CU32" i="4" s="1"/>
  <c r="M33" i="4"/>
  <c r="J33" i="4" s="1"/>
  <c r="CD33" i="4"/>
  <c r="BM33" i="4" s="1"/>
  <c r="CV33" i="4"/>
  <c r="CU33" i="4" s="1"/>
  <c r="M34" i="4"/>
  <c r="D34" i="4" s="1"/>
  <c r="CD34" i="4"/>
  <c r="BO34" i="4" s="1"/>
  <c r="CV34" i="4"/>
  <c r="CU34" i="4" s="1"/>
  <c r="M35" i="4"/>
  <c r="CD35" i="4"/>
  <c r="BU35" i="4" s="1"/>
  <c r="CV35" i="4"/>
  <c r="CU35" i="4" s="1"/>
  <c r="E36" i="4"/>
  <c r="M37" i="4"/>
  <c r="L37" i="4" s="1"/>
  <c r="CD37" i="4"/>
  <c r="BW37" i="4" s="1"/>
  <c r="CV37" i="4"/>
  <c r="CU37" i="4" s="1"/>
  <c r="M38" i="4"/>
  <c r="F38" i="4" s="1"/>
  <c r="CD38" i="4"/>
  <c r="BK38" i="4" s="1"/>
  <c r="CV38" i="4"/>
  <c r="CU38" i="4" s="1"/>
  <c r="M39" i="4"/>
  <c r="F39" i="4" s="1"/>
  <c r="CD39" i="4"/>
  <c r="BU39" i="4" s="1"/>
  <c r="CV39" i="4"/>
  <c r="CU39" i="4" s="1"/>
  <c r="M40" i="4"/>
  <c r="CD40" i="4"/>
  <c r="BM40" i="4" s="1"/>
  <c r="CV40" i="4"/>
  <c r="CU40" i="4" s="1"/>
  <c r="M41" i="4"/>
  <c r="D41" i="4" s="1"/>
  <c r="CD41" i="4"/>
  <c r="BM41" i="4" s="1"/>
  <c r="CV41" i="4"/>
  <c r="CU41" i="4" s="1"/>
  <c r="M42" i="4"/>
  <c r="D42" i="4" s="1"/>
  <c r="CD42" i="4"/>
  <c r="BK42" i="4" s="1"/>
  <c r="CV42" i="4"/>
  <c r="CU42" i="4" s="1"/>
  <c r="M43" i="4"/>
  <c r="H43" i="4" s="1"/>
  <c r="CD43" i="4"/>
  <c r="BK43" i="4" s="1"/>
  <c r="CV43" i="4"/>
  <c r="CU43" i="4" s="1"/>
  <c r="C44" i="4"/>
  <c r="E44" i="4"/>
  <c r="G44" i="4"/>
  <c r="I44" i="4"/>
  <c r="K44" i="4"/>
  <c r="AY4" i="10"/>
  <c r="AY5" i="10"/>
  <c r="AY6" i="10"/>
  <c r="AY7" i="10"/>
  <c r="AY8" i="10"/>
  <c r="AY9" i="10"/>
  <c r="AY10" i="10"/>
  <c r="AY11" i="10"/>
  <c r="AY12" i="10"/>
  <c r="AY13" i="10"/>
  <c r="AY15" i="10"/>
  <c r="AY16" i="10"/>
  <c r="AY17" i="10"/>
  <c r="AY18" i="10"/>
  <c r="AY19" i="10"/>
  <c r="AY20" i="10"/>
  <c r="AY21" i="10"/>
  <c r="AY22" i="10"/>
  <c r="AY23" i="10"/>
  <c r="AY24" i="10"/>
  <c r="AY25" i="10"/>
  <c r="AY26" i="10"/>
  <c r="AY27" i="10"/>
  <c r="AY28" i="10"/>
  <c r="AY29" i="10"/>
  <c r="AY30" i="10"/>
  <c r="AY31" i="10"/>
  <c r="AY32" i="10"/>
  <c r="AY33" i="10"/>
  <c r="AY34" i="10"/>
  <c r="AY35" i="10"/>
  <c r="AY36" i="10"/>
  <c r="AY37" i="10"/>
  <c r="AY38" i="10"/>
  <c r="AY39" i="10"/>
  <c r="AY40" i="10"/>
  <c r="AY41" i="10"/>
  <c r="AY42" i="10"/>
  <c r="AY43" i="10"/>
  <c r="P44" i="10"/>
  <c r="R44" i="10"/>
  <c r="S44" i="10" s="1"/>
  <c r="T44" i="10"/>
  <c r="U44" i="10" s="1"/>
  <c r="V44" i="10"/>
  <c r="W44" i="10" s="1"/>
  <c r="X44" i="10"/>
  <c r="X45" i="10" s="1"/>
  <c r="Z44" i="10"/>
  <c r="AA44" i="10" s="1"/>
  <c r="AB44" i="10"/>
  <c r="AB45" i="10" s="1"/>
  <c r="AD44" i="10"/>
  <c r="AF44" i="10"/>
  <c r="AG44" i="10" s="1"/>
  <c r="AH44" i="10"/>
  <c r="AI44" i="10" s="1"/>
  <c r="AJ44" i="10"/>
  <c r="AK44" i="10" s="1"/>
  <c r="AL44" i="10"/>
  <c r="AN44" i="10"/>
  <c r="AO44" i="10" s="1"/>
  <c r="AP44" i="10"/>
  <c r="AR44" i="10"/>
  <c r="AS44" i="10" s="1"/>
  <c r="AT44" i="10"/>
  <c r="AV44" i="10"/>
  <c r="AV45" i="10" s="1"/>
  <c r="AW45" i="10" s="1"/>
  <c r="AX44" i="10"/>
  <c r="AY44" i="10" s="1"/>
  <c r="BN45" i="4" l="1"/>
  <c r="BV45" i="4"/>
  <c r="CP45" i="4"/>
  <c r="BH35" i="5"/>
  <c r="BU10" i="5"/>
  <c r="BV30" i="4"/>
  <c r="BY24" i="4"/>
  <c r="BH10" i="5"/>
  <c r="L16" i="4"/>
  <c r="L10" i="4"/>
  <c r="BY18" i="4"/>
  <c r="BQ33" i="4"/>
  <c r="BY4" i="4"/>
  <c r="BS39" i="4"/>
  <c r="CA33" i="4"/>
  <c r="BK33" i="4"/>
  <c r="J42" i="4"/>
  <c r="BY33" i="4"/>
  <c r="BO39" i="4"/>
  <c r="BU4" i="4"/>
  <c r="BM18" i="4"/>
  <c r="BM21" i="4"/>
  <c r="CC15" i="4"/>
  <c r="BQ26" i="5"/>
  <c r="BM4" i="4"/>
  <c r="BY39" i="4"/>
  <c r="BQ33" i="5"/>
  <c r="F27" i="4"/>
  <c r="Y45" i="5"/>
  <c r="AJ45" i="5"/>
  <c r="AR45" i="5"/>
  <c r="V45" i="10"/>
  <c r="V46" i="10" s="1"/>
  <c r="V50" i="10" s="1"/>
  <c r="BL30" i="4"/>
  <c r="M13" i="5"/>
  <c r="L13" i="5" s="1"/>
  <c r="BQ42" i="5"/>
  <c r="BH23" i="5"/>
  <c r="D33" i="4"/>
  <c r="BO24" i="4"/>
  <c r="H27" i="4"/>
  <c r="BM26" i="5"/>
  <c r="C30" i="5"/>
  <c r="BW28" i="5"/>
  <c r="CC7" i="4"/>
  <c r="U8" i="5"/>
  <c r="BN30" i="5"/>
  <c r="F21" i="4"/>
  <c r="BW24" i="4"/>
  <c r="BW24" i="5"/>
  <c r="D39" i="4"/>
  <c r="BO7" i="4"/>
  <c r="BH39" i="5"/>
  <c r="BQ24" i="5"/>
  <c r="BK24" i="4"/>
  <c r="BJ45" i="4"/>
  <c r="CT45" i="4"/>
  <c r="H21" i="4"/>
  <c r="BS19" i="5"/>
  <c r="BM10" i="5"/>
  <c r="Z45" i="10"/>
  <c r="Z46" i="10" s="1"/>
  <c r="L18" i="4"/>
  <c r="BQ7" i="4"/>
  <c r="BP45" i="4"/>
  <c r="CJ45" i="4"/>
  <c r="CR45" i="4"/>
  <c r="AH45" i="5"/>
  <c r="BO25" i="5"/>
  <c r="BS38" i="5"/>
  <c r="BU24" i="5"/>
  <c r="BM28" i="4"/>
  <c r="BW5" i="5"/>
  <c r="BS15" i="5"/>
  <c r="BU5" i="5"/>
  <c r="BO5" i="5"/>
  <c r="BS14" i="4"/>
  <c r="BS25" i="5"/>
  <c r="BO6" i="5"/>
  <c r="BM11" i="4"/>
  <c r="CA14" i="4"/>
  <c r="J43" i="4"/>
  <c r="BO14" i="4"/>
  <c r="L15" i="4"/>
  <c r="BO35" i="4"/>
  <c r="BW15" i="5"/>
  <c r="BW38" i="5"/>
  <c r="BS5" i="5"/>
  <c r="BH43" i="5"/>
  <c r="BU43" i="5"/>
  <c r="BS24" i="5"/>
  <c r="BK27" i="4"/>
  <c r="F23" i="4"/>
  <c r="F41" i="4"/>
  <c r="G30" i="4"/>
  <c r="BJ30" i="4"/>
  <c r="BT45" i="4"/>
  <c r="BZ30" i="4"/>
  <c r="CN45" i="4"/>
  <c r="CT30" i="4"/>
  <c r="C45" i="5"/>
  <c r="M29" i="5"/>
  <c r="L29" i="5" s="1"/>
  <c r="BG45" i="5"/>
  <c r="BQ15" i="5"/>
  <c r="BH9" i="5"/>
  <c r="BO38" i="5"/>
  <c r="BW16" i="5"/>
  <c r="BH11" i="5"/>
  <c r="BM24" i="5"/>
  <c r="AW44" i="10"/>
  <c r="CC34" i="4"/>
  <c r="BY35" i="4"/>
  <c r="J41" i="4"/>
  <c r="I45" i="4"/>
  <c r="BO24" i="5"/>
  <c r="CA34" i="4"/>
  <c r="BC30" i="5"/>
  <c r="BH12" i="5"/>
  <c r="BS16" i="5"/>
  <c r="BH21" i="5"/>
  <c r="J12" i="4"/>
  <c r="AN45" i="10"/>
  <c r="CC28" i="4"/>
  <c r="BO34" i="5"/>
  <c r="BH34" i="5"/>
  <c r="BO40" i="4"/>
  <c r="BW11" i="4"/>
  <c r="L28" i="4"/>
  <c r="BO11" i="4"/>
  <c r="BU34" i="4"/>
  <c r="BK40" i="4"/>
  <c r="BM14" i="4"/>
  <c r="CA25" i="4"/>
  <c r="BS25" i="4"/>
  <c r="L17" i="4"/>
  <c r="BM11" i="5"/>
  <c r="BU25" i="5"/>
  <c r="BU34" i="5"/>
  <c r="BU16" i="5"/>
  <c r="BS6" i="5"/>
  <c r="BU11" i="4"/>
  <c r="BK34" i="4"/>
  <c r="BY34" i="4"/>
  <c r="BW14" i="4"/>
  <c r="BQ14" i="4"/>
  <c r="BU14" i="4"/>
  <c r="BM9" i="4"/>
  <c r="J17" i="4"/>
  <c r="AV46" i="10"/>
  <c r="X52" i="10" s="1"/>
  <c r="CC11" i="4"/>
  <c r="BS11" i="4"/>
  <c r="D19" i="4"/>
  <c r="BS34" i="4"/>
  <c r="BY40" i="4"/>
  <c r="AF45" i="10"/>
  <c r="AF46" i="10" s="1"/>
  <c r="T51" i="10" s="1"/>
  <c r="F17" i="4"/>
  <c r="BU43" i="4"/>
  <c r="H17" i="4"/>
  <c r="CC43" i="4"/>
  <c r="AC44" i="10"/>
  <c r="BZ45" i="4"/>
  <c r="H28" i="4"/>
  <c r="J15" i="4"/>
  <c r="CC40" i="4"/>
  <c r="BQ39" i="5"/>
  <c r="BK11" i="4"/>
  <c r="BQ11" i="4"/>
  <c r="BM23" i="4"/>
  <c r="BM34" i="4"/>
  <c r="BU40" i="4"/>
  <c r="CC14" i="4"/>
  <c r="BY14" i="4"/>
  <c r="U13" i="5"/>
  <c r="U29" i="5"/>
  <c r="BQ34" i="4"/>
  <c r="BM35" i="4"/>
  <c r="CA35" i="4"/>
  <c r="BW21" i="5"/>
  <c r="BW43" i="5"/>
  <c r="BH40" i="5"/>
  <c r="CA11" i="4"/>
  <c r="BO23" i="4"/>
  <c r="BW34" i="4"/>
  <c r="BU25" i="4"/>
  <c r="BQ25" i="4"/>
  <c r="BY25" i="4"/>
  <c r="BM25" i="4"/>
  <c r="CD13" i="4"/>
  <c r="BU13" i="4" s="1"/>
  <c r="BS31" i="5"/>
  <c r="BK12" i="4"/>
  <c r="BY41" i="4"/>
  <c r="D18" i="4"/>
  <c r="BW35" i="4"/>
  <c r="BU38" i="4"/>
  <c r="H41" i="4"/>
  <c r="K45" i="4"/>
  <c r="CD36" i="4"/>
  <c r="BM36" i="4" s="1"/>
  <c r="CD20" i="4"/>
  <c r="BQ20" i="4" s="1"/>
  <c r="AE44" i="5"/>
  <c r="T44" i="5" s="1"/>
  <c r="AT29" i="5"/>
  <c r="AS29" i="5" s="1"/>
  <c r="BS7" i="5"/>
  <c r="BO41" i="4"/>
  <c r="BK26" i="4"/>
  <c r="BS12" i="4"/>
  <c r="BW38" i="4"/>
  <c r="CC38" i="4"/>
  <c r="AH30" i="5"/>
  <c r="BO7" i="5"/>
  <c r="BM17" i="5"/>
  <c r="BM34" i="5"/>
  <c r="BO4" i="5"/>
  <c r="BM31" i="5"/>
  <c r="BH19" i="5"/>
  <c r="H32" i="4"/>
  <c r="AX45" i="10"/>
  <c r="AX46" i="10" s="1"/>
  <c r="BS23" i="4"/>
  <c r="BU17" i="4"/>
  <c r="CA15" i="4"/>
  <c r="BK23" i="4"/>
  <c r="BU28" i="4"/>
  <c r="J6" i="4"/>
  <c r="BU7" i="5"/>
  <c r="BS4" i="5"/>
  <c r="BY26" i="4"/>
  <c r="BY15" i="4"/>
  <c r="BQ38" i="4"/>
  <c r="BM38" i="4"/>
  <c r="AE13" i="5"/>
  <c r="AD13" i="5" s="1"/>
  <c r="AE29" i="5"/>
  <c r="AD29" i="5" s="1"/>
  <c r="AT13" i="5"/>
  <c r="AS13" i="5" s="1"/>
  <c r="BI20" i="5"/>
  <c r="BH20" i="5" s="1"/>
  <c r="BZ20" i="5"/>
  <c r="BU20" i="5" s="1"/>
  <c r="BQ4" i="5"/>
  <c r="BQ31" i="5"/>
  <c r="AH45" i="10"/>
  <c r="BW23" i="4"/>
  <c r="CA12" i="4"/>
  <c r="H12" i="4"/>
  <c r="BO38" i="4"/>
  <c r="BM7" i="5"/>
  <c r="BM4" i="5"/>
  <c r="BH4" i="5"/>
  <c r="D32" i="4"/>
  <c r="BQ23" i="4"/>
  <c r="BO12" i="4"/>
  <c r="D38" i="4"/>
  <c r="BQ6" i="4"/>
  <c r="F15" i="4"/>
  <c r="BO17" i="4"/>
  <c r="BW17" i="4"/>
  <c r="CA17" i="4"/>
  <c r="K30" i="4"/>
  <c r="BP30" i="4"/>
  <c r="CV13" i="4"/>
  <c r="CU13" i="4" s="1"/>
  <c r="S30" i="5"/>
  <c r="W45" i="5"/>
  <c r="AN30" i="5"/>
  <c r="AP45" i="5"/>
  <c r="AY30" i="5"/>
  <c r="C45" i="4"/>
  <c r="BX45" i="4"/>
  <c r="CH30" i="4"/>
  <c r="CP30" i="4"/>
  <c r="BH14" i="5"/>
  <c r="BW4" i="5"/>
  <c r="BQ14" i="5"/>
  <c r="BQ41" i="5"/>
  <c r="AJ45" i="10"/>
  <c r="BM26" i="4"/>
  <c r="D15" i="4"/>
  <c r="D26" i="4"/>
  <c r="BK35" i="4"/>
  <c r="BM15" i="4"/>
  <c r="D12" i="4"/>
  <c r="BS38" i="4"/>
  <c r="L41" i="4"/>
  <c r="BY38" i="4"/>
  <c r="BT30" i="4"/>
  <c r="BH28" i="5"/>
  <c r="BU4" i="5"/>
  <c r="BO14" i="5"/>
  <c r="BH42" i="5"/>
  <c r="CC26" i="4"/>
  <c r="H19" i="4"/>
  <c r="BS41" i="4"/>
  <c r="L12" i="4"/>
  <c r="CA38" i="4"/>
  <c r="H6" i="4"/>
  <c r="BT45" i="5"/>
  <c r="BQ19" i="5"/>
  <c r="BO42" i="5"/>
  <c r="BS10" i="5"/>
  <c r="BO33" i="5"/>
  <c r="F7" i="4"/>
  <c r="BW18" i="4"/>
  <c r="CA18" i="4"/>
  <c r="BO18" i="4"/>
  <c r="CD29" i="4"/>
  <c r="BW29" i="4" s="1"/>
  <c r="CV29" i="4"/>
  <c r="CU29" i="4" s="1"/>
  <c r="CV44" i="4"/>
  <c r="CU44" i="4" s="1"/>
  <c r="M36" i="5"/>
  <c r="L36" i="5" s="1"/>
  <c r="W30" i="5"/>
  <c r="BV30" i="5"/>
  <c r="BO19" i="5"/>
  <c r="BM42" i="5"/>
  <c r="BM14" i="5"/>
  <c r="BM33" i="5"/>
  <c r="BU12" i="4"/>
  <c r="BS26" i="4"/>
  <c r="J10" i="4"/>
  <c r="H33" i="4"/>
  <c r="BS15" i="4"/>
  <c r="J18" i="4"/>
  <c r="BW26" i="4"/>
  <c r="CC18" i="4"/>
  <c r="G45" i="4"/>
  <c r="BR45" i="4"/>
  <c r="CL45" i="4"/>
  <c r="BE45" i="5"/>
  <c r="BP45" i="5"/>
  <c r="D10" i="4"/>
  <c r="F33" i="4"/>
  <c r="J37" i="4"/>
  <c r="BW42" i="5"/>
  <c r="BW14" i="5"/>
  <c r="BQ28" i="5"/>
  <c r="BW33" i="5"/>
  <c r="BS35" i="5"/>
  <c r="BU41" i="4"/>
  <c r="CA26" i="4"/>
  <c r="BW4" i="4"/>
  <c r="F10" i="4"/>
  <c r="H39" i="4"/>
  <c r="CC35" i="4"/>
  <c r="BW41" i="4"/>
  <c r="CC12" i="4"/>
  <c r="BW15" i="4"/>
  <c r="H18" i="4"/>
  <c r="BU21" i="4"/>
  <c r="BW21" i="4"/>
  <c r="BQ41" i="4"/>
  <c r="U20" i="5"/>
  <c r="BL30" i="5"/>
  <c r="BN45" i="5"/>
  <c r="BV45" i="5"/>
  <c r="BU28" i="5"/>
  <c r="BH25" i="5"/>
  <c r="BQ9" i="5"/>
  <c r="BU42" i="5"/>
  <c r="BU14" i="5"/>
  <c r="BQ18" i="5"/>
  <c r="BO28" i="5"/>
  <c r="BU33" i="5"/>
  <c r="BH5" i="5"/>
  <c r="BH6" i="5"/>
  <c r="BK41" i="4"/>
  <c r="BU26" i="4"/>
  <c r="BQ4" i="4"/>
  <c r="J39" i="4"/>
  <c r="BS35" i="4"/>
  <c r="BY12" i="4"/>
  <c r="BU15" i="4"/>
  <c r="BW12" i="4"/>
  <c r="BQ15" i="4"/>
  <c r="BO21" i="4"/>
  <c r="CC41" i="4"/>
  <c r="C30" i="4"/>
  <c r="M29" i="4"/>
  <c r="J29" i="4" s="1"/>
  <c r="BU35" i="5"/>
  <c r="CC4" i="4"/>
  <c r="BS18" i="4"/>
  <c r="BS42" i="5"/>
  <c r="BS14" i="5"/>
  <c r="BS33" i="5"/>
  <c r="Y44" i="10"/>
  <c r="BO26" i="4"/>
  <c r="BQ16" i="4"/>
  <c r="L39" i="4"/>
  <c r="BQ35" i="4"/>
  <c r="BM12" i="4"/>
  <c r="BO15" i="4"/>
  <c r="L33" i="4"/>
  <c r="BQ18" i="4"/>
  <c r="BU18" i="4"/>
  <c r="CA41" i="4"/>
  <c r="Q45" i="5"/>
  <c r="Y30" i="5"/>
  <c r="AA45" i="5"/>
  <c r="AJ30" i="5"/>
  <c r="AL45" i="5"/>
  <c r="AR30" i="5"/>
  <c r="AW45" i="5"/>
  <c r="BA45" i="5"/>
  <c r="BI13" i="5"/>
  <c r="AX13" i="5" s="1"/>
  <c r="BL45" i="5"/>
  <c r="AC45" i="10"/>
  <c r="AB46" i="10"/>
  <c r="P51" i="10" s="1"/>
  <c r="CV8" i="4"/>
  <c r="CU8" i="4" s="1"/>
  <c r="M20" i="5"/>
  <c r="L20" i="5" s="1"/>
  <c r="K30" i="5"/>
  <c r="AU44" i="10"/>
  <c r="AT45" i="10"/>
  <c r="AT46" i="10" s="1"/>
  <c r="Q44" i="10"/>
  <c r="P45" i="10"/>
  <c r="CC37" i="4"/>
  <c r="CA37" i="4"/>
  <c r="BY37" i="4"/>
  <c r="F34" i="4"/>
  <c r="H34" i="4"/>
  <c r="L34" i="4"/>
  <c r="J34" i="4"/>
  <c r="BY31" i="4"/>
  <c r="BO31" i="4"/>
  <c r="BM31" i="4"/>
  <c r="BK31" i="4"/>
  <c r="BS31" i="4"/>
  <c r="CA31" i="4"/>
  <c r="CC31" i="4"/>
  <c r="BW31" i="4"/>
  <c r="BU31" i="4"/>
  <c r="J25" i="4"/>
  <c r="F25" i="4"/>
  <c r="L25" i="4"/>
  <c r="BK19" i="4"/>
  <c r="CA19" i="4"/>
  <c r="BW19" i="4"/>
  <c r="BY19" i="4"/>
  <c r="BS19" i="4"/>
  <c r="BM19" i="4"/>
  <c r="BU19" i="4"/>
  <c r="BO19" i="4"/>
  <c r="BQ19" i="4"/>
  <c r="CC19" i="4"/>
  <c r="F14" i="4"/>
  <c r="J14" i="4"/>
  <c r="L14" i="4"/>
  <c r="D14" i="4"/>
  <c r="H14" i="4"/>
  <c r="D11" i="4"/>
  <c r="J11" i="4"/>
  <c r="H11" i="4"/>
  <c r="L11" i="4"/>
  <c r="BM5" i="4"/>
  <c r="CC5" i="4"/>
  <c r="BK5" i="4"/>
  <c r="BU5" i="4"/>
  <c r="CA5" i="4"/>
  <c r="BY5" i="4"/>
  <c r="BW5" i="4"/>
  <c r="BS5" i="4"/>
  <c r="BQ5" i="4"/>
  <c r="BM41" i="5"/>
  <c r="BU41" i="5"/>
  <c r="AX38" i="5"/>
  <c r="BH38" i="5"/>
  <c r="BS32" i="5"/>
  <c r="BU32" i="5"/>
  <c r="BO32" i="5"/>
  <c r="AX24" i="5"/>
  <c r="BH24" i="5"/>
  <c r="BS18" i="5"/>
  <c r="BU18" i="5"/>
  <c r="AX15" i="5"/>
  <c r="BH15" i="5"/>
  <c r="BS9" i="5"/>
  <c r="BW9" i="5"/>
  <c r="BR30" i="4"/>
  <c r="CB45" i="4"/>
  <c r="CV20" i="4"/>
  <c r="CU20" i="4" s="1"/>
  <c r="CL30" i="4"/>
  <c r="BX30" i="5"/>
  <c r="BR45" i="5"/>
  <c r="BO22" i="5"/>
  <c r="BH27" i="5"/>
  <c r="BZ36" i="5"/>
  <c r="BQ36" i="5" s="1"/>
  <c r="BK16" i="4"/>
  <c r="BW27" i="4"/>
  <c r="F37" i="4"/>
  <c r="BW25" i="5"/>
  <c r="BS34" i="5"/>
  <c r="BM22" i="5"/>
  <c r="BM39" i="5"/>
  <c r="BQ6" i="5"/>
  <c r="BH32" i="5"/>
  <c r="BW35" i="5"/>
  <c r="I30" i="4"/>
  <c r="CB30" i="4"/>
  <c r="AT44" i="5"/>
  <c r="AQ44" i="5" s="1"/>
  <c r="CV36" i="4"/>
  <c r="CU36" i="4" s="1"/>
  <c r="CC33" i="4"/>
  <c r="J19" i="4"/>
  <c r="BU27" i="4"/>
  <c r="BS28" i="4"/>
  <c r="J38" i="4"/>
  <c r="H37" i="4"/>
  <c r="BO10" i="4"/>
  <c r="BY7" i="4"/>
  <c r="BM24" i="4"/>
  <c r="T45" i="10"/>
  <c r="BQ28" i="4"/>
  <c r="H23" i="4"/>
  <c r="BE30" i="5"/>
  <c r="BP30" i="5"/>
  <c r="BU11" i="5"/>
  <c r="BS21" i="5"/>
  <c r="BM25" i="5"/>
  <c r="BH26" i="5"/>
  <c r="BQ16" i="5"/>
  <c r="BU22" i="5"/>
  <c r="BO43" i="5"/>
  <c r="BO35" i="5"/>
  <c r="BO33" i="4"/>
  <c r="BY16" i="4"/>
  <c r="BY27" i="4"/>
  <c r="U44" i="5"/>
  <c r="CA24" i="4"/>
  <c r="BK28" i="4"/>
  <c r="CD44" i="4"/>
  <c r="BU44" i="4" s="1"/>
  <c r="BM43" i="4"/>
  <c r="CC39" i="4"/>
  <c r="BQ39" i="4"/>
  <c r="BO27" i="4"/>
  <c r="BS10" i="4"/>
  <c r="L9" i="4"/>
  <c r="CC17" i="4"/>
  <c r="J27" i="4"/>
  <c r="BS24" i="4"/>
  <c r="F9" i="4"/>
  <c r="BY28" i="4"/>
  <c r="BY17" i="4"/>
  <c r="BW11" i="5"/>
  <c r="BW22" i="5"/>
  <c r="F32" i="4"/>
  <c r="CA16" i="4"/>
  <c r="BS17" i="4"/>
  <c r="BS11" i="5"/>
  <c r="BO21" i="5"/>
  <c r="BH41" i="5"/>
  <c r="BY6" i="5"/>
  <c r="BO16" i="5"/>
  <c r="BS22" i="5"/>
  <c r="BU39" i="5"/>
  <c r="BM43" i="5"/>
  <c r="BM35" i="5"/>
  <c r="L32" i="4"/>
  <c r="M13" i="4"/>
  <c r="Q30" i="5"/>
  <c r="M44" i="5"/>
  <c r="F44" i="5" s="1"/>
  <c r="BU33" i="4"/>
  <c r="M36" i="4"/>
  <c r="J36" i="4" s="1"/>
  <c r="BM16" i="4"/>
  <c r="BS27" i="4"/>
  <c r="BQ24" i="4"/>
  <c r="BO43" i="4"/>
  <c r="BW39" i="4"/>
  <c r="BK39" i="4"/>
  <c r="BW43" i="4"/>
  <c r="BU7" i="4"/>
  <c r="CA7" i="4"/>
  <c r="L27" i="4"/>
  <c r="BQ17" i="4"/>
  <c r="BW7" i="4"/>
  <c r="BU21" i="5"/>
  <c r="BH18" i="5"/>
  <c r="BQ35" i="5"/>
  <c r="CA27" i="4"/>
  <c r="BK17" i="4"/>
  <c r="BQ43" i="4"/>
  <c r="CC27" i="4"/>
  <c r="BO28" i="4"/>
  <c r="CA28" i="4"/>
  <c r="BM21" i="5"/>
  <c r="BM16" i="5"/>
  <c r="BQ22" i="5"/>
  <c r="K45" i="5"/>
  <c r="AR45" i="10"/>
  <c r="BW33" i="4"/>
  <c r="CC16" i="4"/>
  <c r="BQ27" i="4"/>
  <c r="BU24" i="4"/>
  <c r="BW16" i="4"/>
  <c r="BS33" i="4"/>
  <c r="H42" i="4"/>
  <c r="CC10" i="4"/>
  <c r="H16" i="4"/>
  <c r="BQ10" i="4"/>
  <c r="BK7" i="4"/>
  <c r="J16" i="4"/>
  <c r="BS7" i="4"/>
  <c r="BO42" i="4"/>
  <c r="D16" i="4"/>
  <c r="E46" i="5"/>
  <c r="AX22" i="5"/>
  <c r="AX17" i="5"/>
  <c r="BL45" i="4"/>
  <c r="BX30" i="4"/>
  <c r="CJ30" i="4"/>
  <c r="CR30" i="4"/>
  <c r="BI8" i="5"/>
  <c r="M20" i="4"/>
  <c r="BN30" i="4"/>
  <c r="BN46" i="4" s="1"/>
  <c r="D37" i="4"/>
  <c r="BY25" i="5"/>
  <c r="BY21" i="5"/>
  <c r="CH45" i="4"/>
  <c r="AE8" i="5"/>
  <c r="AD8" i="5" s="1"/>
  <c r="AA30" i="5"/>
  <c r="AC45" i="5"/>
  <c r="AT8" i="5"/>
  <c r="AS8" i="5" s="1"/>
  <c r="AL30" i="5"/>
  <c r="AN45" i="5"/>
  <c r="BI36" i="5"/>
  <c r="BO32" i="4"/>
  <c r="BY32" i="4"/>
  <c r="BQ32" i="4"/>
  <c r="BW32" i="4"/>
  <c r="BS32" i="4"/>
  <c r="BK32" i="4"/>
  <c r="BU32" i="4"/>
  <c r="CA32" i="4"/>
  <c r="BY27" i="5"/>
  <c r="BU27" i="5"/>
  <c r="BM27" i="5"/>
  <c r="BO27" i="5"/>
  <c r="BQ27" i="5"/>
  <c r="BW27" i="5"/>
  <c r="L35" i="4"/>
  <c r="H35" i="4"/>
  <c r="J35" i="4"/>
  <c r="F35" i="4"/>
  <c r="BY12" i="5"/>
  <c r="BS12" i="5"/>
  <c r="BO12" i="5"/>
  <c r="BQ12" i="5"/>
  <c r="BU12" i="5"/>
  <c r="D35" i="4"/>
  <c r="Y45" i="10"/>
  <c r="X46" i="10"/>
  <c r="BQ42" i="4"/>
  <c r="CA42" i="4"/>
  <c r="BW42" i="4"/>
  <c r="BS42" i="4"/>
  <c r="BM42" i="4"/>
  <c r="BY42" i="4"/>
  <c r="BU42" i="4"/>
  <c r="CC42" i="4"/>
  <c r="H22" i="4"/>
  <c r="F22" i="4"/>
  <c r="J22" i="4"/>
  <c r="D22" i="4"/>
  <c r="BK9" i="4"/>
  <c r="BW9" i="4"/>
  <c r="BQ9" i="4"/>
  <c r="BO9" i="4"/>
  <c r="BU9" i="4"/>
  <c r="BY9" i="4"/>
  <c r="CA9" i="4"/>
  <c r="BS9" i="4"/>
  <c r="AX31" i="5"/>
  <c r="BH31" i="5"/>
  <c r="BY17" i="5"/>
  <c r="BQ17" i="5"/>
  <c r="BO17" i="5"/>
  <c r="BS17" i="5"/>
  <c r="BU17" i="5"/>
  <c r="AX16" i="5"/>
  <c r="BH16" i="5"/>
  <c r="BQ40" i="5"/>
  <c r="BY40" i="5"/>
  <c r="BO40" i="5"/>
  <c r="BY23" i="5"/>
  <c r="BM23" i="5"/>
  <c r="BU23" i="5"/>
  <c r="BO23" i="5"/>
  <c r="BS23" i="5"/>
  <c r="BM32" i="4"/>
  <c r="R45" i="10"/>
  <c r="BO22" i="4"/>
  <c r="BK22" i="4"/>
  <c r="BS22" i="4"/>
  <c r="CA22" i="4"/>
  <c r="BU22" i="4"/>
  <c r="BQ22" i="4"/>
  <c r="BW22" i="4"/>
  <c r="BY22" i="4"/>
  <c r="BS27" i="5"/>
  <c r="BW40" i="5"/>
  <c r="BM22" i="4"/>
  <c r="D28" i="4"/>
  <c r="F28" i="4"/>
  <c r="F24" i="4"/>
  <c r="H24" i="4"/>
  <c r="L24" i="4"/>
  <c r="J24" i="4"/>
  <c r="BY6" i="4"/>
  <c r="BK6" i="4"/>
  <c r="BM6" i="4"/>
  <c r="BS6" i="4"/>
  <c r="BU6" i="4"/>
  <c r="BW6" i="4"/>
  <c r="BO6" i="4"/>
  <c r="CA6" i="4"/>
  <c r="J4" i="4"/>
  <c r="H4" i="4"/>
  <c r="L4" i="4"/>
  <c r="F4" i="4"/>
  <c r="BY32" i="5"/>
  <c r="BQ32" i="5"/>
  <c r="BW32" i="5"/>
  <c r="BM32" i="5"/>
  <c r="BY26" i="5"/>
  <c r="BO26" i="5"/>
  <c r="BW26" i="5"/>
  <c r="BU26" i="5"/>
  <c r="AD45" i="10"/>
  <c r="AE44" i="10"/>
  <c r="BY37" i="5"/>
  <c r="BS37" i="5"/>
  <c r="BO37" i="5"/>
  <c r="BQ37" i="5"/>
  <c r="BU37" i="5"/>
  <c r="BM40" i="5"/>
  <c r="BM37" i="5"/>
  <c r="E45" i="4"/>
  <c r="M44" i="4"/>
  <c r="F44" i="4" s="1"/>
  <c r="BW23" i="5"/>
  <c r="BU40" i="5"/>
  <c r="BW12" i="5"/>
  <c r="D40" i="4"/>
  <c r="J40" i="4"/>
  <c r="H40" i="4"/>
  <c r="L40" i="4"/>
  <c r="F40" i="4"/>
  <c r="H31" i="4"/>
  <c r="J31" i="4"/>
  <c r="D31" i="4"/>
  <c r="F31" i="4"/>
  <c r="AP45" i="10"/>
  <c r="AQ44" i="10"/>
  <c r="L26" i="4"/>
  <c r="H26" i="4"/>
  <c r="J26" i="4"/>
  <c r="D6" i="4"/>
  <c r="L6" i="4"/>
  <c r="BY10" i="5"/>
  <c r="BW10" i="5"/>
  <c r="BO10" i="5"/>
  <c r="BG30" i="5"/>
  <c r="BR30" i="5"/>
  <c r="BZ13" i="5"/>
  <c r="BU13" i="5" s="1"/>
  <c r="BA30" i="5"/>
  <c r="BI29" i="5"/>
  <c r="BC45" i="5"/>
  <c r="AT20" i="5"/>
  <c r="AS20" i="5" s="1"/>
  <c r="M8" i="5"/>
  <c r="L8" i="5" s="1"/>
  <c r="AL45" i="10"/>
  <c r="AM44" i="10"/>
  <c r="BH37" i="5"/>
  <c r="AX37" i="5"/>
  <c r="BY15" i="5"/>
  <c r="BM15" i="5"/>
  <c r="BU15" i="5"/>
  <c r="S45" i="5"/>
  <c r="U36" i="5"/>
  <c r="BT30" i="5"/>
  <c r="BZ29" i="5"/>
  <c r="BY29" i="5" s="1"/>
  <c r="AW30" i="5"/>
  <c r="BI44" i="5"/>
  <c r="F5" i="4"/>
  <c r="D5" i="4"/>
  <c r="H5" i="4"/>
  <c r="J5" i="4"/>
  <c r="BY41" i="5"/>
  <c r="BW41" i="5"/>
  <c r="BO41" i="5"/>
  <c r="AX33" i="5"/>
  <c r="BH33" i="5"/>
  <c r="BY7" i="5"/>
  <c r="BQ7" i="5"/>
  <c r="AE20" i="5"/>
  <c r="AD20" i="5" s="1"/>
  <c r="AY45" i="5"/>
  <c r="BO37" i="4"/>
  <c r="BS37" i="4"/>
  <c r="BU37" i="4"/>
  <c r="BK37" i="4"/>
  <c r="BM37" i="4"/>
  <c r="BQ37" i="4"/>
  <c r="J7" i="4"/>
  <c r="H7" i="4"/>
  <c r="D7" i="4"/>
  <c r="BY38" i="5"/>
  <c r="BM38" i="5"/>
  <c r="BU38" i="5"/>
  <c r="AX7" i="5"/>
  <c r="BH7" i="5"/>
  <c r="L42" i="4"/>
  <c r="F42" i="4"/>
  <c r="BQ40" i="4"/>
  <c r="BS40" i="4"/>
  <c r="BW40" i="4"/>
  <c r="CA40" i="4"/>
  <c r="D9" i="4"/>
  <c r="H9" i="4"/>
  <c r="BS4" i="4"/>
  <c r="BK4" i="4"/>
  <c r="BO4" i="4"/>
  <c r="BY18" i="5"/>
  <c r="BW18" i="5"/>
  <c r="BO18" i="5"/>
  <c r="BY9" i="5"/>
  <c r="BU9" i="5"/>
  <c r="BM9" i="5"/>
  <c r="BS43" i="4"/>
  <c r="CA43" i="4"/>
  <c r="BY43" i="4"/>
  <c r="BS21" i="4"/>
  <c r="CC21" i="4"/>
  <c r="BY21" i="4"/>
  <c r="BQ21" i="4"/>
  <c r="BK21" i="4"/>
  <c r="F19" i="4"/>
  <c r="BY43" i="5"/>
  <c r="BS43" i="5"/>
  <c r="BY34" i="5"/>
  <c r="BQ34" i="5"/>
  <c r="BY28" i="5"/>
  <c r="BS28" i="5"/>
  <c r="BY19" i="5"/>
  <c r="BU19" i="5"/>
  <c r="BM19" i="5"/>
  <c r="BM6" i="5"/>
  <c r="BU6" i="5"/>
  <c r="BQ5" i="5"/>
  <c r="BY5" i="5"/>
  <c r="AE36" i="5"/>
  <c r="AD36" i="5" s="1"/>
  <c r="AP30" i="5"/>
  <c r="BZ44" i="5"/>
  <c r="BW44" i="5" s="1"/>
  <c r="F43" i="4"/>
  <c r="D43" i="4"/>
  <c r="L43" i="4"/>
  <c r="H38" i="4"/>
  <c r="L38" i="4"/>
  <c r="BK25" i="4"/>
  <c r="CC25" i="4"/>
  <c r="BO25" i="4"/>
  <c r="CA23" i="4"/>
  <c r="BU23" i="4"/>
  <c r="BY23" i="4"/>
  <c r="D21" i="4"/>
  <c r="L21" i="4"/>
  <c r="BO16" i="4"/>
  <c r="BS16" i="4"/>
  <c r="BM10" i="4"/>
  <c r="BU10" i="4"/>
  <c r="BY10" i="4"/>
  <c r="CA10" i="4"/>
  <c r="BW10" i="4"/>
  <c r="BY39" i="5"/>
  <c r="BO39" i="5"/>
  <c r="BW39" i="5"/>
  <c r="BQ11" i="5"/>
  <c r="BY11" i="5"/>
  <c r="BZ8" i="5"/>
  <c r="BU8" i="5" s="1"/>
  <c r="BX45" i="5"/>
  <c r="BM39" i="4"/>
  <c r="CA39" i="4"/>
  <c r="H25" i="4"/>
  <c r="D25" i="4"/>
  <c r="D23" i="4"/>
  <c r="L23" i="4"/>
  <c r="E30" i="4"/>
  <c r="BY31" i="5"/>
  <c r="BW31" i="5"/>
  <c r="BO31" i="5"/>
  <c r="M8" i="4"/>
  <c r="D8" i="4" s="1"/>
  <c r="CD8" i="4"/>
  <c r="CN30" i="4"/>
  <c r="AC30" i="5"/>
  <c r="AT36" i="5"/>
  <c r="AS36" i="5" s="1"/>
  <c r="BV46" i="4" l="1"/>
  <c r="CP46" i="4"/>
  <c r="G46" i="4"/>
  <c r="CA29" i="4"/>
  <c r="BQ36" i="4"/>
  <c r="AA45" i="10"/>
  <c r="BY36" i="4"/>
  <c r="BW36" i="4"/>
  <c r="BU36" i="4"/>
  <c r="BS36" i="4"/>
  <c r="AD44" i="5"/>
  <c r="M30" i="5"/>
  <c r="L30" i="5" s="1"/>
  <c r="Y46" i="5"/>
  <c r="CC20" i="4"/>
  <c r="AJ46" i="5"/>
  <c r="C46" i="5"/>
  <c r="BZ46" i="4"/>
  <c r="BL46" i="4"/>
  <c r="AH46" i="5"/>
  <c r="BT46" i="4"/>
  <c r="CJ46" i="4"/>
  <c r="BP46" i="4"/>
  <c r="W46" i="10"/>
  <c r="W50" i="10" s="1"/>
  <c r="BJ46" i="4"/>
  <c r="CL46" i="4"/>
  <c r="L44" i="5"/>
  <c r="W45" i="10"/>
  <c r="AR46" i="5"/>
  <c r="M45" i="5"/>
  <c r="L45" i="5" s="1"/>
  <c r="CR46" i="4"/>
  <c r="BK20" i="4"/>
  <c r="BO20" i="4"/>
  <c r="BW20" i="4"/>
  <c r="BN46" i="5"/>
  <c r="CA20" i="4"/>
  <c r="BU20" i="4"/>
  <c r="BL46" i="5"/>
  <c r="CT46" i="4"/>
  <c r="BP46" i="5"/>
  <c r="Q46" i="5"/>
  <c r="BQ13" i="4"/>
  <c r="CC13" i="4"/>
  <c r="BM13" i="4"/>
  <c r="BK13" i="4"/>
  <c r="I46" i="4"/>
  <c r="AB44" i="5"/>
  <c r="BY36" i="5"/>
  <c r="CA13" i="4"/>
  <c r="H44" i="5"/>
  <c r="BW13" i="4"/>
  <c r="BY13" i="4"/>
  <c r="BX46" i="4"/>
  <c r="U30" i="5"/>
  <c r="BO13" i="4"/>
  <c r="C46" i="4"/>
  <c r="AN46" i="5"/>
  <c r="R44" i="5"/>
  <c r="AW46" i="10"/>
  <c r="Y52" i="10" s="1"/>
  <c r="BS13" i="4"/>
  <c r="AL46" i="5"/>
  <c r="BM44" i="4"/>
  <c r="AO45" i="10"/>
  <c r="AN46" i="10"/>
  <c r="BY20" i="4"/>
  <c r="BS20" i="4"/>
  <c r="BM20" i="4"/>
  <c r="BO36" i="5"/>
  <c r="BV46" i="5"/>
  <c r="K46" i="4"/>
  <c r="AU45" i="10"/>
  <c r="W46" i="5"/>
  <c r="F36" i="4"/>
  <c r="BS20" i="5"/>
  <c r="CA36" i="4"/>
  <c r="AG45" i="10"/>
  <c r="CC36" i="4"/>
  <c r="BH13" i="5"/>
  <c r="BK36" i="4"/>
  <c r="AG46" i="10"/>
  <c r="U51" i="10" s="1"/>
  <c r="BO36" i="4"/>
  <c r="AX20" i="5"/>
  <c r="CD45" i="4"/>
  <c r="BU45" i="4" s="1"/>
  <c r="BS29" i="4"/>
  <c r="AT45" i="5"/>
  <c r="AO45" i="5" s="1"/>
  <c r="AY45" i="10"/>
  <c r="BW20" i="5"/>
  <c r="BQ44" i="4"/>
  <c r="CH46" i="4"/>
  <c r="BO20" i="5"/>
  <c r="AK45" i="10"/>
  <c r="AJ46" i="10"/>
  <c r="AY46" i="10"/>
  <c r="AA52" i="10" s="1"/>
  <c r="Z52" i="10"/>
  <c r="AA46" i="5"/>
  <c r="AM44" i="5"/>
  <c r="AE30" i="5"/>
  <c r="AD30" i="5" s="1"/>
  <c r="BW44" i="4"/>
  <c r="BY20" i="5"/>
  <c r="Z44" i="5"/>
  <c r="X44" i="5"/>
  <c r="BO29" i="4"/>
  <c r="CC29" i="4"/>
  <c r="AI45" i="10"/>
  <c r="AH46" i="10"/>
  <c r="BY29" i="4"/>
  <c r="BS44" i="4"/>
  <c r="BM20" i="5"/>
  <c r="BQ20" i="5"/>
  <c r="L29" i="4"/>
  <c r="BM29" i="4"/>
  <c r="BQ29" i="4"/>
  <c r="CO44" i="4"/>
  <c r="BK29" i="4"/>
  <c r="BU29" i="4"/>
  <c r="CQ44" i="4"/>
  <c r="BE46" i="5"/>
  <c r="CM44" i="4"/>
  <c r="CB46" i="4"/>
  <c r="D29" i="4"/>
  <c r="CD30" i="4"/>
  <c r="BW30" i="4" s="1"/>
  <c r="D44" i="5"/>
  <c r="BR46" i="4"/>
  <c r="CK44" i="4"/>
  <c r="BA46" i="5"/>
  <c r="CS44" i="4"/>
  <c r="J44" i="5"/>
  <c r="AC46" i="10"/>
  <c r="Q51" i="10" s="1"/>
  <c r="CI44" i="4"/>
  <c r="H29" i="4"/>
  <c r="F29" i="4"/>
  <c r="K46" i="5"/>
  <c r="H13" i="4"/>
  <c r="J13" i="4"/>
  <c r="D13" i="4"/>
  <c r="AS45" i="10"/>
  <c r="AR46" i="10"/>
  <c r="T46" i="10"/>
  <c r="U45" i="10"/>
  <c r="BU36" i="5"/>
  <c r="BM36" i="5"/>
  <c r="BS36" i="5"/>
  <c r="D36" i="4"/>
  <c r="L36" i="4"/>
  <c r="BK44" i="4"/>
  <c r="BO44" i="4"/>
  <c r="BY44" i="4"/>
  <c r="CA44" i="4"/>
  <c r="AO44" i="5"/>
  <c r="AS44" i="5"/>
  <c r="AK44" i="5"/>
  <c r="AI44" i="5"/>
  <c r="Q45" i="10"/>
  <c r="P46" i="10"/>
  <c r="BW29" i="5"/>
  <c r="CV45" i="4"/>
  <c r="CO45" i="4" s="1"/>
  <c r="H36" i="4"/>
  <c r="L13" i="4"/>
  <c r="BX46" i="5"/>
  <c r="F13" i="4"/>
  <c r="BW36" i="5"/>
  <c r="AU46" i="10"/>
  <c r="W52" i="10" s="1"/>
  <c r="V52" i="10"/>
  <c r="CC44" i="4"/>
  <c r="BO13" i="5"/>
  <c r="BI30" i="5"/>
  <c r="AX30" i="5" s="1"/>
  <c r="BZ45" i="5"/>
  <c r="BW45" i="5" s="1"/>
  <c r="BM29" i="5"/>
  <c r="AX36" i="5"/>
  <c r="BH36" i="5"/>
  <c r="AX8" i="5"/>
  <c r="BH8" i="5"/>
  <c r="L20" i="4"/>
  <c r="F20" i="4"/>
  <c r="H20" i="4"/>
  <c r="D20" i="4"/>
  <c r="J20" i="4"/>
  <c r="R46" i="10"/>
  <c r="S45" i="10"/>
  <c r="BI45" i="5"/>
  <c r="AZ45" i="5" s="1"/>
  <c r="BC46" i="5"/>
  <c r="E46" i="4"/>
  <c r="CN46" i="4"/>
  <c r="CV30" i="4"/>
  <c r="CU30" i="4" s="1"/>
  <c r="BB44" i="5"/>
  <c r="AZ44" i="5"/>
  <c r="AX44" i="5"/>
  <c r="BH44" i="5"/>
  <c r="AX29" i="5"/>
  <c r="BH29" i="5"/>
  <c r="M45" i="4"/>
  <c r="BQ44" i="5"/>
  <c r="BU44" i="5"/>
  <c r="BM44" i="5"/>
  <c r="BS44" i="5"/>
  <c r="BY44" i="5"/>
  <c r="AM45" i="10"/>
  <c r="AL46" i="10"/>
  <c r="BO44" i="5"/>
  <c r="AE45" i="10"/>
  <c r="AD46" i="10"/>
  <c r="U45" i="5"/>
  <c r="AA46" i="10"/>
  <c r="AA50" i="10" s="1"/>
  <c r="Z50" i="10"/>
  <c r="H44" i="4"/>
  <c r="L44" i="4"/>
  <c r="J44" i="4"/>
  <c r="D44" i="4"/>
  <c r="BO29" i="5"/>
  <c r="BQ29" i="5"/>
  <c r="BU29" i="5"/>
  <c r="BS29" i="5"/>
  <c r="BQ13" i="5"/>
  <c r="BW13" i="5"/>
  <c r="BY13" i="5"/>
  <c r="BM13" i="5"/>
  <c r="BS13" i="5"/>
  <c r="AE45" i="5"/>
  <c r="T45" i="5" s="1"/>
  <c r="CC8" i="4"/>
  <c r="BK8" i="4"/>
  <c r="BW8" i="4"/>
  <c r="CA8" i="4"/>
  <c r="BY8" i="4"/>
  <c r="BQ8" i="4"/>
  <c r="BM8" i="4"/>
  <c r="BO8" i="4"/>
  <c r="BU8" i="4"/>
  <c r="M30" i="4"/>
  <c r="F30" i="4" s="1"/>
  <c r="BW8" i="5"/>
  <c r="BO8" i="5"/>
  <c r="BQ8" i="5"/>
  <c r="BY8" i="5"/>
  <c r="BM8" i="5"/>
  <c r="BS8" i="5"/>
  <c r="AP46" i="5"/>
  <c r="AT30" i="5"/>
  <c r="AS30" i="5" s="1"/>
  <c r="AY46" i="5"/>
  <c r="BZ30" i="5"/>
  <c r="BU30" i="5" s="1"/>
  <c r="BT46" i="5"/>
  <c r="BR46" i="5"/>
  <c r="AC46" i="5"/>
  <c r="L8" i="4"/>
  <c r="F8" i="4"/>
  <c r="H8" i="4"/>
  <c r="J8" i="4"/>
  <c r="S46" i="5"/>
  <c r="X50" i="10"/>
  <c r="Y46" i="10"/>
  <c r="Y50" i="10" s="1"/>
  <c r="BF44" i="5"/>
  <c r="BD44" i="5"/>
  <c r="BS8" i="4"/>
  <c r="AW46" i="5"/>
  <c r="BG46" i="5"/>
  <c r="AP46" i="10"/>
  <c r="AQ45" i="10"/>
  <c r="M46" i="5" l="1"/>
  <c r="J46" i="5" s="1"/>
  <c r="CC45" i="4"/>
  <c r="J45" i="5"/>
  <c r="F45" i="5"/>
  <c r="H45" i="5"/>
  <c r="D45" i="5"/>
  <c r="BM45" i="4"/>
  <c r="BW45" i="4"/>
  <c r="BO45" i="4"/>
  <c r="BQ45" i="4"/>
  <c r="BK45" i="4"/>
  <c r="BS45" i="4"/>
  <c r="CK45" i="4"/>
  <c r="CA30" i="4"/>
  <c r="CA45" i="4"/>
  <c r="BU45" i="5"/>
  <c r="AI45" i="5"/>
  <c r="BQ30" i="4"/>
  <c r="AM45" i="5"/>
  <c r="BY45" i="4"/>
  <c r="P52" i="10"/>
  <c r="AO46" i="10"/>
  <c r="Q52" i="10" s="1"/>
  <c r="AQ45" i="5"/>
  <c r="AS45" i="5"/>
  <c r="AK45" i="5"/>
  <c r="BO45" i="5"/>
  <c r="CC30" i="4"/>
  <c r="CD46" i="4"/>
  <c r="CC46" i="4" s="1"/>
  <c r="BS30" i="4"/>
  <c r="BO30" i="4"/>
  <c r="BK30" i="4"/>
  <c r="AI46" i="10"/>
  <c r="W51" i="10" s="1"/>
  <c r="V51" i="10"/>
  <c r="X51" i="10"/>
  <c r="AK46" i="10"/>
  <c r="Y51" i="10" s="1"/>
  <c r="BY30" i="4"/>
  <c r="BM30" i="4"/>
  <c r="BU30" i="4"/>
  <c r="CI45" i="4"/>
  <c r="CM45" i="4"/>
  <c r="CQ45" i="4"/>
  <c r="CS45" i="4"/>
  <c r="CU45" i="4"/>
  <c r="AS46" i="10"/>
  <c r="U52" i="10" s="1"/>
  <c r="T52" i="10"/>
  <c r="Q46" i="10"/>
  <c r="Q50" i="10" s="1"/>
  <c r="P50" i="10"/>
  <c r="U46" i="10"/>
  <c r="U50" i="10" s="1"/>
  <c r="T50" i="10"/>
  <c r="BH30" i="5"/>
  <c r="BS30" i="5"/>
  <c r="BQ45" i="5"/>
  <c r="BM45" i="5"/>
  <c r="BY45" i="5"/>
  <c r="BS45" i="5"/>
  <c r="BD45" i="5"/>
  <c r="D45" i="4"/>
  <c r="J45" i="4"/>
  <c r="H45" i="4"/>
  <c r="L45" i="4"/>
  <c r="BI46" i="5"/>
  <c r="BF45" i="5"/>
  <c r="BB45" i="5"/>
  <c r="AX45" i="5"/>
  <c r="BH45" i="5"/>
  <c r="AQ46" i="10"/>
  <c r="S52" i="10" s="1"/>
  <c r="R52" i="10"/>
  <c r="AB45" i="5"/>
  <c r="R45" i="5"/>
  <c r="X45" i="5"/>
  <c r="Z45" i="5"/>
  <c r="AD45" i="5"/>
  <c r="AE46" i="10"/>
  <c r="S51" i="10" s="1"/>
  <c r="R51" i="10"/>
  <c r="CV46" i="4"/>
  <c r="R50" i="10"/>
  <c r="S46" i="10"/>
  <c r="S50" i="10" s="1"/>
  <c r="S48" i="5"/>
  <c r="U46" i="5"/>
  <c r="AE46" i="5"/>
  <c r="T46" i="5" s="1"/>
  <c r="BZ46" i="5"/>
  <c r="F45" i="4"/>
  <c r="AT46" i="5"/>
  <c r="AQ46" i="5" s="1"/>
  <c r="J30" i="4"/>
  <c r="L30" i="4"/>
  <c r="D30" i="4"/>
  <c r="H30" i="4"/>
  <c r="BQ30" i="5"/>
  <c r="BW30" i="5"/>
  <c r="BO30" i="5"/>
  <c r="BM30" i="5"/>
  <c r="BY30" i="5"/>
  <c r="Z51" i="10"/>
  <c r="AM46" i="10"/>
  <c r="AA51" i="10" s="1"/>
  <c r="M46" i="4"/>
  <c r="F46" i="5" l="1"/>
  <c r="D46" i="5"/>
  <c r="L46" i="5"/>
  <c r="H46" i="5"/>
  <c r="BS46" i="4"/>
  <c r="BW46" i="4"/>
  <c r="BQ46" i="4"/>
  <c r="BM46" i="4"/>
  <c r="BK46" i="4"/>
  <c r="BO46" i="4"/>
  <c r="BY46" i="4"/>
  <c r="CA46" i="4"/>
  <c r="BU46" i="4"/>
  <c r="J46" i="4"/>
  <c r="L46" i="4"/>
  <c r="H46" i="4"/>
  <c r="D46" i="4"/>
  <c r="BF46" i="5"/>
  <c r="BB46" i="5"/>
  <c r="BD46" i="5"/>
  <c r="F46" i="4"/>
  <c r="AS46" i="5"/>
  <c r="AK46" i="5"/>
  <c r="AM46" i="5"/>
  <c r="AI46" i="5"/>
  <c r="AO46" i="5"/>
  <c r="BH46" i="5"/>
  <c r="AZ46" i="5"/>
  <c r="AX46" i="5"/>
  <c r="BQ46" i="5"/>
  <c r="BO46" i="5"/>
  <c r="BY46" i="5"/>
  <c r="BM46" i="5"/>
  <c r="BW46" i="5"/>
  <c r="CQ46" i="4"/>
  <c r="CI46" i="4"/>
  <c r="CS46" i="4"/>
  <c r="CM46" i="4"/>
  <c r="CU46" i="4"/>
  <c r="CK46" i="4"/>
  <c r="X46" i="5"/>
  <c r="AB46" i="5"/>
  <c r="Z46" i="5"/>
  <c r="R46" i="5"/>
  <c r="CO46" i="4"/>
  <c r="AD46" i="5"/>
  <c r="BU46" i="5"/>
  <c r="BS46" i="5"/>
</calcChain>
</file>

<file path=xl/sharedStrings.xml><?xml version="1.0" encoding="utf-8"?>
<sst xmlns="http://schemas.openxmlformats.org/spreadsheetml/2006/main" count="2990" uniqueCount="289">
  <si>
    <t>Les Anses-d'Arlet</t>
  </si>
  <si>
    <t>Basse-Pointe</t>
  </si>
  <si>
    <t>Bellefontaine</t>
  </si>
  <si>
    <t>Le Carbet</t>
  </si>
  <si>
    <t>Case-Pilote</t>
  </si>
  <si>
    <t>Le Diamant</t>
  </si>
  <si>
    <t>Ducos</t>
  </si>
  <si>
    <t>Fonds-Saint-Denis</t>
  </si>
  <si>
    <t>Fort-de-France</t>
  </si>
  <si>
    <t>Gros-Morne</t>
  </si>
  <si>
    <t>Le Lamentin</t>
  </si>
  <si>
    <t>Le Lorrain</t>
  </si>
  <si>
    <t>Macouba</t>
  </si>
  <si>
    <t>Le Marigot</t>
  </si>
  <si>
    <t>Le Marin</t>
  </si>
  <si>
    <t>Le Morne-Rouge</t>
  </si>
  <si>
    <t>Le Morne-Vert</t>
  </si>
  <si>
    <t>Le Robert</t>
  </si>
  <si>
    <t>Saint-Esprit</t>
  </si>
  <si>
    <t>Saint-Joseph</t>
  </si>
  <si>
    <t>Saint-Pierre</t>
  </si>
  <si>
    <t>Sainte-Anne</t>
  </si>
  <si>
    <t>Sainte-Luce</t>
  </si>
  <si>
    <t>Sainte-Marie</t>
  </si>
  <si>
    <t>Schoelcher</t>
  </si>
  <si>
    <t>La Trinité</t>
  </si>
  <si>
    <t>Le Vauclin</t>
  </si>
  <si>
    <t>Riviere-Salee</t>
  </si>
  <si>
    <t>Riviere-Pilote</t>
  </si>
  <si>
    <t>Les Trois-Ilets</t>
  </si>
  <si>
    <t>Grand'Riviere</t>
  </si>
  <si>
    <t>Le Precheur</t>
  </si>
  <si>
    <t>L'Ajoupa-Bouillon</t>
  </si>
  <si>
    <t>Le Francois</t>
  </si>
  <si>
    <t>CACEM</t>
  </si>
  <si>
    <t>Centre-Atlantique</t>
  </si>
  <si>
    <t>Nord-Atlantique</t>
  </si>
  <si>
    <t>Nord-Caraïbe</t>
  </si>
  <si>
    <t>Sud-Atlantique</t>
  </si>
  <si>
    <t>CCNM</t>
  </si>
  <si>
    <t>Sud-Caraïbe</t>
  </si>
  <si>
    <t>CAESM</t>
  </si>
  <si>
    <t>Martinique</t>
  </si>
  <si>
    <t>Moins de 3 ans</t>
  </si>
  <si>
    <t>3 à 5 ans</t>
  </si>
  <si>
    <t>6 à 10 ans</t>
  </si>
  <si>
    <t>11 à 17 ans</t>
  </si>
  <si>
    <t>18 à 24 ans</t>
  </si>
  <si>
    <t>25 à 39 ans</t>
  </si>
  <si>
    <t>40 à 54 ans</t>
  </si>
  <si>
    <t>55 à 64 ans</t>
  </si>
  <si>
    <t>65 à 79 ans</t>
  </si>
  <si>
    <t>80 ans ou plus</t>
  </si>
  <si>
    <t>total</t>
  </si>
  <si>
    <t>Population selon l'âge</t>
  </si>
  <si>
    <t>%</t>
  </si>
  <si>
    <t>Résidences principales</t>
  </si>
  <si>
    <t>Logements</t>
  </si>
  <si>
    <t>Logts vacants</t>
  </si>
  <si>
    <t>Rés secondaires et logts occas.</t>
  </si>
  <si>
    <t>1 pièce</t>
  </si>
  <si>
    <t>2 pièces</t>
  </si>
  <si>
    <t>3 pièces</t>
  </si>
  <si>
    <t>4 pièces</t>
  </si>
  <si>
    <t>5 pièces ou plus</t>
  </si>
  <si>
    <t>Total</t>
  </si>
  <si>
    <t>Résidences principales selon leur type d'occupation</t>
  </si>
  <si>
    <t>Propriétaires</t>
  </si>
  <si>
    <t>HLM louée vide</t>
  </si>
  <si>
    <t>Logé gratuit</t>
  </si>
  <si>
    <t>Locataires non HLM louée vide</t>
  </si>
  <si>
    <t>Habitations de fortune</t>
  </si>
  <si>
    <t>Cases traditionnelles</t>
  </si>
  <si>
    <t>Maisons ou Immeubles en bois</t>
  </si>
  <si>
    <t>Maisons ou Immeubles en dur</t>
  </si>
  <si>
    <t>Sources : Insee, Recensements de la population.</t>
  </si>
  <si>
    <t>Isolé</t>
  </si>
  <si>
    <t>Couple sans enfant</t>
  </si>
  <si>
    <t>Couple avec enfant(s)</t>
  </si>
  <si>
    <t>Famille mono</t>
  </si>
  <si>
    <t>Sources : Insee, Recensement de la population. Exploitation complémentaire 2008</t>
  </si>
  <si>
    <t>Propriétaire</t>
  </si>
  <si>
    <t>Locataire d'un logement vide HLM</t>
  </si>
  <si>
    <t>Logé gratuitement</t>
  </si>
  <si>
    <t>Locataire d'un logt loué meublé</t>
  </si>
  <si>
    <t>Locataire d'un logt vide non HLM</t>
  </si>
  <si>
    <t>Actifs ayant un emploi</t>
  </si>
  <si>
    <t>Chômeurs</t>
  </si>
  <si>
    <t>Retraités ou pré-retraités</t>
  </si>
  <si>
    <t>Au foyer</t>
  </si>
  <si>
    <t>Autres inactifs</t>
  </si>
  <si>
    <t>Maison</t>
  </si>
  <si>
    <t>Appartement</t>
  </si>
  <si>
    <t>Logement-Foyer</t>
  </si>
  <si>
    <t>Chambre d'hôtel</t>
  </si>
  <si>
    <t>Habitation de fortune</t>
  </si>
  <si>
    <t>Pièce indépendante</t>
  </si>
  <si>
    <t>5 pièces</t>
  </si>
  <si>
    <t>6 pièces et +</t>
  </si>
  <si>
    <t>2 à 4 ans</t>
  </si>
  <si>
    <t>5 à 9 ans</t>
  </si>
  <si>
    <t>10 à 19 ans</t>
  </si>
  <si>
    <t>20 à 29 ans</t>
  </si>
  <si>
    <t>30 à 39 ans</t>
  </si>
  <si>
    <t>40 à 49 ans</t>
  </si>
  <si>
    <t>50 à 59 ans</t>
  </si>
  <si>
    <t>60 à 69 ans</t>
  </si>
  <si>
    <t>70 ans ou plus</t>
  </si>
  <si>
    <t>Moins de 
2 ans</t>
  </si>
  <si>
    <t>1 personne</t>
  </si>
  <si>
    <t>2 personnes</t>
  </si>
  <si>
    <t>3 personnes</t>
  </si>
  <si>
    <t>4 personnes</t>
  </si>
  <si>
    <t>5 personnes</t>
  </si>
  <si>
    <t>Les ménages dont la personne de référence a moins de 25 ans selon l'ancienneté d'emménagement en 2008</t>
  </si>
  <si>
    <t>7 personnes et +</t>
  </si>
  <si>
    <t>6 personnes</t>
  </si>
  <si>
    <t>Elèves, étudiants, stagiaires non rénumérés</t>
  </si>
  <si>
    <t>6 pièces
et +</t>
  </si>
  <si>
    <t>données pas fiables</t>
  </si>
  <si>
    <t>Evolution de la population</t>
  </si>
  <si>
    <t>Le François</t>
  </si>
  <si>
    <t>Résidences principales - parc privé</t>
  </si>
  <si>
    <t>En accession ou locatif</t>
  </si>
  <si>
    <t>Propriétaires occupants</t>
  </si>
  <si>
    <t>Source : Insee, RP2008 exploitation principale</t>
  </si>
  <si>
    <t>Résidences principales -parc privé- selon le type d'habitat</t>
  </si>
  <si>
    <t>Maisons</t>
  </si>
  <si>
    <t>Appartements</t>
  </si>
  <si>
    <t>Autres</t>
  </si>
  <si>
    <t>Les propriétaires occupants</t>
  </si>
  <si>
    <t>Résidences principales -parc privé- selon le nombre de pièces</t>
  </si>
  <si>
    <t>Résidences principales -parc privé- selon l'époque d'achèvement de la construction</t>
  </si>
  <si>
    <t>Du fait de l'étalement de la collecte sur cinq ans, les observations portant sur les logements achevés au cours des</t>
  </si>
  <si>
    <t>dernières années sont partielles. En conséquence, les tableaux faisant intervenir ce critère ne portent que sur les</t>
  </si>
  <si>
    <t>Logements vacants</t>
  </si>
  <si>
    <t>6 pièces</t>
  </si>
  <si>
    <t>Loc d'un logt loué meublé ou chambre d'hôtel</t>
  </si>
  <si>
    <t>Les logements vacants selon l'époque d'achèvement de la construction</t>
  </si>
  <si>
    <t>Les logements vacants selon le nombre de pièces</t>
  </si>
  <si>
    <t>Les logements vacants selon le type d'habitat</t>
  </si>
  <si>
    <t>Les propriétaires occupants selon la taille du ménage</t>
  </si>
  <si>
    <t>6 personnes et +</t>
  </si>
  <si>
    <t>Les locataires HLM louée vide selon la taille du ménage</t>
  </si>
  <si>
    <t>Les locataires non HLM louée vide selon la taille du ménage</t>
  </si>
  <si>
    <t>Les propriétaires occupants selon l'âge de la personne de référence</t>
  </si>
  <si>
    <t>Les locataires non HLM louée vide selon l'âge de la personne de référence</t>
  </si>
  <si>
    <t>Les locataires HLM louée vide selon l'âge de la personne de référence</t>
  </si>
  <si>
    <t>Moins de 25 ans</t>
  </si>
  <si>
    <t>Les propriétaires occupants selon la CSP de la personne de référence</t>
  </si>
  <si>
    <t>Agriculteurs exploitants</t>
  </si>
  <si>
    <t>Artisans, commerçants, chefs entreprise</t>
  </si>
  <si>
    <t>Cadres et professions intellectuelles supérieures</t>
  </si>
  <si>
    <t>Professions intermédiaires</t>
  </si>
  <si>
    <t>Employés</t>
  </si>
  <si>
    <t>Ouvriers</t>
  </si>
  <si>
    <t>Retraités</t>
  </si>
  <si>
    <t>Autres personnes sans activité professionnelle</t>
  </si>
  <si>
    <t>Les locataires non HLM louée selon la CSP de la personne de référence</t>
  </si>
  <si>
    <t>Les locataires HLM louée vide selon la CSP de la personne de référence</t>
  </si>
  <si>
    <t>Retraités ou préretraités</t>
  </si>
  <si>
    <t>Elèves, étudiants, stagiaires non rémunérés</t>
  </si>
  <si>
    <t>Femmes ou hommes au foyer</t>
  </si>
  <si>
    <t>Population de 15 ans et + selon le type d'activité</t>
  </si>
  <si>
    <t>Population de 15 ans et + selon la CSP de la personne de référence</t>
  </si>
  <si>
    <t>Autre sans famille</t>
  </si>
  <si>
    <t>Source : Insee, Recensements de la population</t>
  </si>
  <si>
    <t>Loc. d'un logt loué meublé ou chambre d'hôtel</t>
  </si>
  <si>
    <t>Locataires non HLM</t>
  </si>
  <si>
    <t>Locataires HLM</t>
  </si>
  <si>
    <t>Les ménages dont la personne de référence a moins de 25 ans selon le statut d'occupation en 2009</t>
  </si>
  <si>
    <t>Les ménages dont la personne de référence a moins de 25 ans selon le type d'activité en 2009</t>
  </si>
  <si>
    <t>Les ménages dont la personne de référence a moins de 25 ans selon le type d'habitat en 2009</t>
  </si>
  <si>
    <t>Les ménages dont la personne de référence a moins de 25 ans selon le nombre de pièces du logement en 2009</t>
  </si>
  <si>
    <t>Les ménages dont la personne de référence a moins de 25 ans selon le nombre de personnes du logement en 2009</t>
  </si>
  <si>
    <t>Les ménages dont la personne de référence a 65 ans ou plus selon le statut d'occupation en 2009</t>
  </si>
  <si>
    <t>Les ménages dont la personne de référence a 65 ans ou plus selon le type d'activité en 2009</t>
  </si>
  <si>
    <t>Les ménages dont la personne de référence a 65 ans ou plus selon le type d'habitat en 2009</t>
  </si>
  <si>
    <t>Les ménages dont la personne de référence a 65 ans ou plus selon le nombre de pièces du logement en 2009</t>
  </si>
  <si>
    <t>Les ménages dont la personne de référence a 65 ans ou plus selon l'ancienneté d'emménagement en 2009</t>
  </si>
  <si>
    <t>Les ménages dont la personne de référence a 65 ans ou plus selon le nombre de personnes du logement en 2009</t>
  </si>
  <si>
    <t>Code géographique</t>
  </si>
  <si>
    <t>Secteur</t>
  </si>
  <si>
    <t>(vide)</t>
  </si>
  <si>
    <t>Total général</t>
  </si>
  <si>
    <t>Total CACEM</t>
  </si>
  <si>
    <t>Total Centre-Atlantique</t>
  </si>
  <si>
    <t>Total Nord-Atlantique</t>
  </si>
  <si>
    <t>Total Nord-Caraïbe</t>
  </si>
  <si>
    <t>Total Sud-Atlantique</t>
  </si>
  <si>
    <t>Total Sud-Caraïbe</t>
  </si>
  <si>
    <t>Total (vide)</t>
  </si>
  <si>
    <t>Données</t>
  </si>
  <si>
    <t>Locataire ou sous-locataire d'un logement loué meublé ou d'une chambre d'hôtel</t>
  </si>
  <si>
    <t>Locataire d'un logement loué meublé</t>
  </si>
  <si>
    <t>Locataires non HLM louée meublé</t>
  </si>
  <si>
    <t>Exploitation complémentaire</t>
  </si>
  <si>
    <t>Solde naturel 99-09</t>
  </si>
  <si>
    <t>Taux variation naturel annuel 99-09</t>
  </si>
  <si>
    <t>Solde migratoire 99-09</t>
  </si>
  <si>
    <t>Taux variation migratoire annuel 99-09</t>
  </si>
  <si>
    <t>Taux variation annuel 99-09</t>
  </si>
  <si>
    <t>Max de Taux variation annuel 99-09</t>
  </si>
  <si>
    <t>Max de Solde naturel 99-09</t>
  </si>
  <si>
    <t>Max de Taux variation naturel annuel 99-09</t>
  </si>
  <si>
    <t>Max de Taux variation migratoire annuel 99-09</t>
  </si>
  <si>
    <t>Max de Solde migratoire 99-09</t>
  </si>
  <si>
    <t>moins de 25 ans</t>
  </si>
  <si>
    <t>65 ans+</t>
  </si>
  <si>
    <t>1 pers.</t>
  </si>
  <si>
    <t>2 pers.</t>
  </si>
  <si>
    <t>3 pers.</t>
  </si>
  <si>
    <t>4 pers</t>
  </si>
  <si>
    <t>5 pers.</t>
  </si>
  <si>
    <t>6 pers+</t>
  </si>
  <si>
    <t>Nombre de personnes par résidences principales</t>
  </si>
  <si>
    <t>Non actifs</t>
  </si>
  <si>
    <t>Actifs</t>
  </si>
  <si>
    <t>20 à 24 ans</t>
  </si>
  <si>
    <t>Moins de 20 ans</t>
  </si>
  <si>
    <t>Activité</t>
  </si>
  <si>
    <t>Les ménages selon la CSP de la personne de référence</t>
  </si>
  <si>
    <t>Les résidences principales selon le type d'habitat</t>
  </si>
  <si>
    <t>5 personnes et +</t>
  </si>
  <si>
    <t>3-4 personnes</t>
  </si>
  <si>
    <t>1-2 personnes</t>
  </si>
  <si>
    <t>Taux de chômage</t>
  </si>
  <si>
    <t>Nombre de personnes par résidences principales - Propriétaires occupants</t>
  </si>
  <si>
    <t>Nombre de personnes par résidences principales - Locataire ou sous-locataire d'un logement loué vide non HLM</t>
  </si>
  <si>
    <t>Nombre de personnes par résidences principales -Locataire ou sous-locataire d'un logement loué vide HLM</t>
  </si>
  <si>
    <t>Nombre de personnes par résidences principales -Locataire ou sous-locataire d'un logement loué meublé ou d'une chambre d'hôtel</t>
  </si>
  <si>
    <t>Nombre de personnes par résidences principales - Logé gratuitement</t>
  </si>
  <si>
    <t xml:space="preserve"> </t>
  </si>
  <si>
    <t>parmi RP</t>
  </si>
  <si>
    <t>20 à 25 ans</t>
  </si>
  <si>
    <t>Habitat précaire</t>
  </si>
  <si>
    <t>Les logements selon le type d'habitat</t>
  </si>
  <si>
    <t>tot</t>
  </si>
  <si>
    <t xml:space="preserve">Sources : Insee, Recensements de la population </t>
  </si>
  <si>
    <t>moins de 20 ans</t>
  </si>
  <si>
    <t>60ans et +</t>
  </si>
  <si>
    <t>Indice de jeunesse (moins de20/60 et+)</t>
  </si>
  <si>
    <t>Avant 1946</t>
  </si>
  <si>
    <t>De 1946 à 1990</t>
  </si>
  <si>
    <t>Taux de vacance selon le type d'habitat</t>
  </si>
  <si>
    <t>Taux de vacance selon le nombre de pièces</t>
  </si>
  <si>
    <t>Taux de vacance selon l'époque d'achèvement de la construction</t>
  </si>
  <si>
    <t>Sources : Insee, Recensements de la population  - exploitation complementaire</t>
  </si>
  <si>
    <t>Source : Insee, RP exploitation principale</t>
  </si>
  <si>
    <t>Locataires meublé</t>
  </si>
  <si>
    <t>5 pièces et +</t>
  </si>
  <si>
    <t>RESIDENCES PRINCIPALES</t>
  </si>
  <si>
    <t>CAP Nord Martinique</t>
  </si>
  <si>
    <t>CAP NM</t>
  </si>
  <si>
    <t>80 ans ou +</t>
  </si>
  <si>
    <t>Population de 15-64 ans selon le type d'activité</t>
  </si>
  <si>
    <t>Source : Insee, Recensements de la population.</t>
  </si>
  <si>
    <t>De 1991 à 2010</t>
  </si>
  <si>
    <t>Avant 1919</t>
  </si>
  <si>
    <t>De 1919 à 1945</t>
  </si>
  <si>
    <t>De 1946 à 1970</t>
  </si>
  <si>
    <t>De 1971 à 1990</t>
  </si>
  <si>
    <t>De 1991 à 2005</t>
  </si>
  <si>
    <t>-</t>
  </si>
  <si>
    <t>4+</t>
  </si>
  <si>
    <t>De 1991 à 2011</t>
  </si>
  <si>
    <t>% RP</t>
  </si>
  <si>
    <t>Les logements selon l'époque d'achèvement de la construction</t>
  </si>
  <si>
    <t>Les logements selon le nombre de pièces en 2015</t>
  </si>
  <si>
    <t>Résidences principales selon le nombre de pièces en 2015</t>
  </si>
  <si>
    <t>Résidences principales selon le type de bâti en 2015</t>
  </si>
  <si>
    <t>Les résidences principales selon la taille du ménage en 2015</t>
  </si>
  <si>
    <t>Ménages selon le type de famille en 2015</t>
  </si>
  <si>
    <t>Les ménages selon l'âge de la personne de référence en 2015</t>
  </si>
  <si>
    <t>Sources : Insee, Recensements de la population 2015</t>
  </si>
  <si>
    <t>Source : Insee, RP2015 exploitation principale</t>
  </si>
  <si>
    <t>Résidences principales selon la date d'achèvement du logement en 2015</t>
  </si>
  <si>
    <t>tx d'accroiss. annuel moyen 2010-2015</t>
  </si>
  <si>
    <t>Source : Insee, RP2010 exploitation principale</t>
  </si>
  <si>
    <t>logements achevés avant 2010.</t>
  </si>
  <si>
    <t>Taux d'accroissement annuel 2010-2015</t>
  </si>
  <si>
    <t>Solde naturel 10-15</t>
  </si>
  <si>
    <t>Taux variation naturel annuel 10-15</t>
  </si>
  <si>
    <t>Solde migratoire 10-15</t>
  </si>
  <si>
    <t>Taux variation migratoire annuel 
 10-15</t>
  </si>
  <si>
    <t>312P : De 2006 à 2012</t>
  </si>
  <si>
    <t>De 1991 à 2012</t>
  </si>
  <si>
    <t>De 2006 à 2012</t>
  </si>
  <si>
    <t>Depuis 1991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</si>
</sst>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5" formatCode="0.0%"/>
    <numFmt numFmtId="166" formatCode="0.0%&quot; par an&quot;"/>
  </numFmts>
  <fonts count="3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8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i/>
      <sz val="8"/>
      <color indexed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color indexed="8"/>
      <name val="Arial"/>
      <family val="2"/>
    </font>
    <font>
      <i/>
      <sz val="10"/>
      <color indexed="8"/>
      <name val="Arial"/>
      <family val="2"/>
    </font>
    <font>
      <sz val="9"/>
      <color theme="0"/>
      <name val="Arial"/>
      <family val="2"/>
    </font>
    <font>
      <i/>
      <sz val="9"/>
      <name val="Arial"/>
      <family val="2"/>
    </font>
    <font>
      <sz val="10"/>
      <color rgb="FFFF0000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rgb="FFFF0000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9"/>
      <color indexed="8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ADDB7B"/>
        <bgColor indexed="64"/>
      </patternFill>
    </fill>
  </fills>
  <borders count="8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" fillId="0" borderId="0"/>
  </cellStyleXfs>
  <cellXfs count="795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3" fillId="0" borderId="0" xfId="0" applyFont="1"/>
    <xf numFmtId="9" fontId="0" fillId="0" borderId="0" xfId="4" applyFont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0" fillId="0" borderId="8" xfId="0" applyBorder="1"/>
    <xf numFmtId="0" fontId="3" fillId="0" borderId="9" xfId="0" applyFont="1" applyBorder="1"/>
    <xf numFmtId="3" fontId="0" fillId="0" borderId="0" xfId="0" applyNumberFormat="1" applyAlignment="1">
      <alignment horizontal="center"/>
    </xf>
    <xf numFmtId="3" fontId="0" fillId="0" borderId="0" xfId="0" applyNumberFormat="1" applyBorder="1" applyAlignment="1">
      <alignment horizontal="center"/>
    </xf>
    <xf numFmtId="3" fontId="3" fillId="0" borderId="12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9" fontId="0" fillId="0" borderId="16" xfId="4" applyFont="1" applyBorder="1" applyAlignment="1">
      <alignment horizontal="center"/>
    </xf>
    <xf numFmtId="3" fontId="0" fillId="0" borderId="17" xfId="0" applyNumberFormat="1" applyBorder="1" applyAlignment="1">
      <alignment horizontal="center"/>
    </xf>
    <xf numFmtId="9" fontId="0" fillId="0" borderId="18" xfId="4" applyFon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9" fontId="0" fillId="0" borderId="19" xfId="4" applyFont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9" fontId="3" fillId="0" borderId="2" xfId="4" applyFont="1" applyBorder="1" applyAlignment="1">
      <alignment horizontal="center"/>
    </xf>
    <xf numFmtId="3" fontId="0" fillId="0" borderId="22" xfId="0" applyNumberFormat="1" applyBorder="1" applyAlignment="1">
      <alignment horizontal="center"/>
    </xf>
    <xf numFmtId="3" fontId="0" fillId="0" borderId="23" xfId="0" applyNumberFormat="1" applyBorder="1" applyAlignment="1">
      <alignment horizontal="center"/>
    </xf>
    <xf numFmtId="3" fontId="3" fillId="0" borderId="20" xfId="0" applyNumberFormat="1" applyFont="1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3" fillId="0" borderId="27" xfId="0" applyFont="1" applyBorder="1"/>
    <xf numFmtId="0" fontId="3" fillId="0" borderId="28" xfId="0" applyFont="1" applyBorder="1"/>
    <xf numFmtId="0" fontId="0" fillId="0" borderId="29" xfId="0" applyBorder="1"/>
    <xf numFmtId="9" fontId="3" fillId="0" borderId="12" xfId="4" applyFont="1" applyBorder="1" applyAlignment="1">
      <alignment horizontal="center"/>
    </xf>
    <xf numFmtId="9" fontId="3" fillId="0" borderId="1" xfId="4" applyFont="1" applyBorder="1" applyAlignment="1">
      <alignment horizontal="center"/>
    </xf>
    <xf numFmtId="9" fontId="0" fillId="0" borderId="0" xfId="4" applyFont="1"/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3" fontId="0" fillId="0" borderId="40" xfId="0" applyNumberFormat="1" applyBorder="1" applyAlignment="1">
      <alignment horizontal="center"/>
    </xf>
    <xf numFmtId="3" fontId="3" fillId="0" borderId="41" xfId="0" applyNumberFormat="1" applyFont="1" applyBorder="1" applyAlignment="1">
      <alignment horizontal="center"/>
    </xf>
    <xf numFmtId="3" fontId="3" fillId="0" borderId="42" xfId="0" applyNumberFormat="1" applyFont="1" applyBorder="1" applyAlignment="1">
      <alignment horizontal="center"/>
    </xf>
    <xf numFmtId="3" fontId="3" fillId="0" borderId="43" xfId="0" applyNumberFormat="1" applyFont="1" applyBorder="1" applyAlignment="1">
      <alignment horizontal="center"/>
    </xf>
    <xf numFmtId="0" fontId="3" fillId="0" borderId="45" xfId="0" applyFont="1" applyBorder="1"/>
    <xf numFmtId="9" fontId="0" fillId="0" borderId="46" xfId="4" applyFont="1" applyBorder="1" applyAlignment="1">
      <alignment horizontal="center"/>
    </xf>
    <xf numFmtId="9" fontId="3" fillId="0" borderId="39" xfId="4" applyFont="1" applyBorder="1" applyAlignment="1">
      <alignment horizontal="center"/>
    </xf>
    <xf numFmtId="9" fontId="3" fillId="0" borderId="47" xfId="4" applyFont="1" applyBorder="1" applyAlignment="1">
      <alignment horizontal="center"/>
    </xf>
    <xf numFmtId="0" fontId="0" fillId="0" borderId="0" xfId="0" applyBorder="1"/>
    <xf numFmtId="0" fontId="5" fillId="0" borderId="1" xfId="0" applyFont="1" applyBorder="1" applyAlignment="1">
      <alignment horizontal="centerContinuous" vertical="center"/>
    </xf>
    <xf numFmtId="0" fontId="3" fillId="0" borderId="1" xfId="0" applyFont="1" applyBorder="1" applyAlignment="1">
      <alignment horizontal="centerContinuous" vertical="center"/>
    </xf>
    <xf numFmtId="0" fontId="3" fillId="0" borderId="2" xfId="0" applyFont="1" applyBorder="1" applyAlignment="1">
      <alignment horizontal="centerContinuous" vertical="center"/>
    </xf>
    <xf numFmtId="0" fontId="0" fillId="0" borderId="41" xfId="0" applyBorder="1" applyAlignment="1">
      <alignment horizontal="center" vertical="center" wrapText="1"/>
    </xf>
    <xf numFmtId="3" fontId="0" fillId="0" borderId="0" xfId="0" applyNumberFormat="1"/>
    <xf numFmtId="3" fontId="3" fillId="0" borderId="14" xfId="0" applyNumberFormat="1" applyFont="1" applyBorder="1" applyAlignment="1">
      <alignment horizontal="centerContinuous" vertical="center"/>
    </xf>
    <xf numFmtId="3" fontId="0" fillId="0" borderId="38" xfId="0" applyNumberForma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Continuous" vertical="center"/>
    </xf>
    <xf numFmtId="49" fontId="6" fillId="0" borderId="0" xfId="0" applyNumberFormat="1" applyFont="1"/>
    <xf numFmtId="9" fontId="3" fillId="0" borderId="43" xfId="4" applyFont="1" applyBorder="1" applyAlignment="1">
      <alignment horizontal="center"/>
    </xf>
    <xf numFmtId="3" fontId="3" fillId="0" borderId="38" xfId="0" applyNumberFormat="1" applyFont="1" applyBorder="1" applyAlignment="1">
      <alignment horizontal="center"/>
    </xf>
    <xf numFmtId="4" fontId="0" fillId="0" borderId="0" xfId="0" applyNumberFormat="1" applyAlignment="1">
      <alignment horizontal="center"/>
    </xf>
    <xf numFmtId="3" fontId="0" fillId="0" borderId="50" xfId="0" applyNumberFormat="1" applyBorder="1" applyAlignment="1">
      <alignment horizontal="center"/>
    </xf>
    <xf numFmtId="3" fontId="3" fillId="0" borderId="51" xfId="0" applyNumberFormat="1" applyFont="1" applyBorder="1" applyAlignment="1">
      <alignment horizontal="center"/>
    </xf>
    <xf numFmtId="3" fontId="0" fillId="0" borderId="52" xfId="0" applyNumberFormat="1" applyBorder="1" applyAlignment="1">
      <alignment horizontal="center"/>
    </xf>
    <xf numFmtId="3" fontId="0" fillId="0" borderId="53" xfId="0" applyNumberFormat="1" applyBorder="1" applyAlignment="1">
      <alignment horizontal="center"/>
    </xf>
    <xf numFmtId="3" fontId="0" fillId="0" borderId="54" xfId="0" applyNumberFormat="1" applyBorder="1" applyAlignment="1">
      <alignment horizontal="center"/>
    </xf>
    <xf numFmtId="3" fontId="3" fillId="0" borderId="49" xfId="0" applyNumberFormat="1" applyFont="1" applyBorder="1" applyAlignment="1">
      <alignment horizontal="center"/>
    </xf>
    <xf numFmtId="3" fontId="3" fillId="0" borderId="55" xfId="0" applyNumberFormat="1" applyFont="1" applyBorder="1" applyAlignment="1">
      <alignment horizontal="center"/>
    </xf>
    <xf numFmtId="3" fontId="0" fillId="0" borderId="56" xfId="0" applyNumberFormat="1" applyBorder="1" applyAlignment="1">
      <alignment horizontal="center"/>
    </xf>
    <xf numFmtId="3" fontId="3" fillId="0" borderId="45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Continuous" vertical="center"/>
    </xf>
    <xf numFmtId="3" fontId="7" fillId="0" borderId="1" xfId="0" applyNumberFormat="1" applyFont="1" applyBorder="1" applyAlignment="1">
      <alignment horizontal="centerContinuous" vertical="center"/>
    </xf>
    <xf numFmtId="0" fontId="7" fillId="0" borderId="1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 vertical="center"/>
    </xf>
    <xf numFmtId="0" fontId="7" fillId="0" borderId="14" xfId="0" applyFont="1" applyBorder="1" applyAlignment="1">
      <alignment horizontal="centerContinuous" vertical="center"/>
    </xf>
    <xf numFmtId="9" fontId="1" fillId="0" borderId="18" xfId="4" applyBorder="1" applyAlignment="1">
      <alignment horizontal="center"/>
    </xf>
    <xf numFmtId="9" fontId="1" fillId="0" borderId="19" xfId="4" applyBorder="1" applyAlignment="1">
      <alignment horizontal="center"/>
    </xf>
    <xf numFmtId="9" fontId="1" fillId="0" borderId="46" xfId="4" applyBorder="1" applyAlignment="1">
      <alignment horizontal="center"/>
    </xf>
    <xf numFmtId="9" fontId="1" fillId="0" borderId="16" xfId="4" applyBorder="1" applyAlignment="1">
      <alignment horizontal="center"/>
    </xf>
    <xf numFmtId="0" fontId="3" fillId="0" borderId="51" xfId="0" applyFont="1" applyBorder="1"/>
    <xf numFmtId="0" fontId="0" fillId="0" borderId="21" xfId="0" applyBorder="1"/>
    <xf numFmtId="0" fontId="0" fillId="0" borderId="22" xfId="0" applyBorder="1"/>
    <xf numFmtId="0" fontId="0" fillId="0" borderId="22" xfId="0" applyBorder="1" applyAlignment="1">
      <alignment horizontal="center"/>
    </xf>
    <xf numFmtId="0" fontId="0" fillId="0" borderId="23" xfId="0" applyBorder="1"/>
    <xf numFmtId="0" fontId="7" fillId="0" borderId="14" xfId="0" applyFont="1" applyBorder="1" applyAlignment="1">
      <alignment horizontal="center" vertical="center" wrapText="1"/>
    </xf>
    <xf numFmtId="0" fontId="9" fillId="0" borderId="0" xfId="0" applyFont="1"/>
    <xf numFmtId="3" fontId="9" fillId="0" borderId="0" xfId="0" applyNumberFormat="1" applyFont="1" applyAlignment="1">
      <alignment horizontal="center"/>
    </xf>
    <xf numFmtId="0" fontId="0" fillId="0" borderId="12" xfId="0" applyBorder="1" applyAlignment="1">
      <alignment horizontal="center" vertical="center" wrapText="1"/>
    </xf>
    <xf numFmtId="3" fontId="12" fillId="0" borderId="0" xfId="0" applyNumberFormat="1" applyFont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9" fontId="9" fillId="0" borderId="0" xfId="4" applyFont="1" applyBorder="1" applyAlignment="1">
      <alignment horizontal="center"/>
    </xf>
    <xf numFmtId="9" fontId="11" fillId="0" borderId="0" xfId="4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Continuous" vertical="center"/>
    </xf>
    <xf numFmtId="0" fontId="0" fillId="0" borderId="0" xfId="0" applyBorder="1" applyAlignment="1">
      <alignment horizontal="center"/>
    </xf>
    <xf numFmtId="3" fontId="12" fillId="0" borderId="0" xfId="0" applyNumberFormat="1" applyFont="1" applyBorder="1" applyAlignment="1">
      <alignment horizontal="center"/>
    </xf>
    <xf numFmtId="0" fontId="0" fillId="0" borderId="0" xfId="0" applyFill="1"/>
    <xf numFmtId="3" fontId="0" fillId="0" borderId="0" xfId="0" applyNumberFormat="1" applyFill="1"/>
    <xf numFmtId="3" fontId="9" fillId="0" borderId="0" xfId="0" applyNumberFormat="1" applyFont="1" applyFill="1"/>
    <xf numFmtId="0" fontId="9" fillId="0" borderId="0" xfId="0" applyFont="1" applyFill="1"/>
    <xf numFmtId="3" fontId="3" fillId="0" borderId="14" xfId="0" applyNumberFormat="1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Continuous" vertical="center"/>
    </xf>
    <xf numFmtId="0" fontId="10" fillId="0" borderId="1" xfId="0" applyFont="1" applyFill="1" applyBorder="1" applyAlignment="1">
      <alignment horizontal="centerContinuous" vertical="center"/>
    </xf>
    <xf numFmtId="3" fontId="11" fillId="0" borderId="1" xfId="0" applyNumberFormat="1" applyFont="1" applyFill="1" applyBorder="1" applyAlignment="1">
      <alignment horizontal="centerContinuous" vertical="center"/>
    </xf>
    <xf numFmtId="0" fontId="10" fillId="0" borderId="2" xfId="0" applyFont="1" applyFill="1" applyBorder="1" applyAlignment="1">
      <alignment horizontal="centerContinuous" vertical="center"/>
    </xf>
    <xf numFmtId="3" fontId="11" fillId="0" borderId="14" xfId="0" applyNumberFormat="1" applyFont="1" applyFill="1" applyBorder="1" applyAlignment="1">
      <alignment horizontal="centerContinuous" vertical="center"/>
    </xf>
    <xf numFmtId="3" fontId="0" fillId="0" borderId="38" xfId="0" applyNumberFormat="1" applyFill="1" applyBorder="1" applyAlignment="1">
      <alignment horizontal="center" vertical="center" wrapText="1"/>
    </xf>
    <xf numFmtId="0" fontId="0" fillId="0" borderId="39" xfId="0" applyFill="1" applyBorder="1" applyAlignment="1">
      <alignment horizontal="center" vertical="center" wrapText="1"/>
    </xf>
    <xf numFmtId="3" fontId="9" fillId="0" borderId="38" xfId="0" applyNumberFormat="1" applyFont="1" applyFill="1" applyBorder="1" applyAlignment="1">
      <alignment horizontal="center" vertical="center" wrapText="1"/>
    </xf>
    <xf numFmtId="0" fontId="9" fillId="0" borderId="39" xfId="0" applyFont="1" applyFill="1" applyBorder="1" applyAlignment="1">
      <alignment horizontal="center" vertical="center" wrapText="1"/>
    </xf>
    <xf numFmtId="1" fontId="0" fillId="0" borderId="0" xfId="0" applyNumberFormat="1" applyFill="1" applyAlignment="1">
      <alignment horizontal="center"/>
    </xf>
    <xf numFmtId="0" fontId="0" fillId="0" borderId="24" xfId="0" applyFill="1" applyBorder="1"/>
    <xf numFmtId="3" fontId="0" fillId="0" borderId="0" xfId="0" applyNumberFormat="1" applyFill="1" applyAlignment="1">
      <alignment horizontal="center"/>
    </xf>
    <xf numFmtId="9" fontId="0" fillId="0" borderId="46" xfId="4" applyFont="1" applyFill="1" applyBorder="1" applyAlignment="1">
      <alignment horizontal="center"/>
    </xf>
    <xf numFmtId="3" fontId="9" fillId="0" borderId="0" xfId="0" applyNumberFormat="1" applyFont="1" applyFill="1" applyAlignment="1">
      <alignment horizontal="center"/>
    </xf>
    <xf numFmtId="9" fontId="9" fillId="0" borderId="46" xfId="4" applyFont="1" applyFill="1" applyBorder="1" applyAlignment="1">
      <alignment horizontal="center"/>
    </xf>
    <xf numFmtId="3" fontId="12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25" xfId="0" applyFill="1" applyBorder="1"/>
    <xf numFmtId="9" fontId="0" fillId="0" borderId="18" xfId="4" applyFont="1" applyFill="1" applyBorder="1" applyAlignment="1">
      <alignment horizontal="center"/>
    </xf>
    <xf numFmtId="9" fontId="9" fillId="0" borderId="18" xfId="4" applyFont="1" applyFill="1" applyBorder="1" applyAlignment="1">
      <alignment horizontal="center"/>
    </xf>
    <xf numFmtId="0" fontId="0" fillId="0" borderId="26" xfId="0" applyFill="1" applyBorder="1"/>
    <xf numFmtId="9" fontId="0" fillId="0" borderId="19" xfId="4" applyFont="1" applyFill="1" applyBorder="1" applyAlignment="1">
      <alignment horizontal="center"/>
    </xf>
    <xf numFmtId="9" fontId="9" fillId="0" borderId="19" xfId="4" applyFont="1" applyFill="1" applyBorder="1" applyAlignment="1">
      <alignment horizontal="center"/>
    </xf>
    <xf numFmtId="0" fontId="3" fillId="0" borderId="0" xfId="0" applyFont="1" applyFill="1"/>
    <xf numFmtId="0" fontId="3" fillId="0" borderId="27" xfId="0" applyFont="1" applyFill="1" applyBorder="1"/>
    <xf numFmtId="3" fontId="3" fillId="0" borderId="12" xfId="0" applyNumberFormat="1" applyFont="1" applyFill="1" applyBorder="1" applyAlignment="1">
      <alignment horizontal="center"/>
    </xf>
    <xf numFmtId="9" fontId="3" fillId="0" borderId="39" xfId="4" applyFont="1" applyFill="1" applyBorder="1" applyAlignment="1">
      <alignment horizontal="center"/>
    </xf>
    <xf numFmtId="3" fontId="11" fillId="0" borderId="12" xfId="0" applyNumberFormat="1" applyFont="1" applyFill="1" applyBorder="1" applyAlignment="1">
      <alignment horizontal="center"/>
    </xf>
    <xf numFmtId="9" fontId="11" fillId="0" borderId="39" xfId="4" applyFont="1" applyFill="1" applyBorder="1" applyAlignment="1">
      <alignment horizontal="center"/>
    </xf>
    <xf numFmtId="0" fontId="3" fillId="0" borderId="28" xfId="0" applyFont="1" applyFill="1" applyBorder="1"/>
    <xf numFmtId="3" fontId="3" fillId="0" borderId="1" xfId="0" applyNumberFormat="1" applyFont="1" applyFill="1" applyBorder="1" applyAlignment="1">
      <alignment horizontal="center"/>
    </xf>
    <xf numFmtId="9" fontId="3" fillId="0" borderId="2" xfId="4" applyFont="1" applyFill="1" applyBorder="1" applyAlignment="1">
      <alignment horizontal="center"/>
    </xf>
    <xf numFmtId="3" fontId="11" fillId="0" borderId="1" xfId="0" applyNumberFormat="1" applyFont="1" applyFill="1" applyBorder="1" applyAlignment="1">
      <alignment horizontal="center"/>
    </xf>
    <xf numFmtId="9" fontId="11" fillId="0" borderId="2" xfId="4" applyFont="1" applyFill="1" applyBorder="1" applyAlignment="1">
      <alignment horizontal="center"/>
    </xf>
    <xf numFmtId="0" fontId="0" fillId="0" borderId="29" xfId="0" applyFill="1" applyBorder="1"/>
    <xf numFmtId="9" fontId="0" fillId="0" borderId="16" xfId="4" applyFont="1" applyFill="1" applyBorder="1" applyAlignment="1">
      <alignment horizontal="center"/>
    </xf>
    <xf numFmtId="9" fontId="9" fillId="0" borderId="16" xfId="4" applyFont="1" applyFill="1" applyBorder="1" applyAlignment="1">
      <alignment horizontal="center"/>
    </xf>
    <xf numFmtId="0" fontId="3" fillId="0" borderId="45" xfId="0" applyFont="1" applyFill="1" applyBorder="1"/>
    <xf numFmtId="3" fontId="3" fillId="0" borderId="43" xfId="0" applyNumberFormat="1" applyFont="1" applyFill="1" applyBorder="1" applyAlignment="1">
      <alignment horizontal="center"/>
    </xf>
    <xf numFmtId="9" fontId="3" fillId="0" borderId="47" xfId="4" applyFont="1" applyFill="1" applyBorder="1" applyAlignment="1">
      <alignment horizontal="center"/>
    </xf>
    <xf numFmtId="3" fontId="11" fillId="0" borderId="43" xfId="0" applyNumberFormat="1" applyFont="1" applyFill="1" applyBorder="1" applyAlignment="1">
      <alignment horizontal="center"/>
    </xf>
    <xf numFmtId="9" fontId="11" fillId="0" borderId="47" xfId="4" applyFont="1" applyFill="1" applyBorder="1" applyAlignment="1">
      <alignment horizontal="center"/>
    </xf>
    <xf numFmtId="49" fontId="6" fillId="0" borderId="0" xfId="0" applyNumberFormat="1" applyFont="1" applyFill="1"/>
    <xf numFmtId="49" fontId="13" fillId="0" borderId="0" xfId="0" applyNumberFormat="1" applyFont="1"/>
    <xf numFmtId="0" fontId="5" fillId="0" borderId="2" xfId="0" applyFont="1" applyFill="1" applyBorder="1" applyAlignment="1">
      <alignment horizontal="centerContinuous" vertical="center"/>
    </xf>
    <xf numFmtId="9" fontId="1" fillId="0" borderId="0" xfId="4" applyBorder="1" applyAlignment="1">
      <alignment horizontal="center"/>
    </xf>
    <xf numFmtId="9" fontId="1" fillId="0" borderId="11" xfId="4" applyBorder="1" applyAlignment="1">
      <alignment horizontal="center"/>
    </xf>
    <xf numFmtId="9" fontId="1" fillId="0" borderId="10" xfId="4" applyBorder="1" applyAlignment="1">
      <alignment horizontal="center"/>
    </xf>
    <xf numFmtId="9" fontId="1" fillId="0" borderId="13" xfId="4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Border="1"/>
    <xf numFmtId="0" fontId="0" fillId="0" borderId="60" xfId="0" applyBorder="1"/>
    <xf numFmtId="0" fontId="0" fillId="0" borderId="61" xfId="0" applyBorder="1"/>
    <xf numFmtId="0" fontId="0" fillId="0" borderId="62" xfId="0" applyBorder="1"/>
    <xf numFmtId="0" fontId="0" fillId="0" borderId="63" xfId="0" applyBorder="1"/>
    <xf numFmtId="0" fontId="0" fillId="0" borderId="60" xfId="0" pivotButton="1" applyBorder="1"/>
    <xf numFmtId="0" fontId="0" fillId="0" borderId="64" xfId="0" applyBorder="1"/>
    <xf numFmtId="0" fontId="0" fillId="0" borderId="67" xfId="0" applyBorder="1"/>
    <xf numFmtId="0" fontId="0" fillId="0" borderId="60" xfId="0" applyNumberFormat="1" applyBorder="1"/>
    <xf numFmtId="0" fontId="0" fillId="0" borderId="67" xfId="0" applyNumberFormat="1" applyBorder="1"/>
    <xf numFmtId="0" fontId="0" fillId="0" borderId="68" xfId="0" applyNumberFormat="1" applyBorder="1"/>
    <xf numFmtId="0" fontId="0" fillId="0" borderId="70" xfId="0" applyBorder="1"/>
    <xf numFmtId="0" fontId="0" fillId="0" borderId="70" xfId="0" applyNumberFormat="1" applyBorder="1"/>
    <xf numFmtId="0" fontId="0" fillId="0" borderId="0" xfId="0" applyNumberFormat="1"/>
    <xf numFmtId="0" fontId="3" fillId="2" borderId="28" xfId="0" applyFont="1" applyFill="1" applyBorder="1"/>
    <xf numFmtId="0" fontId="10" fillId="0" borderId="0" xfId="0" applyFont="1" applyFill="1" applyBorder="1" applyAlignment="1">
      <alignment horizontal="centerContinuous" vertical="center"/>
    </xf>
    <xf numFmtId="0" fontId="9" fillId="0" borderId="0" xfId="0" applyFont="1" applyFill="1" applyBorder="1" applyAlignment="1">
      <alignment horizontal="center" vertical="center" wrapText="1"/>
    </xf>
    <xf numFmtId="3" fontId="0" fillId="3" borderId="40" xfId="0" applyNumberFormat="1" applyFill="1" applyBorder="1" applyAlignment="1">
      <alignment horizontal="center"/>
    </xf>
    <xf numFmtId="3" fontId="9" fillId="0" borderId="49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/>
    </xf>
    <xf numFmtId="3" fontId="11" fillId="0" borderId="35" xfId="0" applyNumberFormat="1" applyFont="1" applyFill="1" applyBorder="1" applyAlignment="1">
      <alignment horizontal="centerContinuous" vertical="center"/>
    </xf>
    <xf numFmtId="0" fontId="10" fillId="0" borderId="36" xfId="0" applyFont="1" applyFill="1" applyBorder="1" applyAlignment="1">
      <alignment horizontal="centerContinuous" vertical="center"/>
    </xf>
    <xf numFmtId="0" fontId="10" fillId="0" borderId="37" xfId="0" applyFont="1" applyFill="1" applyBorder="1" applyAlignment="1">
      <alignment horizontal="centerContinuous" vertical="center"/>
    </xf>
    <xf numFmtId="3" fontId="9" fillId="0" borderId="9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3" fillId="0" borderId="60" xfId="0" pivotButton="1" applyFont="1" applyBorder="1" applyAlignment="1">
      <alignment wrapText="1"/>
    </xf>
    <xf numFmtId="0" fontId="0" fillId="4" borderId="60" xfId="0" applyFill="1" applyBorder="1"/>
    <xf numFmtId="0" fontId="0" fillId="4" borderId="61" xfId="0" applyFill="1" applyBorder="1"/>
    <xf numFmtId="0" fontId="0" fillId="4" borderId="60" xfId="0" applyNumberFormat="1" applyFill="1" applyBorder="1"/>
    <xf numFmtId="0" fontId="0" fillId="4" borderId="70" xfId="0" applyNumberFormat="1" applyFill="1" applyBorder="1"/>
    <xf numFmtId="0" fontId="0" fillId="4" borderId="67" xfId="0" applyNumberFormat="1" applyFill="1" applyBorder="1"/>
    <xf numFmtId="0" fontId="0" fillId="4" borderId="65" xfId="0" applyFill="1" applyBorder="1"/>
    <xf numFmtId="0" fontId="0" fillId="4" borderId="66" xfId="0" applyFill="1" applyBorder="1"/>
    <xf numFmtId="0" fontId="0" fillId="4" borderId="65" xfId="0" applyNumberFormat="1" applyFill="1" applyBorder="1"/>
    <xf numFmtId="0" fontId="0" fillId="4" borderId="71" xfId="0" applyNumberFormat="1" applyFill="1" applyBorder="1"/>
    <xf numFmtId="0" fontId="0" fillId="4" borderId="69" xfId="0" applyNumberFormat="1" applyFill="1" applyBorder="1"/>
    <xf numFmtId="10" fontId="0" fillId="0" borderId="60" xfId="0" applyNumberFormat="1" applyBorder="1" applyAlignment="1">
      <alignment horizontal="center"/>
    </xf>
    <xf numFmtId="10" fontId="0" fillId="0" borderId="64" xfId="0" applyNumberFormat="1" applyBorder="1" applyAlignment="1">
      <alignment horizontal="center"/>
    </xf>
    <xf numFmtId="10" fontId="0" fillId="4" borderId="60" xfId="0" applyNumberFormat="1" applyFill="1" applyBorder="1" applyAlignment="1">
      <alignment horizontal="center"/>
    </xf>
    <xf numFmtId="9" fontId="3" fillId="0" borderId="20" xfId="4" applyFont="1" applyBorder="1" applyAlignment="1">
      <alignment horizontal="center"/>
    </xf>
    <xf numFmtId="9" fontId="3" fillId="0" borderId="41" xfId="4" applyFont="1" applyBorder="1" applyAlignment="1">
      <alignment horizontal="center"/>
    </xf>
    <xf numFmtId="0" fontId="12" fillId="0" borderId="0" xfId="3"/>
    <xf numFmtId="3" fontId="12" fillId="0" borderId="0" xfId="3" applyNumberFormat="1"/>
    <xf numFmtId="49" fontId="6" fillId="0" borderId="0" xfId="3" applyNumberFormat="1" applyFont="1"/>
    <xf numFmtId="9" fontId="3" fillId="0" borderId="47" xfId="5" applyFont="1" applyBorder="1" applyAlignment="1">
      <alignment horizontal="center"/>
    </xf>
    <xf numFmtId="3" fontId="3" fillId="0" borderId="43" xfId="3" applyNumberFormat="1" applyFont="1" applyBorder="1" applyAlignment="1">
      <alignment horizontal="center"/>
    </xf>
    <xf numFmtId="0" fontId="3" fillId="0" borderId="45" xfId="3" applyFont="1" applyBorder="1"/>
    <xf numFmtId="9" fontId="3" fillId="0" borderId="39" xfId="5" applyFont="1" applyBorder="1" applyAlignment="1">
      <alignment horizontal="center"/>
    </xf>
    <xf numFmtId="3" fontId="3" fillId="0" borderId="12" xfId="3" applyNumberFormat="1" applyFont="1" applyBorder="1" applyAlignment="1">
      <alignment horizontal="center"/>
    </xf>
    <xf numFmtId="0" fontId="3" fillId="0" borderId="27" xfId="3" applyFont="1" applyBorder="1"/>
    <xf numFmtId="9" fontId="3" fillId="0" borderId="2" xfId="5" applyFont="1" applyBorder="1" applyAlignment="1">
      <alignment horizontal="center"/>
    </xf>
    <xf numFmtId="3" fontId="3" fillId="0" borderId="1" xfId="3" applyNumberFormat="1" applyFont="1" applyBorder="1" applyAlignment="1">
      <alignment horizontal="center"/>
    </xf>
    <xf numFmtId="0" fontId="3" fillId="0" borderId="28" xfId="3" applyFont="1" applyBorder="1"/>
    <xf numFmtId="9" fontId="12" fillId="0" borderId="19" xfId="5" applyBorder="1" applyAlignment="1">
      <alignment horizontal="center"/>
    </xf>
    <xf numFmtId="3" fontId="12" fillId="0" borderId="0" xfId="3" applyNumberFormat="1" applyFont="1" applyAlignment="1">
      <alignment horizontal="center"/>
    </xf>
    <xf numFmtId="0" fontId="12" fillId="0" borderId="26" xfId="3" applyBorder="1"/>
    <xf numFmtId="0" fontId="12" fillId="0" borderId="0" xfId="3" applyAlignment="1">
      <alignment horizontal="center"/>
    </xf>
    <xf numFmtId="9" fontId="12" fillId="0" borderId="18" xfId="5" applyBorder="1" applyAlignment="1">
      <alignment horizontal="center"/>
    </xf>
    <xf numFmtId="0" fontId="12" fillId="0" borderId="25" xfId="3" applyBorder="1"/>
    <xf numFmtId="3" fontId="12" fillId="0" borderId="0" xfId="3" applyNumberFormat="1" applyFont="1" applyBorder="1" applyAlignment="1">
      <alignment horizontal="center"/>
    </xf>
    <xf numFmtId="9" fontId="12" fillId="0" borderId="46" xfId="5" applyBorder="1" applyAlignment="1">
      <alignment horizontal="center"/>
    </xf>
    <xf numFmtId="0" fontId="12" fillId="0" borderId="24" xfId="3" applyBorder="1"/>
    <xf numFmtId="0" fontId="12" fillId="0" borderId="33" xfId="3" applyBorder="1" applyAlignment="1">
      <alignment horizontal="center" vertical="center" wrapText="1"/>
    </xf>
    <xf numFmtId="3" fontId="12" fillId="0" borderId="38" xfId="3" applyNumberFormat="1" applyBorder="1" applyAlignment="1">
      <alignment horizontal="center" vertical="center" wrapText="1"/>
    </xf>
    <xf numFmtId="0" fontId="12" fillId="0" borderId="39" xfId="3" applyBorder="1" applyAlignment="1">
      <alignment horizontal="center" vertical="center" wrapText="1"/>
    </xf>
    <xf numFmtId="3" fontId="12" fillId="0" borderId="9" xfId="3" applyNumberFormat="1" applyBorder="1" applyAlignment="1">
      <alignment horizontal="center" vertical="center" wrapText="1"/>
    </xf>
    <xf numFmtId="0" fontId="5" fillId="0" borderId="37" xfId="3" applyFont="1" applyBorder="1" applyAlignment="1">
      <alignment horizontal="centerContinuous" vertical="center"/>
    </xf>
    <xf numFmtId="0" fontId="5" fillId="0" borderId="36" xfId="3" applyFont="1" applyBorder="1" applyAlignment="1">
      <alignment horizontal="centerContinuous" vertical="center"/>
    </xf>
    <xf numFmtId="3" fontId="3" fillId="0" borderId="35" xfId="3" applyNumberFormat="1" applyFont="1" applyBorder="1" applyAlignment="1">
      <alignment horizontal="centerContinuous" vertical="center"/>
    </xf>
    <xf numFmtId="3" fontId="12" fillId="0" borderId="0" xfId="3" applyNumberFormat="1" applyAlignment="1">
      <alignment horizontal="center"/>
    </xf>
    <xf numFmtId="3" fontId="3" fillId="0" borderId="38" xfId="3" applyNumberFormat="1" applyFont="1" applyBorder="1" applyAlignment="1">
      <alignment horizontal="center"/>
    </xf>
    <xf numFmtId="3" fontId="3" fillId="0" borderId="14" xfId="3" applyNumberFormat="1" applyFont="1" applyBorder="1" applyAlignment="1">
      <alignment horizontal="center"/>
    </xf>
    <xf numFmtId="165" fontId="12" fillId="0" borderId="0" xfId="4" applyNumberFormat="1" applyFont="1" applyBorder="1" applyAlignment="1">
      <alignment horizontal="center"/>
    </xf>
    <xf numFmtId="0" fontId="0" fillId="3" borderId="0" xfId="0" applyFill="1"/>
    <xf numFmtId="2" fontId="0" fillId="0" borderId="0" xfId="0" applyNumberFormat="1"/>
    <xf numFmtId="2" fontId="0" fillId="0" borderId="0" xfId="0" applyNumberFormat="1" applyAlignment="1">
      <alignment horizontal="center"/>
    </xf>
    <xf numFmtId="3" fontId="0" fillId="0" borderId="0" xfId="0" applyNumberFormat="1" applyFill="1" applyBorder="1" applyAlignment="1">
      <alignment horizontal="center"/>
    </xf>
    <xf numFmtId="3" fontId="3" fillId="0" borderId="38" xfId="0" applyNumberFormat="1" applyFont="1" applyFill="1" applyBorder="1" applyAlignment="1">
      <alignment horizontal="center"/>
    </xf>
    <xf numFmtId="3" fontId="3" fillId="0" borderId="14" xfId="0" applyNumberFormat="1" applyFont="1" applyFill="1" applyBorder="1" applyAlignment="1">
      <alignment horizontal="center"/>
    </xf>
    <xf numFmtId="3" fontId="12" fillId="0" borderId="50" xfId="3" applyNumberFormat="1" applyFont="1" applyBorder="1" applyAlignment="1">
      <alignment horizontal="center"/>
    </xf>
    <xf numFmtId="3" fontId="12" fillId="0" borderId="17" xfId="3" applyNumberFormat="1" applyFont="1" applyBorder="1" applyAlignment="1">
      <alignment horizontal="center"/>
    </xf>
    <xf numFmtId="3" fontId="3" fillId="0" borderId="72" xfId="3" applyNumberFormat="1" applyFont="1" applyBorder="1" applyAlignment="1">
      <alignment horizontal="center"/>
    </xf>
    <xf numFmtId="9" fontId="9" fillId="0" borderId="0" xfId="4" applyFont="1" applyFill="1" applyBorder="1" applyAlignment="1">
      <alignment horizontal="center"/>
    </xf>
    <xf numFmtId="9" fontId="11" fillId="0" borderId="0" xfId="4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 wrapText="1"/>
    </xf>
    <xf numFmtId="9" fontId="0" fillId="0" borderId="0" xfId="4" applyFont="1" applyFill="1" applyAlignment="1">
      <alignment horizontal="center"/>
    </xf>
    <xf numFmtId="0" fontId="12" fillId="0" borderId="0" xfId="0" applyFont="1" applyFill="1"/>
    <xf numFmtId="165" fontId="3" fillId="0" borderId="20" xfId="4" applyNumberFormat="1" applyFont="1" applyFill="1" applyBorder="1" applyAlignment="1">
      <alignment horizontal="center"/>
    </xf>
    <xf numFmtId="3" fontId="0" fillId="0" borderId="22" xfId="0" applyNumberFormat="1" applyFill="1" applyBorder="1" applyAlignment="1">
      <alignment horizontal="center"/>
    </xf>
    <xf numFmtId="3" fontId="0" fillId="0" borderId="40" xfId="0" applyNumberFormat="1" applyFill="1" applyBorder="1" applyAlignment="1">
      <alignment horizontal="center"/>
    </xf>
    <xf numFmtId="3" fontId="0" fillId="0" borderId="23" xfId="0" applyNumberFormat="1" applyFill="1" applyBorder="1" applyAlignment="1">
      <alignment horizontal="center"/>
    </xf>
    <xf numFmtId="3" fontId="3" fillId="0" borderId="41" xfId="0" applyNumberFormat="1" applyFont="1" applyFill="1" applyBorder="1" applyAlignment="1">
      <alignment horizontal="center"/>
    </xf>
    <xf numFmtId="3" fontId="3" fillId="0" borderId="20" xfId="0" applyNumberFormat="1" applyFont="1" applyFill="1" applyBorder="1" applyAlignment="1">
      <alignment horizontal="center"/>
    </xf>
    <xf numFmtId="3" fontId="0" fillId="0" borderId="21" xfId="0" applyNumberFormat="1" applyFill="1" applyBorder="1" applyAlignment="1">
      <alignment horizontal="center"/>
    </xf>
    <xf numFmtId="0" fontId="17" fillId="0" borderId="0" xfId="3" applyFont="1" applyAlignment="1">
      <alignment horizontal="center"/>
    </xf>
    <xf numFmtId="1" fontId="17" fillId="0" borderId="0" xfId="3" applyNumberFormat="1" applyFont="1" applyAlignment="1">
      <alignment horizontal="center"/>
    </xf>
    <xf numFmtId="3" fontId="0" fillId="3" borderId="0" xfId="0" applyNumberFormat="1" applyFill="1"/>
    <xf numFmtId="9" fontId="9" fillId="0" borderId="0" xfId="4" applyFont="1" applyFill="1"/>
    <xf numFmtId="9" fontId="11" fillId="0" borderId="36" xfId="4" applyFont="1" applyFill="1" applyBorder="1" applyAlignment="1">
      <alignment horizontal="centerContinuous" vertical="center"/>
    </xf>
    <xf numFmtId="9" fontId="9" fillId="0" borderId="12" xfId="4" applyFont="1" applyFill="1" applyBorder="1" applyAlignment="1">
      <alignment horizontal="centerContinuous" vertical="center" wrapText="1"/>
    </xf>
    <xf numFmtId="9" fontId="9" fillId="3" borderId="0" xfId="4" applyFont="1" applyFill="1" applyBorder="1" applyAlignment="1">
      <alignment horizontal="center"/>
    </xf>
    <xf numFmtId="9" fontId="3" fillId="0" borderId="42" xfId="4" applyFont="1" applyBorder="1" applyAlignment="1">
      <alignment horizontal="center"/>
    </xf>
    <xf numFmtId="9" fontId="10" fillId="0" borderId="36" xfId="4" applyFont="1" applyFill="1" applyBorder="1" applyAlignment="1">
      <alignment horizontal="centerContinuous" vertical="center"/>
    </xf>
    <xf numFmtId="9" fontId="9" fillId="0" borderId="38" xfId="4" applyFont="1" applyFill="1" applyBorder="1" applyAlignment="1">
      <alignment horizontal="centerContinuous" vertical="center" wrapText="1"/>
    </xf>
    <xf numFmtId="3" fontId="9" fillId="0" borderId="12" xfId="0" applyNumberFormat="1" applyFont="1" applyFill="1" applyBorder="1" applyAlignment="1">
      <alignment horizontal="center" vertical="center" wrapText="1"/>
    </xf>
    <xf numFmtId="9" fontId="0" fillId="0" borderId="0" xfId="4" applyFont="1" applyFill="1"/>
    <xf numFmtId="1" fontId="0" fillId="0" borderId="0" xfId="0" applyNumberFormat="1" applyFill="1"/>
    <xf numFmtId="9" fontId="5" fillId="0" borderId="36" xfId="4" applyFont="1" applyFill="1" applyBorder="1" applyAlignment="1">
      <alignment horizontal="centerContinuous" vertical="center"/>
    </xf>
    <xf numFmtId="1" fontId="5" fillId="0" borderId="75" xfId="0" applyNumberFormat="1" applyFont="1" applyFill="1" applyBorder="1" applyAlignment="1">
      <alignment horizontal="centerContinuous" vertical="center"/>
    </xf>
    <xf numFmtId="9" fontId="0" fillId="0" borderId="12" xfId="4" applyFont="1" applyFill="1" applyBorder="1" applyAlignment="1">
      <alignment horizontal="centerContinuous" vertical="center" wrapText="1"/>
    </xf>
    <xf numFmtId="1" fontId="1" fillId="0" borderId="76" xfId="0" applyNumberFormat="1" applyFont="1" applyFill="1" applyBorder="1" applyAlignment="1">
      <alignment horizontal="center" vertical="center" wrapText="1"/>
    </xf>
    <xf numFmtId="1" fontId="0" fillId="0" borderId="77" xfId="4" applyNumberFormat="1" applyFont="1" applyFill="1" applyBorder="1" applyAlignment="1">
      <alignment horizontal="center"/>
    </xf>
    <xf numFmtId="1" fontId="0" fillId="0" borderId="78" xfId="4" applyNumberFormat="1" applyFont="1" applyFill="1" applyBorder="1" applyAlignment="1">
      <alignment horizontal="center"/>
    </xf>
    <xf numFmtId="1" fontId="0" fillId="0" borderId="79" xfId="4" applyNumberFormat="1" applyFont="1" applyFill="1" applyBorder="1" applyAlignment="1">
      <alignment horizontal="center"/>
    </xf>
    <xf numFmtId="1" fontId="3" fillId="0" borderId="76" xfId="4" applyNumberFormat="1" applyFont="1" applyFill="1" applyBorder="1" applyAlignment="1">
      <alignment horizontal="center"/>
    </xf>
    <xf numFmtId="1" fontId="0" fillId="3" borderId="77" xfId="4" applyNumberFormat="1" applyFont="1" applyFill="1" applyBorder="1" applyAlignment="1">
      <alignment horizontal="center"/>
    </xf>
    <xf numFmtId="1" fontId="3" fillId="0" borderId="80" xfId="4" applyNumberFormat="1" applyFont="1" applyFill="1" applyBorder="1" applyAlignment="1">
      <alignment horizontal="center"/>
    </xf>
    <xf numFmtId="1" fontId="0" fillId="0" borderId="81" xfId="4" applyNumberFormat="1" applyFont="1" applyFill="1" applyBorder="1" applyAlignment="1">
      <alignment horizontal="center"/>
    </xf>
    <xf numFmtId="1" fontId="3" fillId="0" borderId="45" xfId="4" applyNumberFormat="1" applyFont="1" applyFill="1" applyBorder="1" applyAlignment="1">
      <alignment horizontal="center"/>
    </xf>
    <xf numFmtId="3" fontId="11" fillId="0" borderId="36" xfId="0" applyNumberFormat="1" applyFont="1" applyFill="1" applyBorder="1" applyAlignment="1">
      <alignment horizontal="centerContinuous" vertical="center"/>
    </xf>
    <xf numFmtId="3" fontId="9" fillId="0" borderId="0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/>
    </xf>
    <xf numFmtId="0" fontId="1" fillId="0" borderId="0" xfId="0" applyFont="1"/>
    <xf numFmtId="3" fontId="1" fillId="0" borderId="16" xfId="0" applyNumberFormat="1" applyFont="1" applyBorder="1" applyAlignment="1">
      <alignment horizontal="centerContinuous" vertical="center" wrapText="1"/>
    </xf>
    <xf numFmtId="1" fontId="1" fillId="0" borderId="0" xfId="0" applyNumberFormat="1" applyFont="1"/>
    <xf numFmtId="165" fontId="3" fillId="0" borderId="39" xfId="4" applyNumberFormat="1" applyFont="1" applyFill="1" applyBorder="1" applyAlignment="1">
      <alignment horizontal="center"/>
    </xf>
    <xf numFmtId="165" fontId="3" fillId="0" borderId="2" xfId="4" applyNumberFormat="1" applyFont="1" applyFill="1" applyBorder="1" applyAlignment="1">
      <alignment horizontal="center"/>
    </xf>
    <xf numFmtId="165" fontId="3" fillId="0" borderId="47" xfId="4" applyNumberFormat="1" applyFont="1" applyBorder="1" applyAlignment="1">
      <alignment horizontal="center"/>
    </xf>
    <xf numFmtId="0" fontId="0" fillId="3" borderId="0" xfId="0" applyFill="1" applyAlignment="1">
      <alignment horizontal="center"/>
    </xf>
    <xf numFmtId="3" fontId="0" fillId="3" borderId="0" xfId="0" applyNumberFormat="1" applyFill="1" applyAlignment="1">
      <alignment horizontal="center"/>
    </xf>
    <xf numFmtId="3" fontId="1" fillId="3" borderId="38" xfId="0" applyNumberFormat="1" applyFont="1" applyFill="1" applyBorder="1" applyAlignment="1">
      <alignment horizontal="center" vertical="center" wrapText="1"/>
    </xf>
    <xf numFmtId="3" fontId="0" fillId="3" borderId="38" xfId="0" applyNumberFormat="1" applyFill="1" applyBorder="1" applyAlignment="1">
      <alignment horizontal="center" vertical="center" wrapText="1"/>
    </xf>
    <xf numFmtId="3" fontId="0" fillId="3" borderId="22" xfId="0" applyNumberFormat="1" applyFill="1" applyBorder="1" applyAlignment="1">
      <alignment horizontal="center"/>
    </xf>
    <xf numFmtId="3" fontId="0" fillId="3" borderId="23" xfId="0" applyNumberFormat="1" applyFill="1" applyBorder="1" applyAlignment="1">
      <alignment horizontal="center"/>
    </xf>
    <xf numFmtId="3" fontId="3" fillId="3" borderId="41" xfId="0" applyNumberFormat="1" applyFont="1" applyFill="1" applyBorder="1" applyAlignment="1">
      <alignment horizontal="center"/>
    </xf>
    <xf numFmtId="3" fontId="3" fillId="3" borderId="20" xfId="0" applyNumberFormat="1" applyFont="1" applyFill="1" applyBorder="1" applyAlignment="1">
      <alignment horizontal="center"/>
    </xf>
    <xf numFmtId="0" fontId="1" fillId="0" borderId="39" xfId="0" applyFont="1" applyBorder="1" applyAlignment="1">
      <alignment horizontal="center" vertical="center" wrapText="1"/>
    </xf>
    <xf numFmtId="3" fontId="1" fillId="0" borderId="38" xfId="0" applyNumberFormat="1" applyFont="1" applyFill="1" applyBorder="1" applyAlignment="1">
      <alignment horizontal="center" vertical="center" wrapText="1"/>
    </xf>
    <xf numFmtId="3" fontId="9" fillId="3" borderId="40" xfId="0" applyNumberFormat="1" applyFont="1" applyFill="1" applyBorder="1" applyAlignment="1">
      <alignment horizontal="center"/>
    </xf>
    <xf numFmtId="3" fontId="9" fillId="0" borderId="22" xfId="0" applyNumberFormat="1" applyFont="1" applyBorder="1" applyAlignment="1">
      <alignment horizontal="center"/>
    </xf>
    <xf numFmtId="3" fontId="9" fillId="0" borderId="23" xfId="0" applyNumberFormat="1" applyFont="1" applyBorder="1" applyAlignment="1">
      <alignment horizontal="center"/>
    </xf>
    <xf numFmtId="3" fontId="11" fillId="0" borderId="41" xfId="0" applyNumberFormat="1" applyFont="1" applyBorder="1" applyAlignment="1">
      <alignment horizontal="center"/>
    </xf>
    <xf numFmtId="3" fontId="9" fillId="0" borderId="40" xfId="0" applyNumberFormat="1" applyFont="1" applyBorder="1" applyAlignment="1">
      <alignment horizontal="center"/>
    </xf>
    <xf numFmtId="3" fontId="11" fillId="0" borderId="20" xfId="0" applyNumberFormat="1" applyFont="1" applyBorder="1" applyAlignment="1">
      <alignment horizontal="center"/>
    </xf>
    <xf numFmtId="3" fontId="11" fillId="0" borderId="42" xfId="0" applyNumberFormat="1" applyFont="1" applyBorder="1" applyAlignment="1">
      <alignment horizontal="center"/>
    </xf>
    <xf numFmtId="0" fontId="1" fillId="0" borderId="59" xfId="0" applyFont="1" applyBorder="1" applyAlignment="1">
      <alignment horizontal="centerContinuous" vertical="center"/>
    </xf>
    <xf numFmtId="0" fontId="1" fillId="0" borderId="58" xfId="0" applyFont="1" applyBorder="1" applyAlignment="1">
      <alignment horizontal="centerContinuous" vertical="center"/>
    </xf>
    <xf numFmtId="0" fontId="1" fillId="0" borderId="35" xfId="0" applyFont="1" applyBorder="1" applyAlignment="1">
      <alignment horizontal="centerContinuous" vertical="center"/>
    </xf>
    <xf numFmtId="0" fontId="1" fillId="0" borderId="36" xfId="0" applyFont="1" applyBorder="1" applyAlignment="1">
      <alignment horizontal="centerContinuous" vertical="center"/>
    </xf>
    <xf numFmtId="0" fontId="1" fillId="0" borderId="4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3" fontId="1" fillId="0" borderId="38" xfId="0" applyNumberFormat="1" applyFont="1" applyBorder="1" applyAlignment="1">
      <alignment horizontal="center" vertical="center" wrapText="1"/>
    </xf>
    <xf numFmtId="1" fontId="1" fillId="0" borderId="0" xfId="0" applyNumberFormat="1" applyFont="1" applyAlignment="1">
      <alignment horizontal="center"/>
    </xf>
    <xf numFmtId="0" fontId="1" fillId="0" borderId="24" xfId="0" applyFont="1" applyBorder="1"/>
    <xf numFmtId="3" fontId="1" fillId="0" borderId="40" xfId="0" applyNumberFormat="1" applyFont="1" applyBorder="1" applyAlignment="1">
      <alignment horizontal="center"/>
    </xf>
    <xf numFmtId="9" fontId="1" fillId="0" borderId="46" xfId="4" applyFont="1" applyBorder="1" applyAlignment="1">
      <alignment horizontal="center"/>
    </xf>
    <xf numFmtId="165" fontId="1" fillId="0" borderId="46" xfId="4" applyNumberFormat="1" applyFont="1" applyBorder="1" applyAlignment="1">
      <alignment horizontal="center"/>
    </xf>
    <xf numFmtId="3" fontId="1" fillId="0" borderId="50" xfId="0" applyNumberFormat="1" applyFont="1" applyBorder="1" applyAlignment="1">
      <alignment horizontal="center"/>
    </xf>
    <xf numFmtId="9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25" xfId="0" applyFont="1" applyBorder="1"/>
    <xf numFmtId="3" fontId="1" fillId="0" borderId="22" xfId="0" applyNumberFormat="1" applyFont="1" applyBorder="1" applyAlignment="1">
      <alignment horizontal="center"/>
    </xf>
    <xf numFmtId="9" fontId="1" fillId="0" borderId="18" xfId="4" applyFont="1" applyBorder="1" applyAlignment="1">
      <alignment horizontal="center"/>
    </xf>
    <xf numFmtId="165" fontId="1" fillId="0" borderId="18" xfId="4" applyNumberFormat="1" applyFont="1" applyBorder="1" applyAlignment="1">
      <alignment horizontal="center"/>
    </xf>
    <xf numFmtId="3" fontId="1" fillId="0" borderId="17" xfId="0" applyNumberFormat="1" applyFont="1" applyBorder="1" applyAlignment="1">
      <alignment horizontal="center"/>
    </xf>
    <xf numFmtId="0" fontId="1" fillId="0" borderId="26" xfId="0" applyFont="1" applyBorder="1"/>
    <xf numFmtId="3" fontId="1" fillId="0" borderId="23" xfId="0" applyNumberFormat="1" applyFont="1" applyBorder="1" applyAlignment="1">
      <alignment horizontal="center"/>
    </xf>
    <xf numFmtId="9" fontId="1" fillId="0" borderId="19" xfId="4" applyFont="1" applyBorder="1" applyAlignment="1">
      <alignment horizontal="center"/>
    </xf>
    <xf numFmtId="165" fontId="1" fillId="0" borderId="19" xfId="4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165" fontId="1" fillId="0" borderId="46" xfId="4" applyNumberFormat="1" applyFont="1" applyFill="1" applyBorder="1" applyAlignment="1">
      <alignment horizontal="center"/>
    </xf>
    <xf numFmtId="165" fontId="1" fillId="0" borderId="18" xfId="4" applyNumberFormat="1" applyFont="1" applyFill="1" applyBorder="1" applyAlignment="1">
      <alignment horizontal="center"/>
    </xf>
    <xf numFmtId="165" fontId="1" fillId="0" borderId="19" xfId="4" applyNumberFormat="1" applyFont="1" applyFill="1" applyBorder="1" applyAlignment="1">
      <alignment horizontal="center"/>
    </xf>
    <xf numFmtId="0" fontId="1" fillId="0" borderId="29" xfId="0" applyFont="1" applyBorder="1"/>
    <xf numFmtId="9" fontId="1" fillId="0" borderId="16" xfId="4" applyFont="1" applyBorder="1" applyAlignment="1">
      <alignment horizontal="center"/>
    </xf>
    <xf numFmtId="165" fontId="1" fillId="0" borderId="16" xfId="4" applyNumberFormat="1" applyFont="1" applyFill="1" applyBorder="1" applyAlignment="1">
      <alignment horizontal="center"/>
    </xf>
    <xf numFmtId="3" fontId="1" fillId="0" borderId="15" xfId="0" applyNumberFormat="1" applyFont="1" applyBorder="1" applyAlignment="1">
      <alignment horizontal="center"/>
    </xf>
    <xf numFmtId="49" fontId="21" fillId="0" borderId="0" xfId="0" applyNumberFormat="1" applyFont="1"/>
    <xf numFmtId="3" fontId="1" fillId="0" borderId="0" xfId="0" applyNumberFormat="1" applyFont="1" applyAlignment="1">
      <alignment horizontal="center"/>
    </xf>
    <xf numFmtId="3" fontId="1" fillId="0" borderId="0" xfId="0" applyNumberFormat="1" applyFont="1"/>
    <xf numFmtId="0" fontId="18" fillId="0" borderId="0" xfId="0" applyFont="1" applyFill="1"/>
    <xf numFmtId="3" fontId="19" fillId="0" borderId="14" xfId="0" applyNumberFormat="1" applyFont="1" applyFill="1" applyBorder="1" applyAlignment="1">
      <alignment horizontal="centerContinuous" vertical="center"/>
    </xf>
    <xf numFmtId="0" fontId="18" fillId="0" borderId="1" xfId="0" applyFont="1" applyFill="1" applyBorder="1" applyAlignment="1">
      <alignment horizontal="centerContinuous" vertical="center"/>
    </xf>
    <xf numFmtId="3" fontId="18" fillId="0" borderId="14" xfId="0" applyNumberFormat="1" applyFont="1" applyFill="1" applyBorder="1" applyAlignment="1">
      <alignment horizontal="centerContinuous" vertical="center"/>
    </xf>
    <xf numFmtId="0" fontId="18" fillId="0" borderId="2" xfId="0" applyFont="1" applyFill="1" applyBorder="1" applyAlignment="1">
      <alignment horizontal="centerContinuous" vertical="center"/>
    </xf>
    <xf numFmtId="3" fontId="19" fillId="0" borderId="1" xfId="0" applyNumberFormat="1" applyFont="1" applyFill="1" applyBorder="1" applyAlignment="1">
      <alignment horizontal="centerContinuous" vertical="center"/>
    </xf>
    <xf numFmtId="0" fontId="19" fillId="0" borderId="1" xfId="0" applyFont="1" applyFill="1" applyBorder="1" applyAlignment="1">
      <alignment horizontal="centerContinuous" vertical="center"/>
    </xf>
    <xf numFmtId="0" fontId="19" fillId="0" borderId="2" xfId="0" applyFont="1" applyFill="1" applyBorder="1" applyAlignment="1">
      <alignment horizontal="centerContinuous" vertical="center"/>
    </xf>
    <xf numFmtId="0" fontId="22" fillId="0" borderId="0" xfId="0" applyFont="1" applyFill="1"/>
    <xf numFmtId="3" fontId="18" fillId="0" borderId="38" xfId="0" applyNumberFormat="1" applyFont="1" applyFill="1" applyBorder="1" applyAlignment="1">
      <alignment horizontal="center" vertical="center" wrapText="1"/>
    </xf>
    <xf numFmtId="0" fontId="18" fillId="0" borderId="39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3" fontId="18" fillId="0" borderId="41" xfId="0" applyNumberFormat="1" applyFont="1" applyFill="1" applyBorder="1" applyAlignment="1">
      <alignment horizontal="center" vertical="center" wrapText="1"/>
    </xf>
    <xf numFmtId="0" fontId="18" fillId="0" borderId="39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1" fontId="18" fillId="0" borderId="0" xfId="0" applyNumberFormat="1" applyFont="1" applyFill="1" applyAlignment="1">
      <alignment horizontal="center"/>
    </xf>
    <xf numFmtId="0" fontId="18" fillId="0" borderId="4" xfId="0" applyFont="1" applyFill="1" applyBorder="1"/>
    <xf numFmtId="3" fontId="18" fillId="0" borderId="22" xfId="0" applyNumberFormat="1" applyFont="1" applyFill="1" applyBorder="1" applyAlignment="1">
      <alignment horizontal="center"/>
    </xf>
    <xf numFmtId="9" fontId="18" fillId="0" borderId="18" xfId="4" applyFont="1" applyFill="1" applyBorder="1" applyAlignment="1">
      <alignment horizontal="center"/>
    </xf>
    <xf numFmtId="1" fontId="18" fillId="0" borderId="22" xfId="0" applyNumberFormat="1" applyFont="1" applyFill="1" applyBorder="1" applyAlignment="1">
      <alignment horizontal="center"/>
    </xf>
    <xf numFmtId="3" fontId="18" fillId="0" borderId="15" xfId="0" applyNumberFormat="1" applyFont="1" applyFill="1" applyBorder="1" applyAlignment="1">
      <alignment horizontal="center"/>
    </xf>
    <xf numFmtId="9" fontId="18" fillId="0" borderId="16" xfId="4" applyFont="1" applyFill="1" applyBorder="1" applyAlignment="1">
      <alignment horizontal="center"/>
    </xf>
    <xf numFmtId="9" fontId="18" fillId="0" borderId="0" xfId="0" applyNumberFormat="1" applyFont="1" applyFill="1"/>
    <xf numFmtId="1" fontId="22" fillId="0" borderId="0" xfId="0" applyNumberFormat="1" applyFont="1" applyFill="1"/>
    <xf numFmtId="0" fontId="18" fillId="0" borderId="0" xfId="0" applyFont="1" applyFill="1" applyAlignment="1">
      <alignment horizontal="center"/>
    </xf>
    <xf numFmtId="0" fontId="18" fillId="0" borderId="5" xfId="0" applyFont="1" applyFill="1" applyBorder="1"/>
    <xf numFmtId="3" fontId="18" fillId="0" borderId="17" xfId="0" applyNumberFormat="1" applyFont="1" applyFill="1" applyBorder="1" applyAlignment="1">
      <alignment horizontal="center"/>
    </xf>
    <xf numFmtId="0" fontId="18" fillId="0" borderId="6" xfId="0" applyFont="1" applyFill="1" applyBorder="1"/>
    <xf numFmtId="0" fontId="19" fillId="0" borderId="0" xfId="0" applyFont="1" applyFill="1"/>
    <xf numFmtId="0" fontId="19" fillId="0" borderId="9" xfId="0" applyFont="1" applyFill="1" applyBorder="1"/>
    <xf numFmtId="3" fontId="19" fillId="0" borderId="41" xfId="0" applyNumberFormat="1" applyFont="1" applyFill="1" applyBorder="1" applyAlignment="1">
      <alignment horizontal="center"/>
    </xf>
    <xf numFmtId="9" fontId="19" fillId="0" borderId="39" xfId="4" applyFont="1" applyFill="1" applyBorder="1" applyAlignment="1">
      <alignment horizontal="center"/>
    </xf>
    <xf numFmtId="3" fontId="19" fillId="0" borderId="38" xfId="0" applyNumberFormat="1" applyFont="1" applyFill="1" applyBorder="1" applyAlignment="1">
      <alignment horizontal="center"/>
    </xf>
    <xf numFmtId="0" fontId="19" fillId="0" borderId="7" xfId="0" applyFont="1" applyFill="1" applyBorder="1"/>
    <xf numFmtId="3" fontId="19" fillId="0" borderId="20" xfId="0" applyNumberFormat="1" applyFont="1" applyFill="1" applyBorder="1" applyAlignment="1">
      <alignment horizontal="center"/>
    </xf>
    <xf numFmtId="9" fontId="19" fillId="0" borderId="2" xfId="4" applyFont="1" applyFill="1" applyBorder="1" applyAlignment="1">
      <alignment horizontal="center"/>
    </xf>
    <xf numFmtId="3" fontId="19" fillId="0" borderId="14" xfId="0" applyNumberFormat="1" applyFont="1" applyFill="1" applyBorder="1" applyAlignment="1">
      <alignment horizontal="center"/>
    </xf>
    <xf numFmtId="0" fontId="18" fillId="0" borderId="8" xfId="0" applyFont="1" applyFill="1" applyBorder="1"/>
    <xf numFmtId="3" fontId="19" fillId="0" borderId="12" xfId="0" applyNumberFormat="1" applyFont="1" applyFill="1" applyBorder="1" applyAlignment="1">
      <alignment horizontal="center"/>
    </xf>
    <xf numFmtId="0" fontId="19" fillId="0" borderId="3" xfId="0" applyFont="1" applyFill="1" applyBorder="1"/>
    <xf numFmtId="3" fontId="19" fillId="0" borderId="43" xfId="0" applyNumberFormat="1" applyFont="1" applyFill="1" applyBorder="1" applyAlignment="1">
      <alignment horizontal="center"/>
    </xf>
    <xf numFmtId="9" fontId="19" fillId="0" borderId="47" xfId="4" applyFont="1" applyFill="1" applyBorder="1" applyAlignment="1">
      <alignment horizontal="center"/>
    </xf>
    <xf numFmtId="3" fontId="19" fillId="0" borderId="48" xfId="0" applyNumberFormat="1" applyFont="1" applyFill="1" applyBorder="1" applyAlignment="1">
      <alignment horizontal="center"/>
    </xf>
    <xf numFmtId="3" fontId="19" fillId="0" borderId="72" xfId="0" applyNumberFormat="1" applyFont="1" applyFill="1" applyBorder="1" applyAlignment="1">
      <alignment horizontal="center"/>
    </xf>
    <xf numFmtId="9" fontId="19" fillId="0" borderId="47" xfId="4" applyNumberFormat="1" applyFont="1" applyFill="1" applyBorder="1" applyAlignment="1">
      <alignment horizontal="center"/>
    </xf>
    <xf numFmtId="0" fontId="19" fillId="0" borderId="72" xfId="0" applyFont="1" applyFill="1" applyBorder="1"/>
    <xf numFmtId="49" fontId="20" fillId="0" borderId="0" xfId="0" applyNumberFormat="1" applyFont="1" applyFill="1"/>
    <xf numFmtId="3" fontId="18" fillId="0" borderId="0" xfId="0" applyNumberFormat="1" applyFont="1" applyFill="1" applyAlignment="1">
      <alignment horizontal="center"/>
    </xf>
    <xf numFmtId="0" fontId="23" fillId="0" borderId="0" xfId="0" applyFont="1" applyFill="1"/>
    <xf numFmtId="0" fontId="24" fillId="0" borderId="0" xfId="0" applyFont="1" applyFill="1"/>
    <xf numFmtId="3" fontId="17" fillId="0" borderId="38" xfId="0" applyNumberFormat="1" applyFont="1" applyFill="1" applyBorder="1" applyAlignment="1">
      <alignment horizontal="center" vertical="center" wrapText="1"/>
    </xf>
    <xf numFmtId="0" fontId="17" fillId="0" borderId="39" xfId="0" applyFont="1" applyFill="1" applyBorder="1" applyAlignment="1">
      <alignment horizontal="center" vertical="center" wrapText="1"/>
    </xf>
    <xf numFmtId="3" fontId="17" fillId="0" borderId="0" xfId="0" applyNumberFormat="1" applyFont="1" applyFill="1" applyAlignment="1">
      <alignment horizontal="center"/>
    </xf>
    <xf numFmtId="9" fontId="17" fillId="0" borderId="46" xfId="4" applyFont="1" applyFill="1" applyBorder="1" applyAlignment="1">
      <alignment horizontal="center"/>
    </xf>
    <xf numFmtId="9" fontId="17" fillId="0" borderId="18" xfId="4" applyFont="1" applyFill="1" applyBorder="1" applyAlignment="1">
      <alignment horizontal="center"/>
    </xf>
    <xf numFmtId="9" fontId="17" fillId="0" borderId="19" xfId="4" applyFont="1" applyFill="1" applyBorder="1" applyAlignment="1">
      <alignment horizontal="center"/>
    </xf>
    <xf numFmtId="3" fontId="25" fillId="0" borderId="12" xfId="0" applyNumberFormat="1" applyFont="1" applyFill="1" applyBorder="1" applyAlignment="1">
      <alignment horizontal="center"/>
    </xf>
    <xf numFmtId="9" fontId="26" fillId="0" borderId="39" xfId="4" applyFont="1" applyFill="1" applyBorder="1" applyAlignment="1">
      <alignment horizontal="center"/>
    </xf>
    <xf numFmtId="3" fontId="25" fillId="0" borderId="1" xfId="0" applyNumberFormat="1" applyFont="1" applyFill="1" applyBorder="1" applyAlignment="1">
      <alignment horizontal="center"/>
    </xf>
    <xf numFmtId="9" fontId="26" fillId="0" borderId="2" xfId="4" applyFont="1" applyFill="1" applyBorder="1" applyAlignment="1">
      <alignment horizontal="center"/>
    </xf>
    <xf numFmtId="9" fontId="17" fillId="0" borderId="16" xfId="4" applyFont="1" applyFill="1" applyBorder="1" applyAlignment="1">
      <alignment horizontal="center"/>
    </xf>
    <xf numFmtId="3" fontId="25" fillId="0" borderId="43" xfId="0" applyNumberFormat="1" applyFont="1" applyFill="1" applyBorder="1" applyAlignment="1">
      <alignment horizontal="center"/>
    </xf>
    <xf numFmtId="9" fontId="26" fillId="0" borderId="47" xfId="4" applyFont="1" applyFill="1" applyBorder="1" applyAlignment="1">
      <alignment horizontal="center"/>
    </xf>
    <xf numFmtId="0" fontId="17" fillId="0" borderId="0" xfId="0" applyFont="1" applyFill="1"/>
    <xf numFmtId="0" fontId="0" fillId="0" borderId="1" xfId="0" applyFill="1" applyBorder="1" applyAlignment="1">
      <alignment horizontal="centerContinuous" vertical="center"/>
    </xf>
    <xf numFmtId="3" fontId="0" fillId="0" borderId="14" xfId="0" applyNumberFormat="1" applyFill="1" applyBorder="1" applyAlignment="1">
      <alignment horizontal="centerContinuous" vertical="center"/>
    </xf>
    <xf numFmtId="0" fontId="0" fillId="0" borderId="1" xfId="0" applyFill="1" applyBorder="1" applyAlignment="1">
      <alignment horizontal="centerContinuous"/>
    </xf>
    <xf numFmtId="3" fontId="0" fillId="0" borderId="20" xfId="0" applyNumberFormat="1" applyFill="1" applyBorder="1" applyAlignment="1">
      <alignment horizontal="centerContinuous" vertical="center"/>
    </xf>
    <xf numFmtId="3" fontId="0" fillId="0" borderId="41" xfId="0" applyNumberFormat="1" applyFill="1" applyBorder="1" applyAlignment="1">
      <alignment horizontal="center" vertical="center"/>
    </xf>
    <xf numFmtId="3" fontId="12" fillId="0" borderId="20" xfId="3" applyNumberFormat="1" applyFill="1" applyBorder="1" applyAlignment="1">
      <alignment horizontal="centerContinuous" vertical="center" wrapText="1"/>
    </xf>
    <xf numFmtId="0" fontId="0" fillId="0" borderId="4" xfId="0" applyFill="1" applyBorder="1"/>
    <xf numFmtId="3" fontId="0" fillId="0" borderId="17" xfId="0" applyNumberFormat="1" applyFill="1" applyBorder="1" applyAlignment="1">
      <alignment horizontal="center"/>
    </xf>
    <xf numFmtId="0" fontId="0" fillId="0" borderId="5" xfId="0" applyFill="1" applyBorder="1"/>
    <xf numFmtId="0" fontId="0" fillId="0" borderId="6" xfId="0" applyFill="1" applyBorder="1"/>
    <xf numFmtId="165" fontId="12" fillId="0" borderId="23" xfId="4" applyNumberFormat="1" applyFont="1" applyFill="1" applyBorder="1" applyAlignment="1">
      <alignment horizontal="center"/>
    </xf>
    <xf numFmtId="0" fontId="3" fillId="0" borderId="7" xfId="0" applyFont="1" applyFill="1" applyBorder="1"/>
    <xf numFmtId="0" fontId="0" fillId="0" borderId="8" xfId="0" applyFill="1" applyBorder="1"/>
    <xf numFmtId="3" fontId="12" fillId="0" borderId="0" xfId="3" applyNumberFormat="1" applyFill="1" applyAlignment="1">
      <alignment horizontal="center"/>
    </xf>
    <xf numFmtId="9" fontId="0" fillId="0" borderId="0" xfId="0" applyNumberFormat="1" applyFill="1"/>
    <xf numFmtId="9" fontId="11" fillId="2" borderId="47" xfId="4" applyFont="1" applyFill="1" applyBorder="1" applyAlignment="1">
      <alignment horizontal="center"/>
    </xf>
    <xf numFmtId="9" fontId="11" fillId="5" borderId="47" xfId="4" applyFont="1" applyFill="1" applyBorder="1" applyAlignment="1">
      <alignment horizontal="center"/>
    </xf>
    <xf numFmtId="1" fontId="27" fillId="0" borderId="0" xfId="0" applyNumberFormat="1" applyFont="1" applyFill="1"/>
    <xf numFmtId="9" fontId="0" fillId="3" borderId="0" xfId="4" applyFont="1" applyFill="1" applyAlignment="1">
      <alignment horizontal="center"/>
    </xf>
    <xf numFmtId="1" fontId="0" fillId="0" borderId="0" xfId="0" applyNumberFormat="1"/>
    <xf numFmtId="0" fontId="1" fillId="0" borderId="0" xfId="0" applyFont="1" applyFill="1"/>
    <xf numFmtId="0" fontId="1" fillId="0" borderId="38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Alignment="1">
      <alignment horizontal="center"/>
    </xf>
    <xf numFmtId="165" fontId="0" fillId="0" borderId="0" xfId="0" applyNumberFormat="1" applyBorder="1"/>
    <xf numFmtId="3" fontId="1" fillId="0" borderId="16" xfId="0" applyNumberFormat="1" applyFont="1" applyFill="1" applyBorder="1" applyAlignment="1">
      <alignment horizontal="centerContinuous" vertical="center" wrapText="1"/>
    </xf>
    <xf numFmtId="0" fontId="0" fillId="0" borderId="64" xfId="0" applyNumberFormat="1" applyBorder="1"/>
    <xf numFmtId="9" fontId="9" fillId="0" borderId="0" xfId="4" applyFont="1" applyFill="1" applyAlignment="1">
      <alignment horizontal="center" vertical="center"/>
    </xf>
    <xf numFmtId="9" fontId="11" fillId="0" borderId="36" xfId="4" applyFont="1" applyFill="1" applyBorder="1" applyAlignment="1">
      <alignment horizontal="center" vertical="center"/>
    </xf>
    <xf numFmtId="9" fontId="9" fillId="0" borderId="12" xfId="4" applyFont="1" applyFill="1" applyBorder="1" applyAlignment="1">
      <alignment horizontal="center" vertical="center" wrapText="1"/>
    </xf>
    <xf numFmtId="9" fontId="9" fillId="0" borderId="0" xfId="4" applyFont="1" applyFill="1" applyBorder="1" applyAlignment="1">
      <alignment horizontal="center" vertical="center"/>
    </xf>
    <xf numFmtId="9" fontId="3" fillId="0" borderId="41" xfId="4" applyFont="1" applyBorder="1" applyAlignment="1">
      <alignment horizontal="center" vertical="center"/>
    </xf>
    <xf numFmtId="9" fontId="3" fillId="0" borderId="20" xfId="4" applyFont="1" applyBorder="1" applyAlignment="1">
      <alignment horizontal="center" vertical="center"/>
    </xf>
    <xf numFmtId="9" fontId="3" fillId="0" borderId="42" xfId="4" applyFont="1" applyBorder="1" applyAlignment="1">
      <alignment horizontal="center" vertical="center"/>
    </xf>
    <xf numFmtId="9" fontId="10" fillId="0" borderId="36" xfId="4" applyFont="1" applyFill="1" applyBorder="1" applyAlignment="1">
      <alignment horizontal="center" vertical="center"/>
    </xf>
    <xf numFmtId="9" fontId="9" fillId="0" borderId="38" xfId="4" applyFont="1" applyFill="1" applyBorder="1" applyAlignment="1">
      <alignment horizontal="center" vertical="center" wrapText="1"/>
    </xf>
    <xf numFmtId="3" fontId="12" fillId="3" borderId="0" xfId="3" applyNumberFormat="1" applyFill="1" applyAlignment="1">
      <alignment horizontal="center"/>
    </xf>
    <xf numFmtId="3" fontId="3" fillId="3" borderId="14" xfId="0" applyNumberFormat="1" applyFont="1" applyFill="1" applyBorder="1" applyAlignment="1">
      <alignment horizontal="centerContinuous" vertical="center"/>
    </xf>
    <xf numFmtId="49" fontId="6" fillId="3" borderId="0" xfId="0" applyNumberFormat="1" applyFont="1" applyFill="1"/>
    <xf numFmtId="9" fontId="12" fillId="0" borderId="0" xfId="4" applyFont="1" applyAlignment="1">
      <alignment horizontal="center"/>
    </xf>
    <xf numFmtId="9" fontId="0" fillId="3" borderId="0" xfId="4" applyFont="1" applyFill="1"/>
    <xf numFmtId="0" fontId="5" fillId="3" borderId="1" xfId="0" applyFont="1" applyFill="1" applyBorder="1" applyAlignment="1">
      <alignment horizontal="centerContinuous" vertical="center"/>
    </xf>
    <xf numFmtId="3" fontId="3" fillId="3" borderId="1" xfId="0" applyNumberFormat="1" applyFont="1" applyFill="1" applyBorder="1" applyAlignment="1">
      <alignment horizontal="centerContinuous" vertical="center"/>
    </xf>
    <xf numFmtId="0" fontId="3" fillId="3" borderId="2" xfId="0" applyFont="1" applyFill="1" applyBorder="1" applyAlignment="1">
      <alignment horizontal="centerContinuous" vertical="center"/>
    </xf>
    <xf numFmtId="0" fontId="0" fillId="3" borderId="39" xfId="0" applyFill="1" applyBorder="1" applyAlignment="1">
      <alignment horizontal="center" vertical="center" wrapText="1"/>
    </xf>
    <xf numFmtId="3" fontId="12" fillId="3" borderId="38" xfId="0" applyNumberFormat="1" applyFont="1" applyFill="1" applyBorder="1" applyAlignment="1">
      <alignment horizontal="center" vertical="center" wrapText="1"/>
    </xf>
    <xf numFmtId="0" fontId="0" fillId="3" borderId="41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3" fontId="3" fillId="3" borderId="42" xfId="0" applyNumberFormat="1" applyFont="1" applyFill="1" applyBorder="1" applyAlignment="1">
      <alignment horizontal="center"/>
    </xf>
    <xf numFmtId="3" fontId="0" fillId="3" borderId="9" xfId="0" applyNumberFormat="1" applyFill="1" applyBorder="1" applyAlignment="1">
      <alignment horizontal="center" vertical="center" wrapText="1"/>
    </xf>
    <xf numFmtId="3" fontId="0" fillId="3" borderId="12" xfId="0" applyNumberFormat="1" applyFill="1" applyBorder="1" applyAlignment="1">
      <alignment horizontal="center" vertical="center" wrapText="1"/>
    </xf>
    <xf numFmtId="3" fontId="0" fillId="3" borderId="38" xfId="0" applyNumberFormat="1" applyFill="1" applyBorder="1" applyAlignment="1">
      <alignment horizontal="centerContinuous" vertical="center" wrapText="1"/>
    </xf>
    <xf numFmtId="0" fontId="0" fillId="3" borderId="39" xfId="0" applyFill="1" applyBorder="1" applyAlignment="1">
      <alignment horizontal="centerContinuous" vertical="center" wrapText="1"/>
    </xf>
    <xf numFmtId="3" fontId="1" fillId="3" borderId="38" xfId="0" applyNumberFormat="1" applyFont="1" applyFill="1" applyBorder="1" applyAlignment="1">
      <alignment horizontal="centerContinuous" vertical="center" wrapText="1"/>
    </xf>
    <xf numFmtId="0" fontId="1" fillId="3" borderId="41" xfId="0" applyFont="1" applyFill="1" applyBorder="1" applyAlignment="1">
      <alignment horizontal="center" vertical="center" wrapText="1"/>
    </xf>
    <xf numFmtId="3" fontId="0" fillId="3" borderId="73" xfId="0" applyNumberFormat="1" applyFill="1" applyBorder="1" applyAlignment="1">
      <alignment horizontal="center" vertical="center" wrapText="1"/>
    </xf>
    <xf numFmtId="2" fontId="0" fillId="3" borderId="0" xfId="0" applyNumberFormat="1" applyFill="1" applyBorder="1" applyAlignment="1">
      <alignment horizontal="center" vertical="center" wrapText="1"/>
    </xf>
    <xf numFmtId="1" fontId="0" fillId="3" borderId="0" xfId="0" applyNumberFormat="1" applyFill="1"/>
    <xf numFmtId="3" fontId="12" fillId="3" borderId="38" xfId="0" applyNumberFormat="1" applyFont="1" applyFill="1" applyBorder="1" applyAlignment="1">
      <alignment horizontal="centerContinuous" vertical="center" wrapText="1"/>
    </xf>
    <xf numFmtId="9" fontId="0" fillId="3" borderId="12" xfId="4" applyFont="1" applyFill="1" applyBorder="1" applyAlignment="1">
      <alignment horizontal="centerContinuous" vertical="center" wrapText="1"/>
    </xf>
    <xf numFmtId="9" fontId="0" fillId="3" borderId="39" xfId="4" applyFont="1" applyFill="1" applyBorder="1" applyAlignment="1">
      <alignment horizontal="centerContinuous" vertical="center" wrapText="1"/>
    </xf>
    <xf numFmtId="2" fontId="0" fillId="3" borderId="0" xfId="0" applyNumberFormat="1" applyFill="1"/>
    <xf numFmtId="0" fontId="3" fillId="3" borderId="0" xfId="0" applyFont="1" applyFill="1" applyBorder="1" applyAlignment="1">
      <alignment horizontal="centerContinuous" vertical="center"/>
    </xf>
    <xf numFmtId="3" fontId="4" fillId="3" borderId="35" xfId="0" applyNumberFormat="1" applyFont="1" applyFill="1" applyBorder="1" applyAlignment="1">
      <alignment horizontal="centerContinuous" vertical="center"/>
    </xf>
    <xf numFmtId="0" fontId="4" fillId="3" borderId="58" xfId="0" applyFont="1" applyFill="1" applyBorder="1" applyAlignment="1">
      <alignment horizontal="centerContinuous" vertical="center"/>
    </xf>
    <xf numFmtId="3" fontId="4" fillId="3" borderId="36" xfId="0" applyNumberFormat="1" applyFont="1" applyFill="1" applyBorder="1" applyAlignment="1">
      <alignment horizontal="centerContinuous" vertical="center"/>
    </xf>
    <xf numFmtId="3" fontId="5" fillId="3" borderId="74" xfId="0" applyNumberFormat="1" applyFont="1" applyFill="1" applyBorder="1" applyAlignment="1">
      <alignment horizontal="centerContinuous" vertical="center"/>
    </xf>
    <xf numFmtId="3" fontId="3" fillId="3" borderId="2" xfId="0" applyNumberFormat="1" applyFont="1" applyFill="1" applyBorder="1" applyAlignment="1">
      <alignment horizontal="centerContinuous" vertical="center"/>
    </xf>
    <xf numFmtId="9" fontId="12" fillId="0" borderId="0" xfId="4" applyFont="1" applyFill="1" applyAlignment="1">
      <alignment horizontal="center"/>
    </xf>
    <xf numFmtId="3" fontId="3" fillId="0" borderId="0" xfId="3" applyNumberFormat="1" applyFont="1" applyFill="1" applyBorder="1" applyAlignment="1">
      <alignment horizontal="centerContinuous"/>
    </xf>
    <xf numFmtId="3" fontId="12" fillId="0" borderId="0" xfId="3" applyNumberFormat="1" applyFill="1" applyBorder="1" applyAlignment="1">
      <alignment horizontal="centerContinuous" vertical="center"/>
    </xf>
    <xf numFmtId="165" fontId="12" fillId="0" borderId="0" xfId="4" applyNumberFormat="1" applyFont="1" applyFill="1" applyBorder="1" applyAlignment="1">
      <alignment horizontal="center"/>
    </xf>
    <xf numFmtId="3" fontId="0" fillId="0" borderId="1" xfId="0" applyNumberFormat="1" applyFill="1" applyBorder="1" applyAlignment="1">
      <alignment horizontal="centerContinuous" vertical="center"/>
    </xf>
    <xf numFmtId="3" fontId="0" fillId="0" borderId="2" xfId="0" applyNumberFormat="1" applyFill="1" applyBorder="1" applyAlignment="1">
      <alignment horizontal="centerContinuous" vertical="center"/>
    </xf>
    <xf numFmtId="3" fontId="0" fillId="0" borderId="0" xfId="0" applyNumberFormat="1" applyFill="1" applyBorder="1" applyAlignment="1">
      <alignment horizontal="centerContinuous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Continuous" vertical="center"/>
    </xf>
    <xf numFmtId="3" fontId="3" fillId="0" borderId="21" xfId="3" applyNumberFormat="1" applyFont="1" applyFill="1" applyBorder="1" applyAlignment="1">
      <alignment horizontal="centerContinuous"/>
    </xf>
    <xf numFmtId="9" fontId="3" fillId="0" borderId="21" xfId="4" applyFont="1" applyFill="1" applyBorder="1" applyAlignment="1">
      <alignment horizontal="centerContinuous"/>
    </xf>
    <xf numFmtId="3" fontId="0" fillId="0" borderId="15" xfId="0" applyNumberFormat="1" applyFill="1" applyBorder="1" applyAlignment="1">
      <alignment horizontal="centerContinuous" vertical="center"/>
    </xf>
    <xf numFmtId="3" fontId="0" fillId="0" borderId="13" xfId="0" applyNumberFormat="1" applyFill="1" applyBorder="1" applyAlignment="1">
      <alignment horizontal="centerContinuous" vertical="center"/>
    </xf>
    <xf numFmtId="0" fontId="0" fillId="0" borderId="0" xfId="0" applyFill="1" applyAlignment="1">
      <alignment horizontal="center" vertical="center" wrapText="1"/>
    </xf>
    <xf numFmtId="3" fontId="1" fillId="0" borderId="38" xfId="0" applyNumberFormat="1" applyFont="1" applyFill="1" applyBorder="1" applyAlignment="1">
      <alignment horizontal="centerContinuous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39" xfId="0" applyFill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/>
    </xf>
    <xf numFmtId="3" fontId="0" fillId="0" borderId="41" xfId="0" applyNumberFormat="1" applyFill="1" applyBorder="1" applyAlignment="1">
      <alignment horizontal="centerContinuous" vertical="center" wrapText="1"/>
    </xf>
    <xf numFmtId="3" fontId="0" fillId="0" borderId="0" xfId="0" applyNumberFormat="1" applyFill="1" applyBorder="1" applyAlignment="1">
      <alignment horizontal="center" vertical="center" wrapText="1"/>
    </xf>
    <xf numFmtId="9" fontId="12" fillId="0" borderId="20" xfId="4" applyFont="1" applyFill="1" applyBorder="1" applyAlignment="1">
      <alignment horizontal="centerContinuous" vertical="center"/>
    </xf>
    <xf numFmtId="165" fontId="0" fillId="0" borderId="0" xfId="4" applyNumberFormat="1" applyFont="1" applyFill="1" applyBorder="1" applyAlignment="1">
      <alignment horizontal="center"/>
    </xf>
    <xf numFmtId="166" fontId="0" fillId="0" borderId="0" xfId="4" applyNumberFormat="1" applyFont="1" applyFill="1" applyBorder="1" applyAlignment="1">
      <alignment horizontal="center"/>
    </xf>
    <xf numFmtId="3" fontId="0" fillId="0" borderId="11" xfId="0" applyNumberFormat="1" applyFill="1" applyBorder="1" applyAlignment="1">
      <alignment horizontal="center"/>
    </xf>
    <xf numFmtId="3" fontId="0" fillId="0" borderId="3" xfId="0" applyNumberFormat="1" applyFill="1" applyBorder="1" applyAlignment="1">
      <alignment horizontal="center"/>
    </xf>
    <xf numFmtId="9" fontId="12" fillId="0" borderId="23" xfId="4" applyFont="1" applyFill="1" applyBorder="1" applyAlignment="1">
      <alignment horizontal="center"/>
    </xf>
    <xf numFmtId="3" fontId="3" fillId="0" borderId="0" xfId="0" applyNumberFormat="1" applyFont="1" applyFill="1"/>
    <xf numFmtId="165" fontId="3" fillId="0" borderId="0" xfId="4" applyNumberFormat="1" applyFont="1" applyFill="1" applyBorder="1" applyAlignment="1">
      <alignment horizontal="center"/>
    </xf>
    <xf numFmtId="166" fontId="3" fillId="0" borderId="0" xfId="4" applyNumberFormat="1" applyFont="1" applyFill="1" applyBorder="1" applyAlignment="1">
      <alignment horizontal="center"/>
    </xf>
    <xf numFmtId="9" fontId="3" fillId="0" borderId="20" xfId="4" applyFont="1" applyFill="1" applyBorder="1" applyAlignment="1">
      <alignment horizontal="center"/>
    </xf>
    <xf numFmtId="165" fontId="3" fillId="0" borderId="34" xfId="4" applyNumberFormat="1" applyFont="1" applyFill="1" applyBorder="1" applyAlignment="1">
      <alignment horizontal="center"/>
    </xf>
    <xf numFmtId="3" fontId="0" fillId="0" borderId="15" xfId="0" applyNumberFormat="1" applyFill="1" applyBorder="1" applyAlignment="1">
      <alignment horizontal="center"/>
    </xf>
    <xf numFmtId="3" fontId="3" fillId="0" borderId="0" xfId="0" applyNumberFormat="1" applyFont="1" applyFill="1" applyAlignment="1">
      <alignment horizontal="center"/>
    </xf>
    <xf numFmtId="0" fontId="3" fillId="6" borderId="0" xfId="0" applyFont="1" applyFill="1"/>
    <xf numFmtId="0" fontId="3" fillId="6" borderId="23" xfId="0" applyFont="1" applyFill="1" applyBorder="1"/>
    <xf numFmtId="3" fontId="3" fillId="6" borderId="11" xfId="0" applyNumberFormat="1" applyFont="1" applyFill="1" applyBorder="1" applyAlignment="1">
      <alignment horizontal="center"/>
    </xf>
    <xf numFmtId="3" fontId="3" fillId="6" borderId="0" xfId="0" applyNumberFormat="1" applyFont="1" applyFill="1" applyAlignment="1">
      <alignment horizontal="center"/>
    </xf>
    <xf numFmtId="3" fontId="3" fillId="6" borderId="3" xfId="0" applyNumberFormat="1" applyFont="1" applyFill="1" applyBorder="1" applyAlignment="1">
      <alignment horizontal="center"/>
    </xf>
    <xf numFmtId="165" fontId="3" fillId="6" borderId="19" xfId="4" applyNumberFormat="1" applyFont="1" applyFill="1" applyBorder="1" applyAlignment="1">
      <alignment horizontal="center"/>
    </xf>
    <xf numFmtId="165" fontId="3" fillId="6" borderId="0" xfId="4" applyNumberFormat="1" applyFont="1" applyFill="1" applyBorder="1" applyAlignment="1">
      <alignment horizontal="center"/>
    </xf>
    <xf numFmtId="0" fontId="3" fillId="6" borderId="72" xfId="0" applyFont="1" applyFill="1" applyBorder="1"/>
    <xf numFmtId="3" fontId="3" fillId="6" borderId="43" xfId="0" applyNumberFormat="1" applyFont="1" applyFill="1" applyBorder="1" applyAlignment="1">
      <alignment horizontal="center"/>
    </xf>
    <xf numFmtId="9" fontId="3" fillId="6" borderId="47" xfId="4" applyFont="1" applyFill="1" applyBorder="1" applyAlignment="1">
      <alignment horizontal="center"/>
    </xf>
    <xf numFmtId="3" fontId="3" fillId="6" borderId="48" xfId="0" applyNumberFormat="1" applyFont="1" applyFill="1" applyBorder="1" applyAlignment="1">
      <alignment horizontal="center"/>
    </xf>
    <xf numFmtId="3" fontId="0" fillId="6" borderId="0" xfId="0" applyNumberFormat="1" applyFill="1" applyBorder="1" applyAlignment="1">
      <alignment horizontal="center"/>
    </xf>
    <xf numFmtId="3" fontId="0" fillId="6" borderId="0" xfId="0" applyNumberFormat="1" applyFill="1"/>
    <xf numFmtId="9" fontId="0" fillId="6" borderId="0" xfId="4" applyFont="1" applyFill="1"/>
    <xf numFmtId="9" fontId="0" fillId="6" borderId="0" xfId="0" applyNumberFormat="1" applyFill="1"/>
    <xf numFmtId="166" fontId="3" fillId="6" borderId="0" xfId="4" applyNumberFormat="1" applyFont="1" applyFill="1" applyBorder="1" applyAlignment="1">
      <alignment horizontal="center"/>
    </xf>
    <xf numFmtId="9" fontId="3" fillId="6" borderId="48" xfId="4" applyFont="1" applyFill="1" applyBorder="1" applyAlignment="1">
      <alignment horizontal="center"/>
    </xf>
    <xf numFmtId="9" fontId="3" fillId="6" borderId="20" xfId="4" applyNumberFormat="1" applyFont="1" applyFill="1" applyBorder="1" applyAlignment="1">
      <alignment horizontal="center"/>
    </xf>
    <xf numFmtId="9" fontId="3" fillId="6" borderId="20" xfId="4" applyFont="1" applyFill="1" applyBorder="1" applyAlignment="1">
      <alignment horizontal="center"/>
    </xf>
    <xf numFmtId="165" fontId="12" fillId="6" borderId="0" xfId="4" applyNumberFormat="1" applyFont="1" applyFill="1" applyBorder="1" applyAlignment="1">
      <alignment horizontal="center"/>
    </xf>
    <xf numFmtId="3" fontId="3" fillId="6" borderId="72" xfId="0" applyNumberFormat="1" applyFont="1" applyFill="1" applyBorder="1" applyAlignment="1">
      <alignment horizontal="center"/>
    </xf>
    <xf numFmtId="0" fontId="3" fillId="7" borderId="0" xfId="0" applyFont="1" applyFill="1"/>
    <xf numFmtId="0" fontId="3" fillId="7" borderId="27" xfId="0" applyFont="1" applyFill="1" applyBorder="1"/>
    <xf numFmtId="3" fontId="3" fillId="7" borderId="12" xfId="0" applyNumberFormat="1" applyFont="1" applyFill="1" applyBorder="1" applyAlignment="1">
      <alignment horizontal="center"/>
    </xf>
    <xf numFmtId="3" fontId="3" fillId="7" borderId="0" xfId="0" applyNumberFormat="1" applyFont="1" applyFill="1" applyAlignment="1">
      <alignment horizontal="center"/>
    </xf>
    <xf numFmtId="3" fontId="3" fillId="7" borderId="38" xfId="0" applyNumberFormat="1" applyFont="1" applyFill="1" applyBorder="1" applyAlignment="1">
      <alignment horizontal="center"/>
    </xf>
    <xf numFmtId="165" fontId="3" fillId="7" borderId="33" xfId="4" applyNumberFormat="1" applyFont="1" applyFill="1" applyBorder="1" applyAlignment="1">
      <alignment horizontal="center"/>
    </xf>
    <xf numFmtId="9" fontId="3" fillId="7" borderId="0" xfId="4" applyFont="1" applyFill="1" applyAlignment="1">
      <alignment horizontal="center"/>
    </xf>
    <xf numFmtId="165" fontId="3" fillId="7" borderId="39" xfId="4" applyNumberFormat="1" applyFont="1" applyFill="1" applyBorder="1" applyAlignment="1">
      <alignment horizontal="center"/>
    </xf>
    <xf numFmtId="165" fontId="3" fillId="7" borderId="0" xfId="4" applyNumberFormat="1" applyFont="1" applyFill="1" applyBorder="1" applyAlignment="1">
      <alignment horizontal="center"/>
    </xf>
    <xf numFmtId="0" fontId="3" fillId="7" borderId="9" xfId="0" applyFont="1" applyFill="1" applyBorder="1"/>
    <xf numFmtId="9" fontId="3" fillId="7" borderId="39" xfId="4" applyFont="1" applyFill="1" applyBorder="1" applyAlignment="1">
      <alignment horizontal="center"/>
    </xf>
    <xf numFmtId="3" fontId="3" fillId="7" borderId="41" xfId="0" applyNumberFormat="1" applyFont="1" applyFill="1" applyBorder="1" applyAlignment="1">
      <alignment horizontal="center"/>
    </xf>
    <xf numFmtId="3" fontId="0" fillId="7" borderId="0" xfId="0" applyNumberFormat="1" applyFill="1" applyBorder="1" applyAlignment="1">
      <alignment horizontal="center"/>
    </xf>
    <xf numFmtId="3" fontId="0" fillId="7" borderId="0" xfId="0" applyNumberFormat="1" applyFill="1"/>
    <xf numFmtId="9" fontId="0" fillId="7" borderId="0" xfId="4" applyFont="1" applyFill="1"/>
    <xf numFmtId="9" fontId="0" fillId="7" borderId="0" xfId="0" applyNumberFormat="1" applyFill="1"/>
    <xf numFmtId="166" fontId="3" fillId="7" borderId="0" xfId="4" applyNumberFormat="1" applyFont="1" applyFill="1" applyBorder="1" applyAlignment="1">
      <alignment horizontal="center"/>
    </xf>
    <xf numFmtId="9" fontId="3" fillId="7" borderId="41" xfId="4" applyFont="1" applyFill="1" applyBorder="1" applyAlignment="1">
      <alignment horizontal="center"/>
    </xf>
    <xf numFmtId="165" fontId="3" fillId="7" borderId="20" xfId="4" applyNumberFormat="1" applyFont="1" applyFill="1" applyBorder="1" applyAlignment="1">
      <alignment horizontal="center"/>
    </xf>
    <xf numFmtId="9" fontId="3" fillId="7" borderId="20" xfId="4" applyFont="1" applyFill="1" applyBorder="1" applyAlignment="1">
      <alignment horizontal="center"/>
    </xf>
    <xf numFmtId="165" fontId="12" fillId="7" borderId="0" xfId="4" applyNumberFormat="1" applyFont="1" applyFill="1" applyBorder="1" applyAlignment="1">
      <alignment horizontal="center"/>
    </xf>
    <xf numFmtId="166" fontId="0" fillId="7" borderId="0" xfId="4" applyNumberFormat="1" applyFont="1" applyFill="1" applyBorder="1" applyAlignment="1">
      <alignment horizontal="center"/>
    </xf>
    <xf numFmtId="0" fontId="19" fillId="7" borderId="9" xfId="0" applyFont="1" applyFill="1" applyBorder="1"/>
    <xf numFmtId="3" fontId="19" fillId="7" borderId="41" xfId="0" applyNumberFormat="1" applyFont="1" applyFill="1" applyBorder="1" applyAlignment="1">
      <alignment horizontal="center"/>
    </xf>
    <xf numFmtId="9" fontId="19" fillId="7" borderId="39" xfId="4" applyFont="1" applyFill="1" applyBorder="1" applyAlignment="1">
      <alignment horizontal="center"/>
    </xf>
    <xf numFmtId="0" fontId="19" fillId="6" borderId="3" xfId="0" applyFont="1" applyFill="1" applyBorder="1"/>
    <xf numFmtId="9" fontId="19" fillId="6" borderId="47" xfId="4" applyFont="1" applyFill="1" applyBorder="1" applyAlignment="1">
      <alignment horizontal="center"/>
    </xf>
    <xf numFmtId="3" fontId="19" fillId="6" borderId="48" xfId="0" applyNumberFormat="1" applyFont="1" applyFill="1" applyBorder="1" applyAlignment="1">
      <alignment horizontal="center"/>
    </xf>
    <xf numFmtId="4" fontId="0" fillId="0" borderId="0" xfId="0" applyNumberFormat="1" applyFill="1" applyAlignment="1">
      <alignment horizontal="center"/>
    </xf>
    <xf numFmtId="9" fontId="18" fillId="0" borderId="0" xfId="4" applyFont="1" applyFill="1" applyAlignment="1">
      <alignment horizontal="center"/>
    </xf>
    <xf numFmtId="3" fontId="9" fillId="0" borderId="0" xfId="4" applyNumberFormat="1" applyFont="1" applyFill="1" applyBorder="1" applyAlignment="1">
      <alignment horizontal="center"/>
    </xf>
    <xf numFmtId="3" fontId="3" fillId="0" borderId="41" xfId="4" applyNumberFormat="1" applyFont="1" applyBorder="1" applyAlignment="1">
      <alignment horizontal="center"/>
    </xf>
    <xf numFmtId="3" fontId="9" fillId="3" borderId="0" xfId="4" applyNumberFormat="1" applyFont="1" applyFill="1" applyBorder="1" applyAlignment="1">
      <alignment horizontal="center"/>
    </xf>
    <xf numFmtId="3" fontId="3" fillId="0" borderId="20" xfId="4" applyNumberFormat="1" applyFont="1" applyBorder="1" applyAlignment="1">
      <alignment horizontal="center"/>
    </xf>
    <xf numFmtId="3" fontId="3" fillId="0" borderId="42" xfId="4" applyNumberFormat="1" applyFont="1" applyBorder="1" applyAlignment="1">
      <alignment horizontal="center"/>
    </xf>
    <xf numFmtId="0" fontId="1" fillId="3" borderId="0" xfId="0" applyFont="1" applyFill="1" applyBorder="1" applyAlignment="1">
      <alignment horizontal="center" vertical="center" wrapText="1"/>
    </xf>
    <xf numFmtId="0" fontId="1" fillId="0" borderId="58" xfId="0" applyFont="1" applyFill="1" applyBorder="1" applyAlignment="1">
      <alignment horizontal="centerContinuous" vertical="center"/>
    </xf>
    <xf numFmtId="9" fontId="1" fillId="0" borderId="18" xfId="4" applyFont="1" applyFill="1" applyBorder="1" applyAlignment="1">
      <alignment horizontal="center"/>
    </xf>
    <xf numFmtId="9" fontId="1" fillId="0" borderId="19" xfId="4" applyFont="1" applyFill="1" applyBorder="1" applyAlignment="1">
      <alignment horizontal="center"/>
    </xf>
    <xf numFmtId="9" fontId="1" fillId="0" borderId="16" xfId="4" applyFont="1" applyFill="1" applyBorder="1" applyAlignment="1">
      <alignment horizontal="center"/>
    </xf>
    <xf numFmtId="0" fontId="1" fillId="0" borderId="4" xfId="0" applyFont="1" applyFill="1" applyBorder="1"/>
    <xf numFmtId="9" fontId="3" fillId="3" borderId="0" xfId="4" applyFont="1" applyFill="1" applyBorder="1" applyAlignment="1">
      <alignment horizontal="center"/>
    </xf>
    <xf numFmtId="3" fontId="0" fillId="8" borderId="0" xfId="0" applyNumberFormat="1" applyFill="1"/>
    <xf numFmtId="0" fontId="3" fillId="8" borderId="45" xfId="0" applyFont="1" applyFill="1" applyBorder="1"/>
    <xf numFmtId="3" fontId="3" fillId="8" borderId="42" xfId="0" applyNumberFormat="1" applyFont="1" applyFill="1" applyBorder="1" applyAlignment="1">
      <alignment horizontal="center"/>
    </xf>
    <xf numFmtId="9" fontId="3" fillId="8" borderId="47" xfId="4" applyFont="1" applyFill="1" applyBorder="1" applyAlignment="1">
      <alignment horizontal="center"/>
    </xf>
    <xf numFmtId="4" fontId="3" fillId="8" borderId="0" xfId="0" applyNumberFormat="1" applyFont="1" applyFill="1" applyBorder="1" applyAlignment="1">
      <alignment horizontal="center"/>
    </xf>
    <xf numFmtId="0" fontId="0" fillId="8" borderId="0" xfId="0" applyFill="1"/>
    <xf numFmtId="9" fontId="3" fillId="8" borderId="48" xfId="4" applyFont="1" applyFill="1" applyBorder="1" applyAlignment="1">
      <alignment horizontal="center"/>
    </xf>
    <xf numFmtId="9" fontId="3" fillId="8" borderId="43" xfId="4" applyFont="1" applyFill="1" applyBorder="1" applyAlignment="1">
      <alignment horizontal="center"/>
    </xf>
    <xf numFmtId="3" fontId="3" fillId="8" borderId="45" xfId="0" applyNumberFormat="1" applyFont="1" applyFill="1" applyBorder="1" applyAlignment="1">
      <alignment horizontal="center"/>
    </xf>
    <xf numFmtId="2" fontId="0" fillId="8" borderId="0" xfId="0" applyNumberFormat="1" applyFill="1" applyBorder="1" applyAlignment="1">
      <alignment horizontal="center"/>
    </xf>
    <xf numFmtId="1" fontId="0" fillId="8" borderId="0" xfId="0" applyNumberFormat="1" applyFill="1" applyBorder="1" applyAlignment="1">
      <alignment horizontal="center"/>
    </xf>
    <xf numFmtId="9" fontId="0" fillId="8" borderId="0" xfId="0" applyNumberFormat="1" applyFill="1"/>
    <xf numFmtId="0" fontId="3" fillId="8" borderId="0" xfId="0" applyFont="1" applyFill="1"/>
    <xf numFmtId="0" fontId="28" fillId="0" borderId="0" xfId="0" applyFont="1"/>
    <xf numFmtId="0" fontId="28" fillId="0" borderId="0" xfId="0" applyFont="1" applyFill="1"/>
    <xf numFmtId="0" fontId="29" fillId="0" borderId="0" xfId="0" applyFont="1"/>
    <xf numFmtId="0" fontId="28" fillId="3" borderId="0" xfId="0" applyFont="1" applyFill="1"/>
    <xf numFmtId="0" fontId="28" fillId="0" borderId="59" xfId="0" applyFont="1" applyBorder="1" applyAlignment="1">
      <alignment horizontal="centerContinuous" vertical="center"/>
    </xf>
    <xf numFmtId="0" fontId="28" fillId="0" borderId="58" xfId="0" applyFont="1" applyFill="1" applyBorder="1" applyAlignment="1">
      <alignment horizontal="centerContinuous" vertical="center"/>
    </xf>
    <xf numFmtId="0" fontId="28" fillId="3" borderId="35" xfId="0" applyFont="1" applyFill="1" applyBorder="1" applyAlignment="1">
      <alignment horizontal="centerContinuous" vertical="center"/>
    </xf>
    <xf numFmtId="0" fontId="28" fillId="3" borderId="58" xfId="0" applyFont="1" applyFill="1" applyBorder="1" applyAlignment="1">
      <alignment horizontal="centerContinuous" vertical="center"/>
    </xf>
    <xf numFmtId="0" fontId="28" fillId="3" borderId="36" xfId="0" applyFont="1" applyFill="1" applyBorder="1" applyAlignment="1">
      <alignment horizontal="centerContinuous" vertical="center"/>
    </xf>
    <xf numFmtId="0" fontId="28" fillId="0" borderId="58" xfId="0" applyFont="1" applyBorder="1" applyAlignment="1">
      <alignment horizontal="centerContinuous" vertical="center"/>
    </xf>
    <xf numFmtId="0" fontId="28" fillId="0" borderId="35" xfId="0" applyFont="1" applyBorder="1" applyAlignment="1">
      <alignment horizontal="centerContinuous" vertical="center"/>
    </xf>
    <xf numFmtId="0" fontId="28" fillId="0" borderId="36" xfId="0" applyFont="1" applyBorder="1" applyAlignment="1">
      <alignment horizontal="centerContinuous" vertical="center"/>
    </xf>
    <xf numFmtId="3" fontId="30" fillId="0" borderId="14" xfId="0" applyNumberFormat="1" applyFont="1" applyBorder="1" applyAlignment="1">
      <alignment horizontal="centerContinuous" vertical="center"/>
    </xf>
    <xf numFmtId="0" fontId="30" fillId="0" borderId="1" xfId="0" applyFont="1" applyBorder="1" applyAlignment="1">
      <alignment horizontal="centerContinuous" vertical="center"/>
    </xf>
    <xf numFmtId="0" fontId="30" fillId="0" borderId="2" xfId="0" applyFont="1" applyBorder="1" applyAlignment="1">
      <alignment horizontal="centerContinuous" vertical="center"/>
    </xf>
    <xf numFmtId="0" fontId="28" fillId="3" borderId="9" xfId="0" applyFont="1" applyFill="1" applyBorder="1" applyAlignment="1">
      <alignment horizontal="center" vertical="center" wrapText="1"/>
    </xf>
    <xf numFmtId="0" fontId="28" fillId="3" borderId="39" xfId="0" applyFont="1" applyFill="1" applyBorder="1" applyAlignment="1">
      <alignment horizontal="center" vertical="center" wrapText="1"/>
    </xf>
    <xf numFmtId="0" fontId="28" fillId="3" borderId="12" xfId="0" applyFont="1" applyFill="1" applyBorder="1" applyAlignment="1">
      <alignment horizontal="center" vertical="center" wrapText="1"/>
    </xf>
    <xf numFmtId="3" fontId="28" fillId="0" borderId="0" xfId="0" applyNumberFormat="1" applyFont="1" applyAlignment="1">
      <alignment horizontal="center"/>
    </xf>
    <xf numFmtId="3" fontId="28" fillId="0" borderId="0" xfId="0" applyNumberFormat="1" applyFont="1" applyFill="1" applyAlignment="1">
      <alignment horizontal="center"/>
    </xf>
    <xf numFmtId="9" fontId="30" fillId="3" borderId="47" xfId="4" applyFont="1" applyFill="1" applyBorder="1" applyAlignment="1">
      <alignment horizontal="center"/>
    </xf>
    <xf numFmtId="49" fontId="34" fillId="0" borderId="0" xfId="0" applyNumberFormat="1" applyFont="1" applyFill="1"/>
    <xf numFmtId="49" fontId="34" fillId="0" borderId="0" xfId="0" applyNumberFormat="1" applyFont="1"/>
    <xf numFmtId="3" fontId="28" fillId="0" borderId="0" xfId="0" applyNumberFormat="1" applyFont="1"/>
    <xf numFmtId="4" fontId="28" fillId="0" borderId="0" xfId="0" applyNumberFormat="1" applyFont="1"/>
    <xf numFmtId="9" fontId="28" fillId="0" borderId="0" xfId="4" applyFont="1" applyAlignment="1">
      <alignment horizontal="center"/>
    </xf>
    <xf numFmtId="9" fontId="28" fillId="0" borderId="0" xfId="0" applyNumberFormat="1" applyFont="1"/>
    <xf numFmtId="20" fontId="28" fillId="0" borderId="0" xfId="0" applyNumberFormat="1" applyFont="1"/>
    <xf numFmtId="1" fontId="31" fillId="3" borderId="0" xfId="0" applyNumberFormat="1" applyFont="1" applyFill="1" applyAlignment="1">
      <alignment horizontal="center"/>
    </xf>
    <xf numFmtId="3" fontId="28" fillId="3" borderId="0" xfId="0" applyNumberFormat="1" applyFont="1" applyFill="1" applyAlignment="1">
      <alignment horizontal="center"/>
    </xf>
    <xf numFmtId="0" fontId="30" fillId="3" borderId="0" xfId="0" applyFont="1" applyFill="1"/>
    <xf numFmtId="0" fontId="30" fillId="3" borderId="45" xfId="0" applyFont="1" applyFill="1" applyBorder="1"/>
    <xf numFmtId="3" fontId="33" fillId="3" borderId="42" xfId="4" applyNumberFormat="1" applyFont="1" applyFill="1" applyBorder="1" applyAlignment="1">
      <alignment horizontal="center"/>
    </xf>
    <xf numFmtId="9" fontId="30" fillId="3" borderId="47" xfId="4" applyNumberFormat="1" applyFont="1" applyFill="1" applyBorder="1" applyAlignment="1">
      <alignment horizontal="center"/>
    </xf>
    <xf numFmtId="3" fontId="30" fillId="3" borderId="43" xfId="0" applyNumberFormat="1" applyFont="1" applyFill="1" applyBorder="1" applyAlignment="1">
      <alignment horizontal="center"/>
    </xf>
    <xf numFmtId="0" fontId="28" fillId="3" borderId="41" xfId="0" applyFont="1" applyFill="1" applyBorder="1" applyAlignment="1">
      <alignment horizontal="center" vertical="center" wrapText="1"/>
    </xf>
    <xf numFmtId="165" fontId="28" fillId="3" borderId="39" xfId="0" applyNumberFormat="1" applyFont="1" applyFill="1" applyBorder="1" applyAlignment="1">
      <alignment horizontal="center" vertical="center" wrapText="1"/>
    </xf>
    <xf numFmtId="0" fontId="31" fillId="3" borderId="0" xfId="0" applyFont="1" applyFill="1"/>
    <xf numFmtId="3" fontId="28" fillId="3" borderId="14" xfId="0" applyNumberFormat="1" applyFont="1" applyFill="1" applyBorder="1" applyAlignment="1">
      <alignment horizontal="center" vertical="center" wrapText="1"/>
    </xf>
    <xf numFmtId="0" fontId="28" fillId="3" borderId="2" xfId="0" applyFont="1" applyFill="1" applyBorder="1" applyAlignment="1">
      <alignment horizontal="center" vertical="center" wrapText="1"/>
    </xf>
    <xf numFmtId="3" fontId="28" fillId="3" borderId="20" xfId="0" applyNumberFormat="1" applyFont="1" applyFill="1" applyBorder="1" applyAlignment="1">
      <alignment horizontal="center" vertical="center" wrapText="1"/>
    </xf>
    <xf numFmtId="165" fontId="1" fillId="0" borderId="21" xfId="4" applyNumberFormat="1" applyFont="1" applyFill="1" applyBorder="1" applyAlignment="1">
      <alignment horizontal="center"/>
    </xf>
    <xf numFmtId="9" fontId="28" fillId="3" borderId="0" xfId="0" applyNumberFormat="1" applyFont="1" applyFill="1"/>
    <xf numFmtId="10" fontId="3" fillId="6" borderId="19" xfId="4" applyNumberFormat="1" applyFont="1" applyFill="1" applyBorder="1" applyAlignment="1">
      <alignment horizontal="center"/>
    </xf>
    <xf numFmtId="4" fontId="0" fillId="0" borderId="0" xfId="0" applyNumberFormat="1" applyFill="1" applyBorder="1" applyAlignment="1">
      <alignment horizontal="center"/>
    </xf>
    <xf numFmtId="9" fontId="0" fillId="0" borderId="40" xfId="4" applyFon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9" fontId="3" fillId="0" borderId="41" xfId="4" applyFont="1" applyFill="1" applyBorder="1" applyAlignment="1">
      <alignment horizontal="center"/>
    </xf>
    <xf numFmtId="165" fontId="3" fillId="0" borderId="33" xfId="4" applyNumberFormat="1" applyFont="1" applyFill="1" applyBorder="1" applyAlignment="1">
      <alignment horizontal="center"/>
    </xf>
    <xf numFmtId="3" fontId="3" fillId="0" borderId="42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165" fontId="3" fillId="0" borderId="47" xfId="4" applyNumberFormat="1" applyFont="1" applyFill="1" applyBorder="1" applyAlignment="1">
      <alignment horizontal="center"/>
    </xf>
    <xf numFmtId="3" fontId="11" fillId="0" borderId="35" xfId="0" applyNumberFormat="1" applyFont="1" applyFill="1" applyBorder="1" applyAlignment="1">
      <alignment horizontal="left" vertical="center"/>
    </xf>
    <xf numFmtId="10" fontId="0" fillId="0" borderId="31" xfId="4" applyNumberFormat="1" applyFont="1" applyFill="1" applyBorder="1" applyAlignment="1">
      <alignment horizontal="center"/>
    </xf>
    <xf numFmtId="3" fontId="1" fillId="3" borderId="1" xfId="0" applyNumberFormat="1" applyFont="1" applyFill="1" applyBorder="1" applyAlignment="1">
      <alignment horizontal="centerContinuous"/>
    </xf>
    <xf numFmtId="0" fontId="1" fillId="3" borderId="1" xfId="0" applyFont="1" applyFill="1" applyBorder="1" applyAlignment="1">
      <alignment horizontal="centerContinuous"/>
    </xf>
    <xf numFmtId="3" fontId="1" fillId="3" borderId="2" xfId="0" applyNumberFormat="1" applyFont="1" applyFill="1" applyBorder="1" applyAlignment="1">
      <alignment horizontal="centerContinuous"/>
    </xf>
    <xf numFmtId="0" fontId="1" fillId="3" borderId="0" xfId="0" applyFont="1" applyFill="1"/>
    <xf numFmtId="0" fontId="1" fillId="3" borderId="39" xfId="0" applyFont="1" applyFill="1" applyBorder="1" applyAlignment="1">
      <alignment horizontal="center" vertical="center" wrapText="1"/>
    </xf>
    <xf numFmtId="0" fontId="1" fillId="0" borderId="24" xfId="0" applyFont="1" applyFill="1" applyBorder="1"/>
    <xf numFmtId="3" fontId="1" fillId="0" borderId="40" xfId="0" applyNumberFormat="1" applyFont="1" applyFill="1" applyBorder="1" applyAlignment="1">
      <alignment horizontal="center"/>
    </xf>
    <xf numFmtId="9" fontId="1" fillId="0" borderId="46" xfId="4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Border="1"/>
    <xf numFmtId="9" fontId="2" fillId="0" borderId="0" xfId="4" applyFont="1"/>
    <xf numFmtId="0" fontId="2" fillId="0" borderId="35" xfId="0" applyFont="1" applyBorder="1" applyAlignment="1">
      <alignment horizontal="centerContinuous" vertical="center"/>
    </xf>
    <xf numFmtId="0" fontId="2" fillId="0" borderId="36" xfId="0" applyFont="1" applyBorder="1" applyAlignment="1">
      <alignment horizontal="centerContinuous" vertical="center"/>
    </xf>
    <xf numFmtId="9" fontId="2" fillId="0" borderId="37" xfId="4" applyFont="1" applyBorder="1" applyAlignment="1">
      <alignment horizontal="centerContinuous" vertical="center"/>
    </xf>
    <xf numFmtId="0" fontId="2" fillId="0" borderId="37" xfId="0" applyFont="1" applyBorder="1" applyAlignment="1">
      <alignment horizontal="centerContinuous" vertical="center"/>
    </xf>
    <xf numFmtId="3" fontId="15" fillId="0" borderId="14" xfId="0" applyNumberFormat="1" applyFont="1" applyBorder="1" applyAlignment="1">
      <alignment horizontal="centerContinuous" vertical="center"/>
    </xf>
    <xf numFmtId="0" fontId="15" fillId="0" borderId="1" xfId="0" applyFont="1" applyBorder="1" applyAlignment="1">
      <alignment horizontal="centerContinuous" vertical="center"/>
    </xf>
    <xf numFmtId="3" fontId="15" fillId="0" borderId="1" xfId="0" applyNumberFormat="1" applyFont="1" applyBorder="1" applyAlignment="1">
      <alignment horizontal="centerContinuous" vertical="center"/>
    </xf>
    <xf numFmtId="0" fontId="15" fillId="0" borderId="2" xfId="0" applyFont="1" applyBorder="1" applyAlignment="1">
      <alignment horizontal="centerContinuous" vertical="center"/>
    </xf>
    <xf numFmtId="3" fontId="35" fillId="0" borderId="14" xfId="0" applyNumberFormat="1" applyFont="1" applyBorder="1" applyAlignment="1">
      <alignment horizontal="centerContinuous" vertical="center"/>
    </xf>
    <xf numFmtId="0" fontId="35" fillId="0" borderId="1" xfId="0" applyFont="1" applyBorder="1" applyAlignment="1">
      <alignment horizontal="centerContinuous" vertical="center"/>
    </xf>
    <xf numFmtId="0" fontId="2" fillId="3" borderId="0" xfId="0" applyFont="1" applyFill="1"/>
    <xf numFmtId="0" fontId="2" fillId="3" borderId="27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9" fontId="2" fillId="3" borderId="33" xfId="4" applyFont="1" applyFill="1" applyBorder="1" applyAlignment="1">
      <alignment horizontal="center" vertical="center" wrapText="1"/>
    </xf>
    <xf numFmtId="0" fontId="2" fillId="3" borderId="49" xfId="0" applyFont="1" applyFill="1" applyBorder="1" applyAlignment="1">
      <alignment horizontal="center" vertical="center" wrapText="1"/>
    </xf>
    <xf numFmtId="3" fontId="2" fillId="3" borderId="38" xfId="0" applyNumberFormat="1" applyFont="1" applyFill="1" applyBorder="1" applyAlignment="1">
      <alignment horizontal="center" vertical="center" wrapText="1"/>
    </xf>
    <xf numFmtId="3" fontId="36" fillId="3" borderId="14" xfId="0" applyNumberFormat="1" applyFont="1" applyFill="1" applyBorder="1" applyAlignment="1">
      <alignment horizontal="center" vertical="center" wrapText="1"/>
    </xf>
    <xf numFmtId="0" fontId="36" fillId="3" borderId="2" xfId="0" applyFont="1" applyFill="1" applyBorder="1" applyAlignment="1">
      <alignment horizontal="center" vertical="center" wrapText="1"/>
    </xf>
    <xf numFmtId="0" fontId="2" fillId="0" borderId="24" xfId="0" applyFont="1" applyFill="1" applyBorder="1"/>
    <xf numFmtId="3" fontId="2" fillId="0" borderId="40" xfId="0" applyNumberFormat="1" applyFont="1" applyFill="1" applyBorder="1" applyAlignment="1">
      <alignment horizontal="center"/>
    </xf>
    <xf numFmtId="9" fontId="2" fillId="0" borderId="46" xfId="4" applyFont="1" applyFill="1" applyBorder="1" applyAlignment="1">
      <alignment horizontal="center"/>
    </xf>
    <xf numFmtId="3" fontId="2" fillId="0" borderId="10" xfId="0" applyNumberFormat="1" applyFont="1" applyFill="1" applyBorder="1" applyAlignment="1">
      <alignment horizontal="center"/>
    </xf>
    <xf numFmtId="9" fontId="2" fillId="0" borderId="30" xfId="4" applyFont="1" applyFill="1" applyBorder="1" applyAlignment="1">
      <alignment horizontal="center"/>
    </xf>
    <xf numFmtId="165" fontId="2" fillId="0" borderId="0" xfId="4" applyNumberFormat="1" applyFont="1" applyFill="1"/>
    <xf numFmtId="165" fontId="2" fillId="0" borderId="40" xfId="4" applyNumberFormat="1" applyFont="1" applyFill="1" applyBorder="1" applyAlignment="1">
      <alignment horizontal="center"/>
    </xf>
    <xf numFmtId="0" fontId="2" fillId="0" borderId="0" xfId="0" applyFont="1" applyFill="1"/>
    <xf numFmtId="3" fontId="2" fillId="0" borderId="0" xfId="0" applyNumberFormat="1" applyFont="1" applyFill="1" applyAlignment="1">
      <alignment horizontal="center"/>
    </xf>
    <xf numFmtId="9" fontId="2" fillId="0" borderId="18" xfId="4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25" xfId="0" applyFont="1" applyFill="1" applyBorder="1"/>
    <xf numFmtId="3" fontId="2" fillId="0" borderId="22" xfId="0" applyNumberFormat="1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9" fontId="2" fillId="0" borderId="31" xfId="4" applyFont="1" applyFill="1" applyBorder="1" applyAlignment="1">
      <alignment horizontal="center"/>
    </xf>
    <xf numFmtId="165" fontId="2" fillId="0" borderId="22" xfId="4" applyNumberFormat="1" applyFont="1" applyFill="1" applyBorder="1" applyAlignment="1">
      <alignment horizontal="center"/>
    </xf>
    <xf numFmtId="3" fontId="2" fillId="0" borderId="17" xfId="0" applyNumberFormat="1" applyFont="1" applyFill="1" applyBorder="1" applyAlignment="1">
      <alignment horizontal="center"/>
    </xf>
    <xf numFmtId="0" fontId="2" fillId="0" borderId="26" xfId="0" applyFont="1" applyFill="1" applyBorder="1"/>
    <xf numFmtId="9" fontId="2" fillId="0" borderId="19" xfId="4" applyFont="1" applyFill="1" applyBorder="1" applyAlignment="1">
      <alignment horizontal="center"/>
    </xf>
    <xf numFmtId="165" fontId="2" fillId="0" borderId="23" xfId="4" applyNumberFormat="1" applyFont="1" applyFill="1" applyBorder="1" applyAlignment="1">
      <alignment horizontal="center"/>
    </xf>
    <xf numFmtId="0" fontId="15" fillId="0" borderId="0" xfId="0" applyFont="1" applyFill="1"/>
    <xf numFmtId="0" fontId="15" fillId="0" borderId="27" xfId="0" applyFont="1" applyFill="1" applyBorder="1"/>
    <xf numFmtId="3" fontId="15" fillId="0" borderId="41" xfId="0" applyNumberFormat="1" applyFont="1" applyFill="1" applyBorder="1" applyAlignment="1">
      <alignment horizontal="center"/>
    </xf>
    <xf numFmtId="3" fontId="15" fillId="0" borderId="12" xfId="0" applyNumberFormat="1" applyFont="1" applyFill="1" applyBorder="1" applyAlignment="1">
      <alignment horizontal="center"/>
    </xf>
    <xf numFmtId="9" fontId="15" fillId="0" borderId="39" xfId="4" applyFont="1" applyFill="1" applyBorder="1" applyAlignment="1">
      <alignment horizontal="center"/>
    </xf>
    <xf numFmtId="9" fontId="15" fillId="0" borderId="33" xfId="4" applyFont="1" applyFill="1" applyBorder="1" applyAlignment="1">
      <alignment horizontal="center"/>
    </xf>
    <xf numFmtId="165" fontId="15" fillId="0" borderId="41" xfId="4" applyNumberFormat="1" applyFont="1" applyFill="1" applyBorder="1" applyAlignment="1">
      <alignment horizontal="center"/>
    </xf>
    <xf numFmtId="3" fontId="15" fillId="0" borderId="38" xfId="0" applyNumberFormat="1" applyFont="1" applyFill="1" applyBorder="1" applyAlignment="1">
      <alignment horizontal="center"/>
    </xf>
    <xf numFmtId="0" fontId="15" fillId="0" borderId="28" xfId="0" applyFont="1" applyFill="1" applyBorder="1"/>
    <xf numFmtId="3" fontId="15" fillId="0" borderId="20" xfId="0" applyNumberFormat="1" applyFont="1" applyFill="1" applyBorder="1" applyAlignment="1">
      <alignment horizontal="center"/>
    </xf>
    <xf numFmtId="3" fontId="15" fillId="0" borderId="1" xfId="0" applyNumberFormat="1" applyFont="1" applyFill="1" applyBorder="1" applyAlignment="1">
      <alignment horizontal="center"/>
    </xf>
    <xf numFmtId="9" fontId="15" fillId="0" borderId="2" xfId="4" applyFont="1" applyFill="1" applyBorder="1" applyAlignment="1">
      <alignment horizontal="center"/>
    </xf>
    <xf numFmtId="9" fontId="15" fillId="0" borderId="34" xfId="4" applyFont="1" applyFill="1" applyBorder="1" applyAlignment="1">
      <alignment horizontal="center"/>
    </xf>
    <xf numFmtId="165" fontId="15" fillId="0" borderId="20" xfId="4" applyNumberFormat="1" applyFont="1" applyFill="1" applyBorder="1" applyAlignment="1">
      <alignment horizontal="center"/>
    </xf>
    <xf numFmtId="3" fontId="15" fillId="0" borderId="14" xfId="0" applyNumberFormat="1" applyFont="1" applyFill="1" applyBorder="1" applyAlignment="1">
      <alignment horizontal="center"/>
    </xf>
    <xf numFmtId="165" fontId="2" fillId="0" borderId="21" xfId="4" applyNumberFormat="1" applyFont="1" applyFill="1" applyBorder="1" applyAlignment="1">
      <alignment horizontal="center"/>
    </xf>
    <xf numFmtId="0" fontId="2" fillId="0" borderId="29" xfId="0" applyFont="1" applyFill="1" applyBorder="1"/>
    <xf numFmtId="9" fontId="2" fillId="0" borderId="16" xfId="4" applyFont="1" applyFill="1" applyBorder="1" applyAlignment="1">
      <alignment horizontal="center"/>
    </xf>
    <xf numFmtId="0" fontId="15" fillId="0" borderId="45" xfId="0" applyFont="1" applyFill="1" applyBorder="1"/>
    <xf numFmtId="3" fontId="15" fillId="0" borderId="42" xfId="0" applyNumberFormat="1" applyFont="1" applyFill="1" applyBorder="1" applyAlignment="1">
      <alignment horizontal="center"/>
    </xf>
    <xf numFmtId="3" fontId="15" fillId="0" borderId="43" xfId="0" applyNumberFormat="1" applyFont="1" applyFill="1" applyBorder="1" applyAlignment="1">
      <alignment horizontal="center"/>
    </xf>
    <xf numFmtId="9" fontId="15" fillId="0" borderId="47" xfId="4" applyFont="1" applyFill="1" applyBorder="1" applyAlignment="1">
      <alignment horizontal="center"/>
    </xf>
    <xf numFmtId="9" fontId="15" fillId="0" borderId="44" xfId="4" applyNumberFormat="1" applyFont="1" applyFill="1" applyBorder="1" applyAlignment="1">
      <alignment horizontal="center"/>
    </xf>
    <xf numFmtId="165" fontId="15" fillId="0" borderId="44" xfId="4" applyNumberFormat="1" applyFont="1" applyFill="1" applyBorder="1" applyAlignment="1">
      <alignment horizontal="center"/>
    </xf>
    <xf numFmtId="165" fontId="15" fillId="0" borderId="42" xfId="4" applyNumberFormat="1" applyFont="1" applyFill="1" applyBorder="1" applyAlignment="1">
      <alignment horizontal="center"/>
    </xf>
    <xf numFmtId="165" fontId="15" fillId="0" borderId="48" xfId="4" applyNumberFormat="1" applyFont="1" applyFill="1" applyBorder="1" applyAlignment="1">
      <alignment horizontal="center"/>
    </xf>
    <xf numFmtId="3" fontId="15" fillId="0" borderId="72" xfId="0" applyNumberFormat="1" applyFont="1" applyFill="1" applyBorder="1" applyAlignment="1">
      <alignment horizontal="center"/>
    </xf>
    <xf numFmtId="165" fontId="15" fillId="0" borderId="39" xfId="4" applyNumberFormat="1" applyFont="1" applyFill="1" applyBorder="1" applyAlignment="1">
      <alignment horizontal="center"/>
    </xf>
    <xf numFmtId="165" fontId="15" fillId="0" borderId="47" xfId="4" applyNumberFormat="1" applyFont="1" applyFill="1" applyBorder="1" applyAlignment="1">
      <alignment horizontal="center"/>
    </xf>
    <xf numFmtId="9" fontId="2" fillId="0" borderId="31" xfId="4" applyNumberFormat="1" applyFont="1" applyFill="1" applyBorder="1" applyAlignment="1">
      <alignment horizontal="center"/>
    </xf>
    <xf numFmtId="165" fontId="15" fillId="0" borderId="33" xfId="4" applyNumberFormat="1" applyFont="1" applyFill="1" applyBorder="1" applyAlignment="1">
      <alignment horizontal="center"/>
    </xf>
    <xf numFmtId="9" fontId="2" fillId="0" borderId="0" xfId="4" applyNumberFormat="1" applyFont="1" applyFill="1"/>
    <xf numFmtId="3" fontId="19" fillId="9" borderId="38" xfId="0" applyNumberFormat="1" applyFont="1" applyFill="1" applyBorder="1" applyAlignment="1">
      <alignment horizontal="center"/>
    </xf>
    <xf numFmtId="165" fontId="3" fillId="9" borderId="33" xfId="4" applyNumberFormat="1" applyFont="1" applyFill="1" applyBorder="1" applyAlignment="1">
      <alignment horizontal="center"/>
    </xf>
    <xf numFmtId="165" fontId="3" fillId="9" borderId="39" xfId="4" applyNumberFormat="1" applyFont="1" applyFill="1" applyBorder="1" applyAlignment="1">
      <alignment horizontal="center"/>
    </xf>
    <xf numFmtId="3" fontId="3" fillId="9" borderId="38" xfId="0" applyNumberFormat="1" applyFont="1" applyFill="1" applyBorder="1" applyAlignment="1">
      <alignment horizontal="center"/>
    </xf>
    <xf numFmtId="9" fontId="3" fillId="9" borderId="0" xfId="4" applyFont="1" applyFill="1" applyAlignment="1">
      <alignment horizontal="center"/>
    </xf>
    <xf numFmtId="1" fontId="28" fillId="0" borderId="0" xfId="0" applyNumberFormat="1" applyFont="1" applyFill="1" applyAlignment="1">
      <alignment horizontal="center"/>
    </xf>
    <xf numFmtId="0" fontId="28" fillId="0" borderId="24" xfId="0" applyFont="1" applyFill="1" applyBorder="1"/>
    <xf numFmtId="3" fontId="32" fillId="0" borderId="0" xfId="4" applyNumberFormat="1" applyFont="1" applyFill="1" applyBorder="1" applyAlignment="1">
      <alignment horizontal="center"/>
    </xf>
    <xf numFmtId="9" fontId="28" fillId="0" borderId="46" xfId="4" applyNumberFormat="1" applyFont="1" applyFill="1" applyBorder="1" applyAlignment="1">
      <alignment horizontal="center"/>
    </xf>
    <xf numFmtId="1" fontId="31" fillId="0" borderId="0" xfId="0" applyNumberFormat="1" applyFont="1" applyFill="1" applyAlignment="1">
      <alignment horizontal="center"/>
    </xf>
    <xf numFmtId="9" fontId="28" fillId="0" borderId="46" xfId="4" applyFont="1" applyFill="1" applyBorder="1" applyAlignment="1">
      <alignment horizontal="center"/>
    </xf>
    <xf numFmtId="9" fontId="28" fillId="0" borderId="0" xfId="0" applyNumberFormat="1" applyFont="1" applyFill="1"/>
    <xf numFmtId="9" fontId="28" fillId="0" borderId="18" xfId="4" applyFont="1" applyFill="1" applyBorder="1" applyAlignment="1">
      <alignment horizontal="center"/>
    </xf>
    <xf numFmtId="3" fontId="28" fillId="0" borderId="22" xfId="0" applyNumberFormat="1" applyFont="1" applyFill="1" applyBorder="1" applyAlignment="1">
      <alignment horizontal="center"/>
    </xf>
    <xf numFmtId="0" fontId="28" fillId="0" borderId="0" xfId="0" applyFont="1" applyFill="1" applyAlignment="1">
      <alignment horizontal="center"/>
    </xf>
    <xf numFmtId="0" fontId="28" fillId="0" borderId="25" xfId="0" applyFont="1" applyFill="1" applyBorder="1"/>
    <xf numFmtId="9" fontId="28" fillId="0" borderId="18" xfId="4" applyNumberFormat="1" applyFont="1" applyFill="1" applyBorder="1" applyAlignment="1">
      <alignment horizontal="center"/>
    </xf>
    <xf numFmtId="0" fontId="28" fillId="0" borderId="26" xfId="0" applyFont="1" applyFill="1" applyBorder="1"/>
    <xf numFmtId="9" fontId="28" fillId="0" borderId="19" xfId="4" applyNumberFormat="1" applyFont="1" applyFill="1" applyBorder="1" applyAlignment="1">
      <alignment horizontal="center"/>
    </xf>
    <xf numFmtId="9" fontId="28" fillId="0" borderId="19" xfId="4" applyFont="1" applyFill="1" applyBorder="1" applyAlignment="1">
      <alignment horizontal="center"/>
    </xf>
    <xf numFmtId="3" fontId="28" fillId="0" borderId="23" xfId="0" applyNumberFormat="1" applyFont="1" applyFill="1" applyBorder="1" applyAlignment="1">
      <alignment horizontal="center"/>
    </xf>
    <xf numFmtId="0" fontId="30" fillId="0" borderId="0" xfId="0" applyFont="1" applyFill="1"/>
    <xf numFmtId="0" fontId="30" fillId="0" borderId="27" xfId="0" applyFont="1" applyFill="1" applyBorder="1"/>
    <xf numFmtId="3" fontId="33" fillId="0" borderId="41" xfId="4" applyNumberFormat="1" applyFont="1" applyFill="1" applyBorder="1" applyAlignment="1">
      <alignment horizontal="center"/>
    </xf>
    <xf numFmtId="9" fontId="30" fillId="0" borderId="39" xfId="4" applyNumberFormat="1" applyFont="1" applyFill="1" applyBorder="1" applyAlignment="1">
      <alignment horizontal="center"/>
    </xf>
    <xf numFmtId="9" fontId="31" fillId="0" borderId="0" xfId="4" applyFont="1" applyFill="1" applyAlignment="1">
      <alignment horizontal="center"/>
    </xf>
    <xf numFmtId="9" fontId="30" fillId="0" borderId="39" xfId="4" applyFont="1" applyFill="1" applyBorder="1" applyAlignment="1">
      <alignment horizontal="center"/>
    </xf>
    <xf numFmtId="3" fontId="30" fillId="0" borderId="41" xfId="0" applyNumberFormat="1" applyFont="1" applyFill="1" applyBorder="1" applyAlignment="1">
      <alignment horizontal="center"/>
    </xf>
    <xf numFmtId="3" fontId="28" fillId="0" borderId="40" xfId="0" applyNumberFormat="1" applyFont="1" applyFill="1" applyBorder="1" applyAlignment="1">
      <alignment horizontal="center"/>
    </xf>
    <xf numFmtId="0" fontId="30" fillId="0" borderId="28" xfId="0" applyFont="1" applyFill="1" applyBorder="1"/>
    <xf numFmtId="3" fontId="33" fillId="0" borderId="20" xfId="4" applyNumberFormat="1" applyFont="1" applyFill="1" applyBorder="1" applyAlignment="1">
      <alignment horizontal="center"/>
    </xf>
    <xf numFmtId="9" fontId="30" fillId="0" borderId="2" xfId="4" applyNumberFormat="1" applyFont="1" applyFill="1" applyBorder="1" applyAlignment="1">
      <alignment horizontal="center"/>
    </xf>
    <xf numFmtId="9" fontId="30" fillId="0" borderId="2" xfId="4" applyFont="1" applyFill="1" applyBorder="1" applyAlignment="1">
      <alignment horizontal="center"/>
    </xf>
    <xf numFmtId="3" fontId="30" fillId="0" borderId="20" xfId="0" applyNumberFormat="1" applyFont="1" applyFill="1" applyBorder="1" applyAlignment="1">
      <alignment horizontal="center"/>
    </xf>
    <xf numFmtId="0" fontId="28" fillId="0" borderId="29" xfId="0" applyFont="1" applyFill="1" applyBorder="1"/>
    <xf numFmtId="9" fontId="28" fillId="0" borderId="16" xfId="4" applyNumberFormat="1" applyFont="1" applyFill="1" applyBorder="1" applyAlignment="1">
      <alignment horizontal="center"/>
    </xf>
    <xf numFmtId="9" fontId="28" fillId="0" borderId="16" xfId="4" applyFont="1" applyFill="1" applyBorder="1" applyAlignment="1">
      <alignment horizontal="center"/>
    </xf>
    <xf numFmtId="3" fontId="30" fillId="0" borderId="12" xfId="0" applyNumberFormat="1" applyFont="1" applyFill="1" applyBorder="1" applyAlignment="1">
      <alignment horizontal="center"/>
    </xf>
    <xf numFmtId="9" fontId="0" fillId="0" borderId="18" xfId="4" applyNumberFormat="1" applyFont="1" applyFill="1" applyBorder="1" applyAlignment="1">
      <alignment horizontal="center"/>
    </xf>
    <xf numFmtId="9" fontId="0" fillId="0" borderId="19" xfId="4" applyNumberFormat="1" applyFont="1" applyFill="1" applyBorder="1" applyAlignment="1">
      <alignment horizontal="center"/>
    </xf>
    <xf numFmtId="9" fontId="0" fillId="0" borderId="22" xfId="4" applyFont="1" applyFill="1" applyBorder="1" applyAlignment="1">
      <alignment horizontal="center"/>
    </xf>
    <xf numFmtId="0" fontId="1" fillId="0" borderId="25" xfId="0" applyFont="1" applyFill="1" applyBorder="1"/>
    <xf numFmtId="3" fontId="1" fillId="0" borderId="22" xfId="0" applyNumberFormat="1" applyFont="1" applyFill="1" applyBorder="1" applyAlignment="1">
      <alignment horizontal="center"/>
    </xf>
    <xf numFmtId="9" fontId="0" fillId="0" borderId="23" xfId="4" applyFont="1" applyFill="1" applyBorder="1" applyAlignment="1">
      <alignment horizontal="center"/>
    </xf>
    <xf numFmtId="0" fontId="1" fillId="0" borderId="26" xfId="0" applyFont="1" applyFill="1" applyBorder="1"/>
    <xf numFmtId="3" fontId="1" fillId="0" borderId="23" xfId="0" applyNumberFormat="1" applyFont="1" applyFill="1" applyBorder="1" applyAlignment="1">
      <alignment horizontal="center"/>
    </xf>
    <xf numFmtId="3" fontId="0" fillId="0" borderId="50" xfId="0" applyNumberFormat="1" applyFill="1" applyBorder="1" applyAlignment="1">
      <alignment horizontal="center"/>
    </xf>
    <xf numFmtId="9" fontId="0" fillId="0" borderId="21" xfId="4" applyFont="1" applyFill="1" applyBorder="1" applyAlignment="1">
      <alignment horizontal="center"/>
    </xf>
    <xf numFmtId="0" fontId="1" fillId="0" borderId="29" xfId="0" applyFont="1" applyFill="1" applyBorder="1"/>
    <xf numFmtId="3" fontId="1" fillId="0" borderId="21" xfId="0" applyNumberFormat="1" applyFont="1" applyFill="1" applyBorder="1" applyAlignment="1">
      <alignment horizontal="center"/>
    </xf>
    <xf numFmtId="1" fontId="2" fillId="0" borderId="0" xfId="0" applyNumberFormat="1" applyFont="1" applyFill="1" applyAlignment="1">
      <alignment horizontal="center"/>
    </xf>
    <xf numFmtId="3" fontId="2" fillId="0" borderId="10" xfId="0" quotePrefix="1" applyNumberFormat="1" applyFont="1" applyFill="1" applyBorder="1" applyAlignment="1">
      <alignment horizontal="center"/>
    </xf>
    <xf numFmtId="3" fontId="2" fillId="0" borderId="15" xfId="0" applyNumberFormat="1" applyFont="1" applyFill="1" applyBorder="1" applyAlignment="1">
      <alignment horizontal="center"/>
    </xf>
    <xf numFmtId="3" fontId="2" fillId="0" borderId="23" xfId="0" applyNumberFormat="1" applyFont="1" applyFill="1" applyBorder="1" applyAlignment="1">
      <alignment horizontal="center"/>
    </xf>
    <xf numFmtId="3" fontId="2" fillId="0" borderId="11" xfId="0" applyNumberFormat="1" applyFont="1" applyFill="1" applyBorder="1" applyAlignment="1">
      <alignment horizontal="center"/>
    </xf>
    <xf numFmtId="9" fontId="2" fillId="0" borderId="32" xfId="4" applyFont="1" applyFill="1" applyBorder="1" applyAlignment="1">
      <alignment horizontal="center"/>
    </xf>
    <xf numFmtId="165" fontId="2" fillId="0" borderId="18" xfId="4" applyNumberFormat="1" applyFont="1" applyFill="1" applyBorder="1" applyAlignment="1">
      <alignment horizontal="center"/>
    </xf>
    <xf numFmtId="165" fontId="0" fillId="0" borderId="18" xfId="4" applyNumberFormat="1" applyFont="1" applyFill="1" applyBorder="1" applyAlignment="1">
      <alignment horizontal="center"/>
    </xf>
    <xf numFmtId="165" fontId="0" fillId="0" borderId="32" xfId="4" applyNumberFormat="1" applyFont="1" applyFill="1" applyBorder="1" applyAlignment="1">
      <alignment horizontal="center"/>
    </xf>
    <xf numFmtId="165" fontId="0" fillId="0" borderId="19" xfId="4" applyNumberFormat="1" applyFont="1" applyFill="1" applyBorder="1" applyAlignment="1">
      <alignment horizontal="center"/>
    </xf>
    <xf numFmtId="3" fontId="3" fillId="0" borderId="20" xfId="4" applyNumberFormat="1" applyFont="1" applyFill="1" applyBorder="1" applyAlignment="1">
      <alignment horizontal="center"/>
    </xf>
    <xf numFmtId="1" fontId="1" fillId="0" borderId="0" xfId="0" applyNumberFormat="1" applyFont="1" applyFill="1" applyAlignment="1">
      <alignment horizontal="center"/>
    </xf>
    <xf numFmtId="3" fontId="1" fillId="0" borderId="10" xfId="0" applyNumberFormat="1" applyFont="1" applyFill="1" applyBorder="1" applyAlignment="1">
      <alignment horizontal="center"/>
    </xf>
    <xf numFmtId="165" fontId="1" fillId="0" borderId="30" xfId="4" applyNumberFormat="1" applyFont="1" applyFill="1" applyBorder="1" applyAlignment="1">
      <alignment horizontal="center"/>
    </xf>
    <xf numFmtId="165" fontId="1" fillId="0" borderId="0" xfId="4" applyNumberFormat="1" applyFont="1" applyFill="1" applyBorder="1" applyAlignment="1">
      <alignment horizontal="center"/>
    </xf>
    <xf numFmtId="3" fontId="1" fillId="0" borderId="0" xfId="0" applyNumberFormat="1" applyFont="1" applyFill="1"/>
    <xf numFmtId="9" fontId="1" fillId="0" borderId="0" xfId="4" applyFont="1" applyFill="1"/>
    <xf numFmtId="9" fontId="1" fillId="0" borderId="0" xfId="0" applyNumberFormat="1" applyFont="1" applyFill="1"/>
    <xf numFmtId="166" fontId="1" fillId="0" borderId="0" xfId="4" applyNumberFormat="1" applyFont="1" applyFill="1" applyBorder="1" applyAlignment="1">
      <alignment horizontal="center"/>
    </xf>
    <xf numFmtId="9" fontId="1" fillId="0" borderId="21" xfId="4" applyFont="1" applyFill="1" applyBorder="1" applyAlignment="1">
      <alignment horizontal="center"/>
    </xf>
    <xf numFmtId="3" fontId="0" fillId="0" borderId="10" xfId="0" applyNumberFormat="1" applyFill="1" applyBorder="1" applyAlignment="1">
      <alignment horizontal="center"/>
    </xf>
    <xf numFmtId="165" fontId="0" fillId="0" borderId="30" xfId="4" applyNumberFormat="1" applyFont="1" applyFill="1" applyBorder="1" applyAlignment="1">
      <alignment horizontal="center"/>
    </xf>
    <xf numFmtId="165" fontId="12" fillId="0" borderId="21" xfId="4" applyNumberFormat="1" applyFont="1" applyFill="1" applyBorder="1" applyAlignment="1">
      <alignment horizontal="center"/>
    </xf>
    <xf numFmtId="9" fontId="12" fillId="0" borderId="21" xfId="4" applyFont="1" applyFill="1" applyBorder="1" applyAlignment="1">
      <alignment horizontal="center"/>
    </xf>
    <xf numFmtId="165" fontId="0" fillId="0" borderId="31" xfId="4" applyNumberFormat="1" applyFont="1" applyFill="1" applyBorder="1" applyAlignment="1">
      <alignment horizontal="center"/>
    </xf>
    <xf numFmtId="165" fontId="12" fillId="0" borderId="22" xfId="4" applyNumberFormat="1" applyFont="1" applyFill="1" applyBorder="1" applyAlignment="1">
      <alignment horizontal="center"/>
    </xf>
    <xf numFmtId="9" fontId="12" fillId="0" borderId="22" xfId="4" applyFont="1" applyFill="1" applyBorder="1" applyAlignment="1">
      <alignment horizontal="center"/>
    </xf>
    <xf numFmtId="3" fontId="0" fillId="0" borderId="13" xfId="0" applyNumberFormat="1" applyFill="1" applyBorder="1" applyAlignment="1">
      <alignment horizontal="center"/>
    </xf>
    <xf numFmtId="165" fontId="0" fillId="0" borderId="57" xfId="4" applyNumberFormat="1" applyFont="1" applyFill="1" applyBorder="1" applyAlignment="1">
      <alignment horizontal="center"/>
    </xf>
    <xf numFmtId="165" fontId="0" fillId="0" borderId="16" xfId="4" applyNumberFormat="1" applyFont="1" applyFill="1" applyBorder="1" applyAlignment="1">
      <alignment horizontal="center"/>
    </xf>
    <xf numFmtId="3" fontId="17" fillId="0" borderId="0" xfId="0" applyNumberFormat="1" applyFont="1"/>
    <xf numFmtId="0" fontId="17" fillId="0" borderId="0" xfId="0" applyFont="1"/>
    <xf numFmtId="9" fontId="17" fillId="0" borderId="0" xfId="0" applyNumberFormat="1" applyFont="1"/>
    <xf numFmtId="9" fontId="1" fillId="0" borderId="0" xfId="4" applyFont="1" applyAlignment="1">
      <alignment horizontal="center"/>
    </xf>
    <xf numFmtId="3" fontId="2" fillId="0" borderId="0" xfId="0" applyNumberFormat="1" applyFont="1" applyFill="1"/>
    <xf numFmtId="9" fontId="2" fillId="0" borderId="0" xfId="4" applyFont="1" applyFill="1"/>
  </cellXfs>
  <cellStyles count="7">
    <cellStyle name="Euro" xfId="1" xr:uid="{00000000-0005-0000-0000-000000000000}"/>
    <cellStyle name="Lien hypertexte 2" xfId="2" xr:uid="{00000000-0005-0000-0000-000001000000}"/>
    <cellStyle name="Normal" xfId="0" builtinId="0"/>
    <cellStyle name="Normal 2" xfId="3" xr:uid="{00000000-0005-0000-0000-000003000000}"/>
    <cellStyle name="Normal 3" xfId="6" xr:uid="{00000000-0005-0000-0000-000004000000}"/>
    <cellStyle name="Pourcentage" xfId="4" builtinId="5"/>
    <cellStyle name="Pourcentage 2" xfId="5" xr:uid="{00000000-0005-0000-0000-000006000000}"/>
  </cellStyles>
  <dxfs count="11">
    <dxf>
      <numFmt numFmtId="14" formatCode="0.00%"/>
    </dxf>
    <dxf>
      <numFmt numFmtId="14" formatCode="0.00%"/>
    </dxf>
    <dxf>
      <alignment horizontal="center" readingOrder="0"/>
    </dxf>
    <dxf>
      <alignment horizontal="center" readingOrder="0"/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alignment wrapText="1" readingOrder="0"/>
    </dxf>
    <dxf>
      <alignment wrapText="1" readingOrder="0"/>
    </dxf>
    <dxf>
      <font>
        <b/>
      </font>
    </dxf>
    <dxf>
      <font>
        <b/>
      </font>
    </dxf>
  </dxfs>
  <tableStyles count="0" defaultTableStyle="TableStyleMedium2" defaultPivotStyle="PivotStyleLight16"/>
  <colors>
    <mruColors>
      <color rgb="FF339966"/>
      <color rgb="FF3366FF"/>
      <color rgb="FFADDB7B"/>
      <color rgb="FFFF6600"/>
      <color rgb="FFFF99CC"/>
      <color rgb="FF2EC2B4"/>
      <color rgb="FFCC99FF"/>
      <color rgb="FF009999"/>
      <color rgb="FF9933FF"/>
      <color rgb="FF3688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74186550976139"/>
          <c:y val="7.7015643802647415E-2"/>
          <c:w val="0.7260743220546455"/>
          <c:h val="0.8264661682632631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'selon statut d''occ (2)'!$P$49</c:f>
              <c:strCache>
                <c:ptCount val="1"/>
                <c:pt idx="0">
                  <c:v>1 personne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'selon statut d''occ (2)'!$O$50:$O$52</c:f>
              <c:strCache>
                <c:ptCount val="3"/>
                <c:pt idx="0">
                  <c:v>Propriétaires occupants</c:v>
                </c:pt>
                <c:pt idx="1">
                  <c:v>Locataires non HLM</c:v>
                </c:pt>
                <c:pt idx="2">
                  <c:v>Locataires HLM</c:v>
                </c:pt>
              </c:strCache>
            </c:strRef>
          </c:cat>
          <c:val>
            <c:numRef>
              <c:f>'selon statut d''occ (2)'!$P$50:$P$52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27-4298-8953-77F5E783B75B}"/>
            </c:ext>
          </c:extLst>
        </c:ser>
        <c:ser>
          <c:idx val="4"/>
          <c:order val="1"/>
          <c:tx>
            <c:strRef>
              <c:f>'selon statut d''occ (2)'!$R$49</c:f>
              <c:strCache>
                <c:ptCount val="1"/>
                <c:pt idx="0">
                  <c:v>2 personnes</c:v>
                </c:pt>
              </c:strCache>
            </c:strRef>
          </c:tx>
          <c:spPr>
            <a:solidFill>
              <a:srgbClr val="F01E9B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'selon statut d''occ (2)'!$O$50:$O$52</c:f>
              <c:strCache>
                <c:ptCount val="3"/>
                <c:pt idx="0">
                  <c:v>Propriétaires occupants</c:v>
                </c:pt>
                <c:pt idx="1">
                  <c:v>Locataires non HLM</c:v>
                </c:pt>
                <c:pt idx="2">
                  <c:v>Locataires HLM</c:v>
                </c:pt>
              </c:strCache>
            </c:strRef>
          </c:cat>
          <c:val>
            <c:numRef>
              <c:f>'selon statut d''occ (2)'!$R$50:$R$52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27-4298-8953-77F5E783B75B}"/>
            </c:ext>
          </c:extLst>
        </c:ser>
        <c:ser>
          <c:idx val="8"/>
          <c:order val="2"/>
          <c:tx>
            <c:strRef>
              <c:f>'selon statut d''occ (2)'!$T$49</c:f>
              <c:strCache>
                <c:ptCount val="1"/>
                <c:pt idx="0">
                  <c:v>3 personnes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'selon statut d''occ (2)'!$O$50:$O$52</c:f>
              <c:strCache>
                <c:ptCount val="3"/>
                <c:pt idx="0">
                  <c:v>Propriétaires occupants</c:v>
                </c:pt>
                <c:pt idx="1">
                  <c:v>Locataires non HLM</c:v>
                </c:pt>
                <c:pt idx="2">
                  <c:v>Locataires HLM</c:v>
                </c:pt>
              </c:strCache>
            </c:strRef>
          </c:cat>
          <c:val>
            <c:numRef>
              <c:f>'selon statut d''occ (2)'!$T$50:$T$52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27-4298-8953-77F5E783B75B}"/>
            </c:ext>
          </c:extLst>
        </c:ser>
        <c:ser>
          <c:idx val="1"/>
          <c:order val="3"/>
          <c:tx>
            <c:strRef>
              <c:f>'selon statut d''occ (2)'!$V$49</c:f>
              <c:strCache>
                <c:ptCount val="1"/>
                <c:pt idx="0">
                  <c:v>4 personnes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'selon statut d''occ (2)'!$O$50:$O$52</c:f>
              <c:strCache>
                <c:ptCount val="3"/>
                <c:pt idx="0">
                  <c:v>Propriétaires occupants</c:v>
                </c:pt>
                <c:pt idx="1">
                  <c:v>Locataires non HLM</c:v>
                </c:pt>
                <c:pt idx="2">
                  <c:v>Locataires HLM</c:v>
                </c:pt>
              </c:strCache>
            </c:strRef>
          </c:cat>
          <c:val>
            <c:numRef>
              <c:f>'selon statut d''occ (2)'!$V$50:$V$52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27-4298-8953-77F5E783B75B}"/>
            </c:ext>
          </c:extLst>
        </c:ser>
        <c:ser>
          <c:idx val="5"/>
          <c:order val="4"/>
          <c:tx>
            <c:strRef>
              <c:f>'selon statut d''occ (2)'!$X$49</c:f>
              <c:strCache>
                <c:ptCount val="1"/>
                <c:pt idx="0">
                  <c:v>5 personnes</c:v>
                </c:pt>
              </c:strCache>
            </c:strRef>
          </c:tx>
          <c:spPr>
            <a:solidFill>
              <a:srgbClr val="647DAE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'selon statut d''occ (2)'!$O$50:$O$52</c:f>
              <c:strCache>
                <c:ptCount val="3"/>
                <c:pt idx="0">
                  <c:v>Propriétaires occupants</c:v>
                </c:pt>
                <c:pt idx="1">
                  <c:v>Locataires non HLM</c:v>
                </c:pt>
                <c:pt idx="2">
                  <c:v>Locataires HLM</c:v>
                </c:pt>
              </c:strCache>
            </c:strRef>
          </c:cat>
          <c:val>
            <c:numRef>
              <c:f>'selon statut d''occ (2)'!$X$50:$X$52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27-4298-8953-77F5E783B75B}"/>
            </c:ext>
          </c:extLst>
        </c:ser>
        <c:ser>
          <c:idx val="9"/>
          <c:order val="5"/>
          <c:tx>
            <c:strRef>
              <c:f>'selon statut d''occ (2)'!$Z$49</c:f>
              <c:strCache>
                <c:ptCount val="1"/>
                <c:pt idx="0">
                  <c:v>6 personnes et +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'selon statut d''occ (2)'!$O$50:$O$52</c:f>
              <c:strCache>
                <c:ptCount val="3"/>
                <c:pt idx="0">
                  <c:v>Propriétaires occupants</c:v>
                </c:pt>
                <c:pt idx="1">
                  <c:v>Locataires non HLM</c:v>
                </c:pt>
                <c:pt idx="2">
                  <c:v>Locataires HLM</c:v>
                </c:pt>
              </c:strCache>
            </c:strRef>
          </c:cat>
          <c:val>
            <c:numRef>
              <c:f>'selon statut d''occ (2)'!$Z$50:$Z$52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527-4298-8953-77F5E783B7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9844736"/>
        <c:axId val="129846272"/>
      </c:barChart>
      <c:catAx>
        <c:axId val="1298447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29846272"/>
        <c:crosses val="autoZero"/>
        <c:auto val="1"/>
        <c:lblAlgn val="ctr"/>
        <c:lblOffset val="100"/>
        <c:noMultiLvlLbl val="0"/>
      </c:catAx>
      <c:valAx>
        <c:axId val="129846272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2984473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Les ménages dont la personne de référence a 65 ans ou plus selon le statut d'occupation en 2008</a:t>
            </a:r>
          </a:p>
        </c:rich>
      </c:tx>
      <c:layout>
        <c:manualLayout>
          <c:xMode val="edge"/>
          <c:yMode val="edge"/>
          <c:x val="0.11653130757029355"/>
          <c:y val="2.94117647058823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75076715834492E-3"/>
          <c:y val="9.8039403414911571E-3"/>
          <c:w val="0.97561104708016688"/>
          <c:h val="0.711766068792257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'65 ans et +'!$C$3</c:f>
              <c:strCache>
                <c:ptCount val="1"/>
                <c:pt idx="0">
                  <c:v>Propriétaire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'65 ans et +'!$B$4:$B$46</c:f>
              <c:strCache>
                <c:ptCount val="43"/>
                <c:pt idx="0">
                  <c:v>Fort-de-France</c:v>
                </c:pt>
                <c:pt idx="1">
                  <c:v>Le Lamentin</c:v>
                </c:pt>
                <c:pt idx="2">
                  <c:v>Saint-Joseph</c:v>
                </c:pt>
                <c:pt idx="3">
                  <c:v>Schoelcher</c:v>
                </c:pt>
                <c:pt idx="4">
                  <c:v>CACEM</c:v>
                </c:pt>
                <c:pt idx="5">
                  <c:v>Gros-Morne</c:v>
                </c:pt>
                <c:pt idx="6">
                  <c:v>Le Robert</c:v>
                </c:pt>
                <c:pt idx="7">
                  <c:v>Sainte-Marie</c:v>
                </c:pt>
                <c:pt idx="8">
                  <c:v>La Trinité</c:v>
                </c:pt>
                <c:pt idx="9">
                  <c:v>Centre-Atlantique</c:v>
                </c:pt>
                <c:pt idx="10">
                  <c:v>L'Ajoupa-Bouillon</c:v>
                </c:pt>
                <c:pt idx="11">
                  <c:v>Basse-Pointe</c:v>
                </c:pt>
                <c:pt idx="12">
                  <c:v>Grand'Riviere</c:v>
                </c:pt>
                <c:pt idx="13">
                  <c:v>Le Lorrain</c:v>
                </c:pt>
                <c:pt idx="14">
                  <c:v>Macouba</c:v>
                </c:pt>
                <c:pt idx="15">
                  <c:v>Le Marigot</c:v>
                </c:pt>
                <c:pt idx="16">
                  <c:v>Nord-Atlantique</c:v>
                </c:pt>
                <c:pt idx="17">
                  <c:v>Bellefontaine</c:v>
                </c:pt>
                <c:pt idx="18">
                  <c:v>Le Carbet</c:v>
                </c:pt>
                <c:pt idx="19">
                  <c:v>Case-Pilote</c:v>
                </c:pt>
                <c:pt idx="20">
                  <c:v>Fonds-Saint-Denis</c:v>
                </c:pt>
                <c:pt idx="21">
                  <c:v>Le Morne-Rouge</c:v>
                </c:pt>
                <c:pt idx="22">
                  <c:v>Le Morne-Vert</c:v>
                </c:pt>
                <c:pt idx="23">
                  <c:v>Le Precheur</c:v>
                </c:pt>
                <c:pt idx="24">
                  <c:v>Saint-Pierre</c:v>
                </c:pt>
                <c:pt idx="25">
                  <c:v>Nord-Caraïbe</c:v>
                </c:pt>
                <c:pt idx="26">
                  <c:v>CCNM</c:v>
                </c:pt>
                <c:pt idx="27">
                  <c:v>Le Francois</c:v>
                </c:pt>
                <c:pt idx="28">
                  <c:v>Le Marin</c:v>
                </c:pt>
                <c:pt idx="29">
                  <c:v>Riviere-Pilote</c:v>
                </c:pt>
                <c:pt idx="30">
                  <c:v>Sainte-Anne</c:v>
                </c:pt>
                <c:pt idx="31">
                  <c:v>Le Vauclin</c:v>
                </c:pt>
                <c:pt idx="32">
                  <c:v>Sud-Atlantique</c:v>
                </c:pt>
                <c:pt idx="33">
                  <c:v>Les Anses-d'Arlet</c:v>
                </c:pt>
                <c:pt idx="34">
                  <c:v>Le Diamant</c:v>
                </c:pt>
                <c:pt idx="35">
                  <c:v>Ducos</c:v>
                </c:pt>
                <c:pt idx="36">
                  <c:v>Riviere-Salee</c:v>
                </c:pt>
                <c:pt idx="37">
                  <c:v>Sainte-Luce</c:v>
                </c:pt>
                <c:pt idx="38">
                  <c:v>Saint-Esprit</c:v>
                </c:pt>
                <c:pt idx="39">
                  <c:v>Les Trois-Ilets</c:v>
                </c:pt>
                <c:pt idx="40">
                  <c:v>Sud-Caraïbe</c:v>
                </c:pt>
                <c:pt idx="41">
                  <c:v>CAESM</c:v>
                </c:pt>
                <c:pt idx="42">
                  <c:v>Martinique</c:v>
                </c:pt>
              </c:strCache>
            </c:strRef>
          </c:cat>
          <c:val>
            <c:numRef>
              <c:f>'65 ans et +'!$D$4:$D$46</c:f>
              <c:numCache>
                <c:formatCode>0%</c:formatCode>
                <c:ptCount val="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AA-4B87-9A50-57F2E3ABC9B9}"/>
            </c:ext>
          </c:extLst>
        </c:ser>
        <c:ser>
          <c:idx val="1"/>
          <c:order val="1"/>
          <c:tx>
            <c:strRef>
              <c:f>'65 ans et +'!$E$3</c:f>
              <c:strCache>
                <c:ptCount val="1"/>
                <c:pt idx="0">
                  <c:v>Locataire d'un logt vide non HLM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'65 ans et +'!$B$4:$B$46</c:f>
              <c:strCache>
                <c:ptCount val="43"/>
                <c:pt idx="0">
                  <c:v>Fort-de-France</c:v>
                </c:pt>
                <c:pt idx="1">
                  <c:v>Le Lamentin</c:v>
                </c:pt>
                <c:pt idx="2">
                  <c:v>Saint-Joseph</c:v>
                </c:pt>
                <c:pt idx="3">
                  <c:v>Schoelcher</c:v>
                </c:pt>
                <c:pt idx="4">
                  <c:v>CACEM</c:v>
                </c:pt>
                <c:pt idx="5">
                  <c:v>Gros-Morne</c:v>
                </c:pt>
                <c:pt idx="6">
                  <c:v>Le Robert</c:v>
                </c:pt>
                <c:pt idx="7">
                  <c:v>Sainte-Marie</c:v>
                </c:pt>
                <c:pt idx="8">
                  <c:v>La Trinité</c:v>
                </c:pt>
                <c:pt idx="9">
                  <c:v>Centre-Atlantique</c:v>
                </c:pt>
                <c:pt idx="10">
                  <c:v>L'Ajoupa-Bouillon</c:v>
                </c:pt>
                <c:pt idx="11">
                  <c:v>Basse-Pointe</c:v>
                </c:pt>
                <c:pt idx="12">
                  <c:v>Grand'Riviere</c:v>
                </c:pt>
                <c:pt idx="13">
                  <c:v>Le Lorrain</c:v>
                </c:pt>
                <c:pt idx="14">
                  <c:v>Macouba</c:v>
                </c:pt>
                <c:pt idx="15">
                  <c:v>Le Marigot</c:v>
                </c:pt>
                <c:pt idx="16">
                  <c:v>Nord-Atlantique</c:v>
                </c:pt>
                <c:pt idx="17">
                  <c:v>Bellefontaine</c:v>
                </c:pt>
                <c:pt idx="18">
                  <c:v>Le Carbet</c:v>
                </c:pt>
                <c:pt idx="19">
                  <c:v>Case-Pilote</c:v>
                </c:pt>
                <c:pt idx="20">
                  <c:v>Fonds-Saint-Denis</c:v>
                </c:pt>
                <c:pt idx="21">
                  <c:v>Le Morne-Rouge</c:v>
                </c:pt>
                <c:pt idx="22">
                  <c:v>Le Morne-Vert</c:v>
                </c:pt>
                <c:pt idx="23">
                  <c:v>Le Precheur</c:v>
                </c:pt>
                <c:pt idx="24">
                  <c:v>Saint-Pierre</c:v>
                </c:pt>
                <c:pt idx="25">
                  <c:v>Nord-Caraïbe</c:v>
                </c:pt>
                <c:pt idx="26">
                  <c:v>CCNM</c:v>
                </c:pt>
                <c:pt idx="27">
                  <c:v>Le Francois</c:v>
                </c:pt>
                <c:pt idx="28">
                  <c:v>Le Marin</c:v>
                </c:pt>
                <c:pt idx="29">
                  <c:v>Riviere-Pilote</c:v>
                </c:pt>
                <c:pt idx="30">
                  <c:v>Sainte-Anne</c:v>
                </c:pt>
                <c:pt idx="31">
                  <c:v>Le Vauclin</c:v>
                </c:pt>
                <c:pt idx="32">
                  <c:v>Sud-Atlantique</c:v>
                </c:pt>
                <c:pt idx="33">
                  <c:v>Les Anses-d'Arlet</c:v>
                </c:pt>
                <c:pt idx="34">
                  <c:v>Le Diamant</c:v>
                </c:pt>
                <c:pt idx="35">
                  <c:v>Ducos</c:v>
                </c:pt>
                <c:pt idx="36">
                  <c:v>Riviere-Salee</c:v>
                </c:pt>
                <c:pt idx="37">
                  <c:v>Sainte-Luce</c:v>
                </c:pt>
                <c:pt idx="38">
                  <c:v>Saint-Esprit</c:v>
                </c:pt>
                <c:pt idx="39">
                  <c:v>Les Trois-Ilets</c:v>
                </c:pt>
                <c:pt idx="40">
                  <c:v>Sud-Caraïbe</c:v>
                </c:pt>
                <c:pt idx="41">
                  <c:v>CAESM</c:v>
                </c:pt>
                <c:pt idx="42">
                  <c:v>Martinique</c:v>
                </c:pt>
              </c:strCache>
            </c:strRef>
          </c:cat>
          <c:val>
            <c:numRef>
              <c:f>'65 ans et +'!$F$4:$F$46</c:f>
              <c:numCache>
                <c:formatCode>0%</c:formatCode>
                <c:ptCount val="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AA-4B87-9A50-57F2E3ABC9B9}"/>
            </c:ext>
          </c:extLst>
        </c:ser>
        <c:ser>
          <c:idx val="2"/>
          <c:order val="2"/>
          <c:tx>
            <c:strRef>
              <c:f>'65 ans et +'!$G$3</c:f>
              <c:strCache>
                <c:ptCount val="1"/>
                <c:pt idx="0">
                  <c:v>Locataire d'un logement vide HLM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'65 ans et +'!$B$4:$B$46</c:f>
              <c:strCache>
                <c:ptCount val="43"/>
                <c:pt idx="0">
                  <c:v>Fort-de-France</c:v>
                </c:pt>
                <c:pt idx="1">
                  <c:v>Le Lamentin</c:v>
                </c:pt>
                <c:pt idx="2">
                  <c:v>Saint-Joseph</c:v>
                </c:pt>
                <c:pt idx="3">
                  <c:v>Schoelcher</c:v>
                </c:pt>
                <c:pt idx="4">
                  <c:v>CACEM</c:v>
                </c:pt>
                <c:pt idx="5">
                  <c:v>Gros-Morne</c:v>
                </c:pt>
                <c:pt idx="6">
                  <c:v>Le Robert</c:v>
                </c:pt>
                <c:pt idx="7">
                  <c:v>Sainte-Marie</c:v>
                </c:pt>
                <c:pt idx="8">
                  <c:v>La Trinité</c:v>
                </c:pt>
                <c:pt idx="9">
                  <c:v>Centre-Atlantique</c:v>
                </c:pt>
                <c:pt idx="10">
                  <c:v>L'Ajoupa-Bouillon</c:v>
                </c:pt>
                <c:pt idx="11">
                  <c:v>Basse-Pointe</c:v>
                </c:pt>
                <c:pt idx="12">
                  <c:v>Grand'Riviere</c:v>
                </c:pt>
                <c:pt idx="13">
                  <c:v>Le Lorrain</c:v>
                </c:pt>
                <c:pt idx="14">
                  <c:v>Macouba</c:v>
                </c:pt>
                <c:pt idx="15">
                  <c:v>Le Marigot</c:v>
                </c:pt>
                <c:pt idx="16">
                  <c:v>Nord-Atlantique</c:v>
                </c:pt>
                <c:pt idx="17">
                  <c:v>Bellefontaine</c:v>
                </c:pt>
                <c:pt idx="18">
                  <c:v>Le Carbet</c:v>
                </c:pt>
                <c:pt idx="19">
                  <c:v>Case-Pilote</c:v>
                </c:pt>
                <c:pt idx="20">
                  <c:v>Fonds-Saint-Denis</c:v>
                </c:pt>
                <c:pt idx="21">
                  <c:v>Le Morne-Rouge</c:v>
                </c:pt>
                <c:pt idx="22">
                  <c:v>Le Morne-Vert</c:v>
                </c:pt>
                <c:pt idx="23">
                  <c:v>Le Precheur</c:v>
                </c:pt>
                <c:pt idx="24">
                  <c:v>Saint-Pierre</c:v>
                </c:pt>
                <c:pt idx="25">
                  <c:v>Nord-Caraïbe</c:v>
                </c:pt>
                <c:pt idx="26">
                  <c:v>CCNM</c:v>
                </c:pt>
                <c:pt idx="27">
                  <c:v>Le Francois</c:v>
                </c:pt>
                <c:pt idx="28">
                  <c:v>Le Marin</c:v>
                </c:pt>
                <c:pt idx="29">
                  <c:v>Riviere-Pilote</c:v>
                </c:pt>
                <c:pt idx="30">
                  <c:v>Sainte-Anne</c:v>
                </c:pt>
                <c:pt idx="31">
                  <c:v>Le Vauclin</c:v>
                </c:pt>
                <c:pt idx="32">
                  <c:v>Sud-Atlantique</c:v>
                </c:pt>
                <c:pt idx="33">
                  <c:v>Les Anses-d'Arlet</c:v>
                </c:pt>
                <c:pt idx="34">
                  <c:v>Le Diamant</c:v>
                </c:pt>
                <c:pt idx="35">
                  <c:v>Ducos</c:v>
                </c:pt>
                <c:pt idx="36">
                  <c:v>Riviere-Salee</c:v>
                </c:pt>
                <c:pt idx="37">
                  <c:v>Sainte-Luce</c:v>
                </c:pt>
                <c:pt idx="38">
                  <c:v>Saint-Esprit</c:v>
                </c:pt>
                <c:pt idx="39">
                  <c:v>Les Trois-Ilets</c:v>
                </c:pt>
                <c:pt idx="40">
                  <c:v>Sud-Caraïbe</c:v>
                </c:pt>
                <c:pt idx="41">
                  <c:v>CAESM</c:v>
                </c:pt>
                <c:pt idx="42">
                  <c:v>Martinique</c:v>
                </c:pt>
              </c:strCache>
            </c:strRef>
          </c:cat>
          <c:val>
            <c:numRef>
              <c:f>'65 ans et +'!$H$4:$H$46</c:f>
              <c:numCache>
                <c:formatCode>0%</c:formatCode>
                <c:ptCount val="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AA-4B87-9A50-57F2E3ABC9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29912192"/>
        <c:axId val="129922176"/>
      </c:barChart>
      <c:catAx>
        <c:axId val="129912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29922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92217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299121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7940379403794036E-2"/>
          <c:y val="0.91764891153311723"/>
          <c:w val="0.50948580614415073"/>
          <c:h val="7.45100097781894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4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Les ménages dont la personne de référence a 65 ans ou plus selon le statut d'occupation en 2008</a:t>
            </a:r>
          </a:p>
        </c:rich>
      </c:tx>
      <c:layout>
        <c:manualLayout>
          <c:xMode val="edge"/>
          <c:yMode val="edge"/>
          <c:x val="0.10829493087557604"/>
          <c:y val="3.56083086053412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3410138248847926"/>
          <c:y val="0.32640996848625348"/>
          <c:w val="0.44930875576036866"/>
          <c:h val="0.57863585322563116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2D050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8EF-4FA2-BF25-049EB7203198}"/>
              </c:ext>
            </c:extLst>
          </c:dPt>
          <c:dPt>
            <c:idx val="1"/>
            <c:bubble3D val="0"/>
            <c:spPr>
              <a:solidFill>
                <a:srgbClr val="FF3399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8EF-4FA2-BF25-049EB7203198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8EF-4FA2-BF25-049EB7203198}"/>
              </c:ext>
            </c:extLst>
          </c:dPt>
          <c:dPt>
            <c:idx val="3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8EF-4FA2-BF25-049EB7203198}"/>
              </c:ext>
            </c:extLst>
          </c:dPt>
          <c:dPt>
            <c:idx val="4"/>
            <c:bubble3D val="0"/>
            <c:spPr>
              <a:solidFill>
                <a:schemeClr val="accent5">
                  <a:lumMod val="75000"/>
                </a:schemeClr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8EF-4FA2-BF25-049EB7203198}"/>
              </c:ext>
            </c:extLst>
          </c:dPt>
          <c:dLbls>
            <c:dLbl>
              <c:idx val="0"/>
              <c:layout>
                <c:manualLayout>
                  <c:x val="7.5155968407174908E-2"/>
                  <c:y val="-9.01332585652312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EF-4FA2-BF25-049EB7203198}"/>
                </c:ext>
              </c:extLst>
            </c:dLbl>
            <c:dLbl>
              <c:idx val="1"/>
              <c:layout>
                <c:manualLayout>
                  <c:x val="-3.4063887175393395E-2"/>
                  <c:y val="0.133761380717618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EF-4FA2-BF25-049EB7203198}"/>
                </c:ext>
              </c:extLst>
            </c:dLbl>
            <c:dLbl>
              <c:idx val="2"/>
              <c:layout>
                <c:manualLayout>
                  <c:x val="-0.11836230148650774"/>
                  <c:y val="5.12635030413483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8EF-4FA2-BF25-049EB7203198}"/>
                </c:ext>
              </c:extLst>
            </c:dLbl>
            <c:dLbl>
              <c:idx val="3"/>
              <c:layout>
                <c:manualLayout>
                  <c:x val="2.6873737556998935E-2"/>
                  <c:y val="-4.42126388480195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8EF-4FA2-BF25-049EB7203198}"/>
                </c:ext>
              </c:extLst>
            </c:dLbl>
            <c:dLbl>
              <c:idx val="4"/>
              <c:layout>
                <c:manualLayout>
                  <c:x val="0.1326666424761421"/>
                  <c:y val="-1.21479473819481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8EF-4FA2-BF25-049EB7203198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('65 ans et +'!$C$3,'65 ans et +'!$E$3,'65 ans et +'!$G$3,'65 ans et +'!$I$3,'65 ans et +'!$K$3)</c:f>
              <c:strCache>
                <c:ptCount val="5"/>
                <c:pt idx="0">
                  <c:v>Propriétaire</c:v>
                </c:pt>
                <c:pt idx="1">
                  <c:v>Locataire d'un logt vide non HLM</c:v>
                </c:pt>
                <c:pt idx="2">
                  <c:v>Locataire d'un logement vide HLM</c:v>
                </c:pt>
                <c:pt idx="3">
                  <c:v>Locataire d'un logt loué meublé</c:v>
                </c:pt>
                <c:pt idx="4">
                  <c:v>Logé gratuitement</c:v>
                </c:pt>
              </c:strCache>
            </c:strRef>
          </c:cat>
          <c:val>
            <c:numRef>
              <c:f>('65 ans et +'!$D$46,'65 ans et +'!$F$46,'65 ans et +'!$H$46,'65 ans et +'!$J$46,'65 ans et +'!$L$46)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8EF-4FA2-BF25-049EB72031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Ménages dont la personne de référence a moins de 25 ans selon le statut d'occupation en 2008</a:t>
            </a:r>
          </a:p>
        </c:rich>
      </c:tx>
      <c:layout>
        <c:manualLayout>
          <c:xMode val="edge"/>
          <c:yMode val="edge"/>
          <c:x val="0.10829504435515354"/>
          <c:y val="3.56083040640328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138591085725268"/>
          <c:y val="0.26961548173825212"/>
          <c:w val="0.44930875576036866"/>
          <c:h val="0.57863585322563116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2D050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A03-45C9-B856-B22D0BDDD0E1}"/>
              </c:ext>
            </c:extLst>
          </c:dPt>
          <c:dPt>
            <c:idx val="1"/>
            <c:bubble3D val="0"/>
            <c:spPr>
              <a:solidFill>
                <a:srgbClr val="FF3399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A03-45C9-B856-B22D0BDDD0E1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A03-45C9-B856-B22D0BDDD0E1}"/>
              </c:ext>
            </c:extLst>
          </c:dPt>
          <c:dPt>
            <c:idx val="3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A03-45C9-B856-B22D0BDDD0E1}"/>
              </c:ext>
            </c:extLst>
          </c:dPt>
          <c:dPt>
            <c:idx val="4"/>
            <c:bubble3D val="0"/>
            <c:spPr>
              <a:solidFill>
                <a:schemeClr val="accent5">
                  <a:lumMod val="75000"/>
                </a:schemeClr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A03-45C9-B856-B22D0BDDD0E1}"/>
              </c:ext>
            </c:extLst>
          </c:dPt>
          <c:dLbls>
            <c:dLbl>
              <c:idx val="0"/>
              <c:layout>
                <c:manualLayout>
                  <c:x val="4.1593782470555028E-2"/>
                  <c:y val="1.871031427194046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03-45C9-B856-B22D0BDDD0E1}"/>
                </c:ext>
              </c:extLst>
            </c:dLbl>
            <c:dLbl>
              <c:idx val="1"/>
              <c:layout>
                <c:manualLayout>
                  <c:x val="3.3060535625266521E-2"/>
                  <c:y val="-4.99544699769671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A03-45C9-B856-B22D0BDDD0E1}"/>
                </c:ext>
              </c:extLst>
            </c:dLbl>
            <c:dLbl>
              <c:idx val="2"/>
              <c:layout>
                <c:manualLayout>
                  <c:x val="-1.8886346300533943E-2"/>
                  <c:y val="4.348874758002181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A03-45C9-B856-B22D0BDDD0E1}"/>
                </c:ext>
              </c:extLst>
            </c:dLbl>
            <c:dLbl>
              <c:idx val="3"/>
              <c:layout>
                <c:manualLayout>
                  <c:x val="2.6873737556998935E-2"/>
                  <c:y val="-4.42126388480195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A03-45C9-B856-B22D0BDDD0E1}"/>
                </c:ext>
              </c:extLst>
            </c:dLbl>
            <c:dLbl>
              <c:idx val="4"/>
              <c:layout>
                <c:manualLayout>
                  <c:x val="0.1326666424761421"/>
                  <c:y val="-1.21479473819481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A03-45C9-B856-B22D0BDDD0E1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('moins de 25 ans'!$C$3,'moins de 25 ans'!$E$3,'moins de 25 ans'!$G$3,'moins de 25 ans'!$I$3,'moins de 25 ans'!$K$3)</c:f>
              <c:strCache>
                <c:ptCount val="5"/>
                <c:pt idx="0">
                  <c:v>Propriétaire</c:v>
                </c:pt>
                <c:pt idx="1">
                  <c:v>Locataire d'un logt vide non HLM</c:v>
                </c:pt>
                <c:pt idx="2">
                  <c:v>Locataire d'un logement vide HLM</c:v>
                </c:pt>
                <c:pt idx="3">
                  <c:v>Locataire d'un logt loué meublé</c:v>
                </c:pt>
                <c:pt idx="4">
                  <c:v>Logé gratuitement</c:v>
                </c:pt>
              </c:strCache>
            </c:strRef>
          </c:cat>
          <c:val>
            <c:numRef>
              <c:f>('moins de 25 ans'!$D$46,'moins de 25 ans'!$F$46,'moins de 25 ans'!$H$46,'moins de 25 ans'!$J$46,'moins de 25 ans'!$L$46)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A03-45C9-B856-B22D0BDDD0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Ménages dont la personne de référence a moins de 25 ans selon le statut d'occupation en 2008</a:t>
            </a:r>
          </a:p>
        </c:rich>
      </c:tx>
      <c:layout>
        <c:manualLayout>
          <c:xMode val="edge"/>
          <c:yMode val="edge"/>
          <c:x val="0.1112618724559023"/>
          <c:y val="1.7681728880157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842605156037995E-3"/>
          <c:y val="9.823182711198428E-3"/>
          <c:w val="0.97557666214382632"/>
          <c:h val="0.7111984282907661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'moins de 25 ans'!$C$3</c:f>
              <c:strCache>
                <c:ptCount val="1"/>
                <c:pt idx="0">
                  <c:v>Propriétaire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'moins de 25 ans'!$B$4:$B$46</c:f>
              <c:strCache>
                <c:ptCount val="43"/>
                <c:pt idx="0">
                  <c:v>Fort-de-France</c:v>
                </c:pt>
                <c:pt idx="1">
                  <c:v>Le Lamentin</c:v>
                </c:pt>
                <c:pt idx="2">
                  <c:v>Saint-Joseph</c:v>
                </c:pt>
                <c:pt idx="3">
                  <c:v>Schoelcher</c:v>
                </c:pt>
                <c:pt idx="4">
                  <c:v>CACEM</c:v>
                </c:pt>
                <c:pt idx="5">
                  <c:v>Gros-Morne</c:v>
                </c:pt>
                <c:pt idx="6">
                  <c:v>Le Robert</c:v>
                </c:pt>
                <c:pt idx="7">
                  <c:v>Sainte-Marie</c:v>
                </c:pt>
                <c:pt idx="8">
                  <c:v>La Trinité</c:v>
                </c:pt>
                <c:pt idx="9">
                  <c:v>Centre-Atlantique</c:v>
                </c:pt>
                <c:pt idx="10">
                  <c:v>L'Ajoupa-Bouillon</c:v>
                </c:pt>
                <c:pt idx="11">
                  <c:v>Basse-Pointe</c:v>
                </c:pt>
                <c:pt idx="12">
                  <c:v>Grand'Riviere</c:v>
                </c:pt>
                <c:pt idx="13">
                  <c:v>Le Lorrain</c:v>
                </c:pt>
                <c:pt idx="14">
                  <c:v>Macouba</c:v>
                </c:pt>
                <c:pt idx="15">
                  <c:v>Le Marigot</c:v>
                </c:pt>
                <c:pt idx="16">
                  <c:v>Nord-Atlantique</c:v>
                </c:pt>
                <c:pt idx="17">
                  <c:v>Bellefontaine</c:v>
                </c:pt>
                <c:pt idx="18">
                  <c:v>Le Carbet</c:v>
                </c:pt>
                <c:pt idx="19">
                  <c:v>Case-Pilote</c:v>
                </c:pt>
                <c:pt idx="20">
                  <c:v>Fonds-Saint-Denis</c:v>
                </c:pt>
                <c:pt idx="21">
                  <c:v>Le Morne-Rouge</c:v>
                </c:pt>
                <c:pt idx="22">
                  <c:v>Le Morne-Vert</c:v>
                </c:pt>
                <c:pt idx="23">
                  <c:v>Le Precheur</c:v>
                </c:pt>
                <c:pt idx="24">
                  <c:v>Saint-Pierre</c:v>
                </c:pt>
                <c:pt idx="25">
                  <c:v>Nord-Caraïbe</c:v>
                </c:pt>
                <c:pt idx="26">
                  <c:v>CCNM</c:v>
                </c:pt>
                <c:pt idx="27">
                  <c:v>Le Francois</c:v>
                </c:pt>
                <c:pt idx="28">
                  <c:v>Le Marin</c:v>
                </c:pt>
                <c:pt idx="29">
                  <c:v>Riviere-Pilote</c:v>
                </c:pt>
                <c:pt idx="30">
                  <c:v>Sainte-Anne</c:v>
                </c:pt>
                <c:pt idx="31">
                  <c:v>Le Vauclin</c:v>
                </c:pt>
                <c:pt idx="32">
                  <c:v>Sud-Atlantique</c:v>
                </c:pt>
                <c:pt idx="33">
                  <c:v>Les Anses-d'Arlet</c:v>
                </c:pt>
                <c:pt idx="34">
                  <c:v>Le Diamant</c:v>
                </c:pt>
                <c:pt idx="35">
                  <c:v>Ducos</c:v>
                </c:pt>
                <c:pt idx="36">
                  <c:v>Riviere-Salee</c:v>
                </c:pt>
                <c:pt idx="37">
                  <c:v>Sainte-Luce</c:v>
                </c:pt>
                <c:pt idx="38">
                  <c:v>Saint-Esprit</c:v>
                </c:pt>
                <c:pt idx="39">
                  <c:v>Les Trois-Ilets</c:v>
                </c:pt>
                <c:pt idx="40">
                  <c:v>Sud-Caraïbe</c:v>
                </c:pt>
                <c:pt idx="41">
                  <c:v>CAESM</c:v>
                </c:pt>
                <c:pt idx="42">
                  <c:v>Martinique</c:v>
                </c:pt>
              </c:strCache>
            </c:strRef>
          </c:cat>
          <c:val>
            <c:numRef>
              <c:f>'moins de 25 ans'!$D$4:$D$46</c:f>
              <c:numCache>
                <c:formatCode>0%</c:formatCode>
                <c:ptCount val="43"/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50-4C42-B0F0-656839260B75}"/>
            </c:ext>
          </c:extLst>
        </c:ser>
        <c:ser>
          <c:idx val="1"/>
          <c:order val="1"/>
          <c:tx>
            <c:strRef>
              <c:f>'moins de 25 ans'!$E$3</c:f>
              <c:strCache>
                <c:ptCount val="1"/>
                <c:pt idx="0">
                  <c:v>Locataire d'un logt vide non HLM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'moins de 25 ans'!$B$4:$B$46</c:f>
              <c:strCache>
                <c:ptCount val="43"/>
                <c:pt idx="0">
                  <c:v>Fort-de-France</c:v>
                </c:pt>
                <c:pt idx="1">
                  <c:v>Le Lamentin</c:v>
                </c:pt>
                <c:pt idx="2">
                  <c:v>Saint-Joseph</c:v>
                </c:pt>
                <c:pt idx="3">
                  <c:v>Schoelcher</c:v>
                </c:pt>
                <c:pt idx="4">
                  <c:v>CACEM</c:v>
                </c:pt>
                <c:pt idx="5">
                  <c:v>Gros-Morne</c:v>
                </c:pt>
                <c:pt idx="6">
                  <c:v>Le Robert</c:v>
                </c:pt>
                <c:pt idx="7">
                  <c:v>Sainte-Marie</c:v>
                </c:pt>
                <c:pt idx="8">
                  <c:v>La Trinité</c:v>
                </c:pt>
                <c:pt idx="9">
                  <c:v>Centre-Atlantique</c:v>
                </c:pt>
                <c:pt idx="10">
                  <c:v>L'Ajoupa-Bouillon</c:v>
                </c:pt>
                <c:pt idx="11">
                  <c:v>Basse-Pointe</c:v>
                </c:pt>
                <c:pt idx="12">
                  <c:v>Grand'Riviere</c:v>
                </c:pt>
                <c:pt idx="13">
                  <c:v>Le Lorrain</c:v>
                </c:pt>
                <c:pt idx="14">
                  <c:v>Macouba</c:v>
                </c:pt>
                <c:pt idx="15">
                  <c:v>Le Marigot</c:v>
                </c:pt>
                <c:pt idx="16">
                  <c:v>Nord-Atlantique</c:v>
                </c:pt>
                <c:pt idx="17">
                  <c:v>Bellefontaine</c:v>
                </c:pt>
                <c:pt idx="18">
                  <c:v>Le Carbet</c:v>
                </c:pt>
                <c:pt idx="19">
                  <c:v>Case-Pilote</c:v>
                </c:pt>
                <c:pt idx="20">
                  <c:v>Fonds-Saint-Denis</c:v>
                </c:pt>
                <c:pt idx="21">
                  <c:v>Le Morne-Rouge</c:v>
                </c:pt>
                <c:pt idx="22">
                  <c:v>Le Morne-Vert</c:v>
                </c:pt>
                <c:pt idx="23">
                  <c:v>Le Precheur</c:v>
                </c:pt>
                <c:pt idx="24">
                  <c:v>Saint-Pierre</c:v>
                </c:pt>
                <c:pt idx="25">
                  <c:v>Nord-Caraïbe</c:v>
                </c:pt>
                <c:pt idx="26">
                  <c:v>CCNM</c:v>
                </c:pt>
                <c:pt idx="27">
                  <c:v>Le Francois</c:v>
                </c:pt>
                <c:pt idx="28">
                  <c:v>Le Marin</c:v>
                </c:pt>
                <c:pt idx="29">
                  <c:v>Riviere-Pilote</c:v>
                </c:pt>
                <c:pt idx="30">
                  <c:v>Sainte-Anne</c:v>
                </c:pt>
                <c:pt idx="31">
                  <c:v>Le Vauclin</c:v>
                </c:pt>
                <c:pt idx="32">
                  <c:v>Sud-Atlantique</c:v>
                </c:pt>
                <c:pt idx="33">
                  <c:v>Les Anses-d'Arlet</c:v>
                </c:pt>
                <c:pt idx="34">
                  <c:v>Le Diamant</c:v>
                </c:pt>
                <c:pt idx="35">
                  <c:v>Ducos</c:v>
                </c:pt>
                <c:pt idx="36">
                  <c:v>Riviere-Salee</c:v>
                </c:pt>
                <c:pt idx="37">
                  <c:v>Sainte-Luce</c:v>
                </c:pt>
                <c:pt idx="38">
                  <c:v>Saint-Esprit</c:v>
                </c:pt>
                <c:pt idx="39">
                  <c:v>Les Trois-Ilets</c:v>
                </c:pt>
                <c:pt idx="40">
                  <c:v>Sud-Caraïbe</c:v>
                </c:pt>
                <c:pt idx="41">
                  <c:v>CAESM</c:v>
                </c:pt>
                <c:pt idx="42">
                  <c:v>Martinique</c:v>
                </c:pt>
              </c:strCache>
            </c:strRef>
          </c:cat>
          <c:val>
            <c:numRef>
              <c:f>'moins de 25 ans'!$F$4:$F$46</c:f>
              <c:numCache>
                <c:formatCode>0%</c:formatCode>
                <c:ptCount val="43"/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50-4C42-B0F0-656839260B75}"/>
            </c:ext>
          </c:extLst>
        </c:ser>
        <c:ser>
          <c:idx val="2"/>
          <c:order val="2"/>
          <c:tx>
            <c:strRef>
              <c:f>'moins de 25 ans'!$G$3</c:f>
              <c:strCache>
                <c:ptCount val="1"/>
                <c:pt idx="0">
                  <c:v>Locataire d'un logement vide HLM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'moins de 25 ans'!$B$4:$B$46</c:f>
              <c:strCache>
                <c:ptCount val="43"/>
                <c:pt idx="0">
                  <c:v>Fort-de-France</c:v>
                </c:pt>
                <c:pt idx="1">
                  <c:v>Le Lamentin</c:v>
                </c:pt>
                <c:pt idx="2">
                  <c:v>Saint-Joseph</c:v>
                </c:pt>
                <c:pt idx="3">
                  <c:v>Schoelcher</c:v>
                </c:pt>
                <c:pt idx="4">
                  <c:v>CACEM</c:v>
                </c:pt>
                <c:pt idx="5">
                  <c:v>Gros-Morne</c:v>
                </c:pt>
                <c:pt idx="6">
                  <c:v>Le Robert</c:v>
                </c:pt>
                <c:pt idx="7">
                  <c:v>Sainte-Marie</c:v>
                </c:pt>
                <c:pt idx="8">
                  <c:v>La Trinité</c:v>
                </c:pt>
                <c:pt idx="9">
                  <c:v>Centre-Atlantique</c:v>
                </c:pt>
                <c:pt idx="10">
                  <c:v>L'Ajoupa-Bouillon</c:v>
                </c:pt>
                <c:pt idx="11">
                  <c:v>Basse-Pointe</c:v>
                </c:pt>
                <c:pt idx="12">
                  <c:v>Grand'Riviere</c:v>
                </c:pt>
                <c:pt idx="13">
                  <c:v>Le Lorrain</c:v>
                </c:pt>
                <c:pt idx="14">
                  <c:v>Macouba</c:v>
                </c:pt>
                <c:pt idx="15">
                  <c:v>Le Marigot</c:v>
                </c:pt>
                <c:pt idx="16">
                  <c:v>Nord-Atlantique</c:v>
                </c:pt>
                <c:pt idx="17">
                  <c:v>Bellefontaine</c:v>
                </c:pt>
                <c:pt idx="18">
                  <c:v>Le Carbet</c:v>
                </c:pt>
                <c:pt idx="19">
                  <c:v>Case-Pilote</c:v>
                </c:pt>
                <c:pt idx="20">
                  <c:v>Fonds-Saint-Denis</c:v>
                </c:pt>
                <c:pt idx="21">
                  <c:v>Le Morne-Rouge</c:v>
                </c:pt>
                <c:pt idx="22">
                  <c:v>Le Morne-Vert</c:v>
                </c:pt>
                <c:pt idx="23">
                  <c:v>Le Precheur</c:v>
                </c:pt>
                <c:pt idx="24">
                  <c:v>Saint-Pierre</c:v>
                </c:pt>
                <c:pt idx="25">
                  <c:v>Nord-Caraïbe</c:v>
                </c:pt>
                <c:pt idx="26">
                  <c:v>CCNM</c:v>
                </c:pt>
                <c:pt idx="27">
                  <c:v>Le Francois</c:v>
                </c:pt>
                <c:pt idx="28">
                  <c:v>Le Marin</c:v>
                </c:pt>
                <c:pt idx="29">
                  <c:v>Riviere-Pilote</c:v>
                </c:pt>
                <c:pt idx="30">
                  <c:v>Sainte-Anne</c:v>
                </c:pt>
                <c:pt idx="31">
                  <c:v>Le Vauclin</c:v>
                </c:pt>
                <c:pt idx="32">
                  <c:v>Sud-Atlantique</c:v>
                </c:pt>
                <c:pt idx="33">
                  <c:v>Les Anses-d'Arlet</c:v>
                </c:pt>
                <c:pt idx="34">
                  <c:v>Le Diamant</c:v>
                </c:pt>
                <c:pt idx="35">
                  <c:v>Ducos</c:v>
                </c:pt>
                <c:pt idx="36">
                  <c:v>Riviere-Salee</c:v>
                </c:pt>
                <c:pt idx="37">
                  <c:v>Sainte-Luce</c:v>
                </c:pt>
                <c:pt idx="38">
                  <c:v>Saint-Esprit</c:v>
                </c:pt>
                <c:pt idx="39">
                  <c:v>Les Trois-Ilets</c:v>
                </c:pt>
                <c:pt idx="40">
                  <c:v>Sud-Caraïbe</c:v>
                </c:pt>
                <c:pt idx="41">
                  <c:v>CAESM</c:v>
                </c:pt>
                <c:pt idx="42">
                  <c:v>Martinique</c:v>
                </c:pt>
              </c:strCache>
            </c:strRef>
          </c:cat>
          <c:val>
            <c:numRef>
              <c:f>'moins de 25 ans'!$H$4:$H$46</c:f>
              <c:numCache>
                <c:formatCode>0%</c:formatCode>
                <c:ptCount val="43"/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50-4C42-B0F0-656839260B75}"/>
            </c:ext>
          </c:extLst>
        </c:ser>
        <c:ser>
          <c:idx val="3"/>
          <c:order val="3"/>
          <c:tx>
            <c:strRef>
              <c:f>'moins de 25 ans'!$I$3</c:f>
              <c:strCache>
                <c:ptCount val="1"/>
                <c:pt idx="0">
                  <c:v>Locataire d'un logt loué meublé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'moins de 25 ans'!$B$4:$B$46</c:f>
              <c:strCache>
                <c:ptCount val="43"/>
                <c:pt idx="0">
                  <c:v>Fort-de-France</c:v>
                </c:pt>
                <c:pt idx="1">
                  <c:v>Le Lamentin</c:v>
                </c:pt>
                <c:pt idx="2">
                  <c:v>Saint-Joseph</c:v>
                </c:pt>
                <c:pt idx="3">
                  <c:v>Schoelcher</c:v>
                </c:pt>
                <c:pt idx="4">
                  <c:v>CACEM</c:v>
                </c:pt>
                <c:pt idx="5">
                  <c:v>Gros-Morne</c:v>
                </c:pt>
                <c:pt idx="6">
                  <c:v>Le Robert</c:v>
                </c:pt>
                <c:pt idx="7">
                  <c:v>Sainte-Marie</c:v>
                </c:pt>
                <c:pt idx="8">
                  <c:v>La Trinité</c:v>
                </c:pt>
                <c:pt idx="9">
                  <c:v>Centre-Atlantique</c:v>
                </c:pt>
                <c:pt idx="10">
                  <c:v>L'Ajoupa-Bouillon</c:v>
                </c:pt>
                <c:pt idx="11">
                  <c:v>Basse-Pointe</c:v>
                </c:pt>
                <c:pt idx="12">
                  <c:v>Grand'Riviere</c:v>
                </c:pt>
                <c:pt idx="13">
                  <c:v>Le Lorrain</c:v>
                </c:pt>
                <c:pt idx="14">
                  <c:v>Macouba</c:v>
                </c:pt>
                <c:pt idx="15">
                  <c:v>Le Marigot</c:v>
                </c:pt>
                <c:pt idx="16">
                  <c:v>Nord-Atlantique</c:v>
                </c:pt>
                <c:pt idx="17">
                  <c:v>Bellefontaine</c:v>
                </c:pt>
                <c:pt idx="18">
                  <c:v>Le Carbet</c:v>
                </c:pt>
                <c:pt idx="19">
                  <c:v>Case-Pilote</c:v>
                </c:pt>
                <c:pt idx="20">
                  <c:v>Fonds-Saint-Denis</c:v>
                </c:pt>
                <c:pt idx="21">
                  <c:v>Le Morne-Rouge</c:v>
                </c:pt>
                <c:pt idx="22">
                  <c:v>Le Morne-Vert</c:v>
                </c:pt>
                <c:pt idx="23">
                  <c:v>Le Precheur</c:v>
                </c:pt>
                <c:pt idx="24">
                  <c:v>Saint-Pierre</c:v>
                </c:pt>
                <c:pt idx="25">
                  <c:v>Nord-Caraïbe</c:v>
                </c:pt>
                <c:pt idx="26">
                  <c:v>CCNM</c:v>
                </c:pt>
                <c:pt idx="27">
                  <c:v>Le Francois</c:v>
                </c:pt>
                <c:pt idx="28">
                  <c:v>Le Marin</c:v>
                </c:pt>
                <c:pt idx="29">
                  <c:v>Riviere-Pilote</c:v>
                </c:pt>
                <c:pt idx="30">
                  <c:v>Sainte-Anne</c:v>
                </c:pt>
                <c:pt idx="31">
                  <c:v>Le Vauclin</c:v>
                </c:pt>
                <c:pt idx="32">
                  <c:v>Sud-Atlantique</c:v>
                </c:pt>
                <c:pt idx="33">
                  <c:v>Les Anses-d'Arlet</c:v>
                </c:pt>
                <c:pt idx="34">
                  <c:v>Le Diamant</c:v>
                </c:pt>
                <c:pt idx="35">
                  <c:v>Ducos</c:v>
                </c:pt>
                <c:pt idx="36">
                  <c:v>Riviere-Salee</c:v>
                </c:pt>
                <c:pt idx="37">
                  <c:v>Sainte-Luce</c:v>
                </c:pt>
                <c:pt idx="38">
                  <c:v>Saint-Esprit</c:v>
                </c:pt>
                <c:pt idx="39">
                  <c:v>Les Trois-Ilets</c:v>
                </c:pt>
                <c:pt idx="40">
                  <c:v>Sud-Caraïbe</c:v>
                </c:pt>
                <c:pt idx="41">
                  <c:v>CAESM</c:v>
                </c:pt>
                <c:pt idx="42">
                  <c:v>Martinique</c:v>
                </c:pt>
              </c:strCache>
            </c:strRef>
          </c:cat>
          <c:val>
            <c:numRef>
              <c:f>'moins de 25 ans'!$J$4:$J$46</c:f>
              <c:numCache>
                <c:formatCode>0%</c:formatCode>
                <c:ptCount val="43"/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50-4C42-B0F0-656839260B75}"/>
            </c:ext>
          </c:extLst>
        </c:ser>
        <c:ser>
          <c:idx val="4"/>
          <c:order val="4"/>
          <c:tx>
            <c:strRef>
              <c:f>'moins de 25 ans'!$K$3</c:f>
              <c:strCache>
                <c:ptCount val="1"/>
                <c:pt idx="0">
                  <c:v>Logé gratuitement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'moins de 25 ans'!$B$4:$B$46</c:f>
              <c:strCache>
                <c:ptCount val="43"/>
                <c:pt idx="0">
                  <c:v>Fort-de-France</c:v>
                </c:pt>
                <c:pt idx="1">
                  <c:v>Le Lamentin</c:v>
                </c:pt>
                <c:pt idx="2">
                  <c:v>Saint-Joseph</c:v>
                </c:pt>
                <c:pt idx="3">
                  <c:v>Schoelcher</c:v>
                </c:pt>
                <c:pt idx="4">
                  <c:v>CACEM</c:v>
                </c:pt>
                <c:pt idx="5">
                  <c:v>Gros-Morne</c:v>
                </c:pt>
                <c:pt idx="6">
                  <c:v>Le Robert</c:v>
                </c:pt>
                <c:pt idx="7">
                  <c:v>Sainte-Marie</c:v>
                </c:pt>
                <c:pt idx="8">
                  <c:v>La Trinité</c:v>
                </c:pt>
                <c:pt idx="9">
                  <c:v>Centre-Atlantique</c:v>
                </c:pt>
                <c:pt idx="10">
                  <c:v>L'Ajoupa-Bouillon</c:v>
                </c:pt>
                <c:pt idx="11">
                  <c:v>Basse-Pointe</c:v>
                </c:pt>
                <c:pt idx="12">
                  <c:v>Grand'Riviere</c:v>
                </c:pt>
                <c:pt idx="13">
                  <c:v>Le Lorrain</c:v>
                </c:pt>
                <c:pt idx="14">
                  <c:v>Macouba</c:v>
                </c:pt>
                <c:pt idx="15">
                  <c:v>Le Marigot</c:v>
                </c:pt>
                <c:pt idx="16">
                  <c:v>Nord-Atlantique</c:v>
                </c:pt>
                <c:pt idx="17">
                  <c:v>Bellefontaine</c:v>
                </c:pt>
                <c:pt idx="18">
                  <c:v>Le Carbet</c:v>
                </c:pt>
                <c:pt idx="19">
                  <c:v>Case-Pilote</c:v>
                </c:pt>
                <c:pt idx="20">
                  <c:v>Fonds-Saint-Denis</c:v>
                </c:pt>
                <c:pt idx="21">
                  <c:v>Le Morne-Rouge</c:v>
                </c:pt>
                <c:pt idx="22">
                  <c:v>Le Morne-Vert</c:v>
                </c:pt>
                <c:pt idx="23">
                  <c:v>Le Precheur</c:v>
                </c:pt>
                <c:pt idx="24">
                  <c:v>Saint-Pierre</c:v>
                </c:pt>
                <c:pt idx="25">
                  <c:v>Nord-Caraïbe</c:v>
                </c:pt>
                <c:pt idx="26">
                  <c:v>CCNM</c:v>
                </c:pt>
                <c:pt idx="27">
                  <c:v>Le Francois</c:v>
                </c:pt>
                <c:pt idx="28">
                  <c:v>Le Marin</c:v>
                </c:pt>
                <c:pt idx="29">
                  <c:v>Riviere-Pilote</c:v>
                </c:pt>
                <c:pt idx="30">
                  <c:v>Sainte-Anne</c:v>
                </c:pt>
                <c:pt idx="31">
                  <c:v>Le Vauclin</c:v>
                </c:pt>
                <c:pt idx="32">
                  <c:v>Sud-Atlantique</c:v>
                </c:pt>
                <c:pt idx="33">
                  <c:v>Les Anses-d'Arlet</c:v>
                </c:pt>
                <c:pt idx="34">
                  <c:v>Le Diamant</c:v>
                </c:pt>
                <c:pt idx="35">
                  <c:v>Ducos</c:v>
                </c:pt>
                <c:pt idx="36">
                  <c:v>Riviere-Salee</c:v>
                </c:pt>
                <c:pt idx="37">
                  <c:v>Sainte-Luce</c:v>
                </c:pt>
                <c:pt idx="38">
                  <c:v>Saint-Esprit</c:v>
                </c:pt>
                <c:pt idx="39">
                  <c:v>Les Trois-Ilets</c:v>
                </c:pt>
                <c:pt idx="40">
                  <c:v>Sud-Caraïbe</c:v>
                </c:pt>
                <c:pt idx="41">
                  <c:v>CAESM</c:v>
                </c:pt>
                <c:pt idx="42">
                  <c:v>Martinique</c:v>
                </c:pt>
              </c:strCache>
            </c:strRef>
          </c:cat>
          <c:val>
            <c:numRef>
              <c:f>'moins de 25 ans'!$L$4:$L$46</c:f>
              <c:numCache>
                <c:formatCode>0%</c:formatCode>
                <c:ptCount val="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50-4C42-B0F0-656839260B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30908160"/>
        <c:axId val="130909696"/>
      </c:barChart>
      <c:catAx>
        <c:axId val="130908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0909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090969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309081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6132971506105833E-2"/>
          <c:y val="0.91552062868369355"/>
          <c:w val="0.59158751696065126"/>
          <c:h val="7.858546168958746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4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752475</xdr:colOff>
      <xdr:row>55</xdr:row>
      <xdr:rowOff>9525</xdr:rowOff>
    </xdr:from>
    <xdr:to>
      <xdr:col>25</xdr:col>
      <xdr:colOff>400050</xdr:colOff>
      <xdr:row>71</xdr:row>
      <xdr:rowOff>57150</xdr:rowOff>
    </xdr:to>
    <xdr:graphicFrame macro="">
      <xdr:nvGraphicFramePr>
        <xdr:cNvPr id="1063229" name="Graphique 1">
          <a:extLst>
            <a:ext uri="{FF2B5EF4-FFF2-40B4-BE49-F238E27FC236}">
              <a16:creationId xmlns:a16="http://schemas.microsoft.com/office/drawing/2014/main" id="{00000000-0008-0000-0D00-00003D391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48</xdr:row>
      <xdr:rowOff>0</xdr:rowOff>
    </xdr:from>
    <xdr:to>
      <xdr:col>10</xdr:col>
      <xdr:colOff>371475</xdr:colOff>
      <xdr:row>78</xdr:row>
      <xdr:rowOff>0</xdr:rowOff>
    </xdr:to>
    <xdr:graphicFrame macro="">
      <xdr:nvGraphicFramePr>
        <xdr:cNvPr id="38599" name="Graphique 1">
          <a:extLst>
            <a:ext uri="{FF2B5EF4-FFF2-40B4-BE49-F238E27FC236}">
              <a16:creationId xmlns:a16="http://schemas.microsoft.com/office/drawing/2014/main" id="{00000000-0008-0000-0E00-0000C79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1076325</xdr:colOff>
      <xdr:row>79</xdr:row>
      <xdr:rowOff>76200</xdr:rowOff>
    </xdr:from>
    <xdr:to>
      <xdr:col>7</xdr:col>
      <xdr:colOff>476250</xdr:colOff>
      <xdr:row>99</xdr:row>
      <xdr:rowOff>47625</xdr:rowOff>
    </xdr:to>
    <xdr:graphicFrame macro="">
      <xdr:nvGraphicFramePr>
        <xdr:cNvPr id="38600" name="Graphique 2">
          <a:extLst>
            <a:ext uri="{FF2B5EF4-FFF2-40B4-BE49-F238E27FC236}">
              <a16:creationId xmlns:a16="http://schemas.microsoft.com/office/drawing/2014/main" id="{00000000-0008-0000-0E00-0000C89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0.63046</cdr:x>
      <cdr:y>0.92379</cdr:y>
    </cdr:from>
    <cdr:to>
      <cdr:x>0.99052</cdr:x>
      <cdr:y>0.99022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40970" y="4499520"/>
          <a:ext cx="2534460" cy="3233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Sources : Insee, Recensement de la population. Exploitation complémentaire 2008</a:t>
          </a:r>
          <a:endParaRPr lang="fr-FR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0.01149</cdr:x>
      <cdr:y>0.787</cdr:y>
    </cdr:from>
    <cdr:to>
      <cdr:x>0.35174</cdr:x>
      <cdr:y>0.96143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536882"/>
          <a:ext cx="1409760" cy="5615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Source : Insee, Recensement de la population. Exploitation complémentaire 2008</a:t>
          </a:r>
          <a:endParaRPr lang="fr-FR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78</xdr:row>
      <xdr:rowOff>47625</xdr:rowOff>
    </xdr:from>
    <xdr:to>
      <xdr:col>8</xdr:col>
      <xdr:colOff>533400</xdr:colOff>
      <xdr:row>98</xdr:row>
      <xdr:rowOff>76200</xdr:rowOff>
    </xdr:to>
    <xdr:graphicFrame macro="">
      <xdr:nvGraphicFramePr>
        <xdr:cNvPr id="43720" name="Graphique 1">
          <a:extLst>
            <a:ext uri="{FF2B5EF4-FFF2-40B4-BE49-F238E27FC236}">
              <a16:creationId xmlns:a16="http://schemas.microsoft.com/office/drawing/2014/main" id="{00000000-0008-0000-0F00-0000C8AA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647700</xdr:colOff>
      <xdr:row>47</xdr:row>
      <xdr:rowOff>76200</xdr:rowOff>
    </xdr:from>
    <xdr:to>
      <xdr:col>11</xdr:col>
      <xdr:colOff>247650</xdr:colOff>
      <xdr:row>77</xdr:row>
      <xdr:rowOff>66675</xdr:rowOff>
    </xdr:to>
    <xdr:graphicFrame macro="">
      <xdr:nvGraphicFramePr>
        <xdr:cNvPr id="43721" name="Graphique 3">
          <a:extLst>
            <a:ext uri="{FF2B5EF4-FFF2-40B4-BE49-F238E27FC236}">
              <a16:creationId xmlns:a16="http://schemas.microsoft.com/office/drawing/2014/main" id="{00000000-0008-0000-0F00-0000C9AA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0.01142</cdr:x>
      <cdr:y>0.85779</cdr:y>
    </cdr:from>
    <cdr:to>
      <cdr:x>0.37639</cdr:x>
      <cdr:y>0.98547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813802"/>
          <a:ext cx="1522647" cy="4183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Sources : Insee, Recensement de la population. Exploitation complémentaire 2008</a:t>
          </a:r>
          <a:endParaRPr lang="fr-FR"/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ecile Peirolo" refreshedDate="42201.356258449072" createdVersion="4" refreshedVersion="4" recordCount="46" xr:uid="{00000000-000A-0000-FFFF-FFFF00000000}">
  <cacheSource type="worksheet">
    <worksheetSource ref="A1:G65536" sheet="Feuil2"/>
  </cacheSource>
  <cacheFields count="7">
    <cacheField name="Code géographique" numFmtId="0">
      <sharedItems containsString="0" containsBlank="1" containsNumber="1" containsInteger="1" minValue="97201" maxValue="97234" count="35">
        <n v="97201"/>
        <n v="97202"/>
        <n v="97203"/>
        <n v="97204"/>
        <n v="97205"/>
        <n v="97206"/>
        <n v="97207"/>
        <n v="97208"/>
        <n v="97209"/>
        <n v="97210"/>
        <n v="97211"/>
        <n v="97212"/>
        <n v="97213"/>
        <n v="97214"/>
        <n v="97215"/>
        <n v="97216"/>
        <n v="97217"/>
        <n v="97218"/>
        <n v="97219"/>
        <n v="97220"/>
        <n v="97221"/>
        <n v="97222"/>
        <n v="97223"/>
        <n v="97224"/>
        <n v="97225"/>
        <n v="97226"/>
        <n v="97227"/>
        <n v="97228"/>
        <n v="97229"/>
        <n v="97230"/>
        <n v="97231"/>
        <n v="97232"/>
        <n v="97233"/>
        <n v="97234"/>
        <m/>
      </sharedItems>
    </cacheField>
    <cacheField name="Secteur" numFmtId="0">
      <sharedItems containsBlank="1" count="7">
        <s v="Nord-Atlantique"/>
        <s v="Sud-Caraïbe"/>
        <s v="Nord-Caraïbe"/>
        <s v="CACEM"/>
        <s v="Sud-Atlantique"/>
        <s v="Centre-Atlantique"/>
        <m/>
      </sharedItems>
    </cacheField>
    <cacheField name="Taux variation annuel 99-09" numFmtId="0">
      <sharedItems containsString="0" containsBlank="1" containsNumber="1" minValue="-2.5740381367246767E-2" maxValue="4.4331703393881261E-2"/>
    </cacheField>
    <cacheField name="Solde naturel 99-09" numFmtId="0">
      <sharedItems containsString="0" containsBlank="1" containsNumber="1" containsInteger="1" minValue="-23" maxValue="6230"/>
    </cacheField>
    <cacheField name="Taux variation naturel annuel 99-09" numFmtId="0">
      <sharedItems containsString="0" containsBlank="1" containsNumber="1" minValue="-2.9308355022112658E-3" maxValue="1.0632838378389494E-2"/>
    </cacheField>
    <cacheField name="Solde migratoire 99-09" numFmtId="0">
      <sharedItems containsString="0" containsBlank="1" containsNumber="1" containsInteger="1" minValue="-11942" maxValue="1986"/>
    </cacheField>
    <cacheField name="Taux variation migratoire annuel 99-09" numFmtId="0">
      <sharedItems containsString="0" containsBlank="1" containsNumber="1" minValue="-2.2809545865035502E-2" maxValue="3.7279869644715032E-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6">
  <r>
    <x v="0"/>
    <x v="0"/>
    <n v="-2.1791094829310964E-3"/>
    <n v="51"/>
    <n v="2.9245943060391029E-3"/>
    <n v="-89"/>
    <n v="-5.1037037889701993E-3"/>
  </r>
  <r>
    <x v="1"/>
    <x v="1"/>
    <n v="1.0176592338068779E-2"/>
    <n v="160"/>
    <n v="4.4126145639322625E-3"/>
    <n v="209"/>
    <n v="5.763977774136517E-3"/>
  </r>
  <r>
    <x v="2"/>
    <x v="0"/>
    <n v="-1.0522794417952119E-2"/>
    <n v="161"/>
    <n v="4.033737860214979E-3"/>
    <n v="-581"/>
    <n v="-1.4556532278167099E-2"/>
  </r>
  <r>
    <x v="3"/>
    <x v="2"/>
    <n v="1.3694622811197155E-2"/>
    <n v="124"/>
    <n v="3.5158037858974063E-3"/>
    <n v="359"/>
    <n v="1.0178819025299749E-2"/>
  </r>
  <r>
    <x v="4"/>
    <x v="2"/>
    <n v="1.0466793938539665E-2"/>
    <n v="369"/>
    <n v="8.6987544218944512E-3"/>
    <n v="75"/>
    <n v="1.7680395166452137E-3"/>
  </r>
  <r>
    <x v="5"/>
    <x v="1"/>
    <n v="4.4331703393881261E-2"/>
    <n v="342"/>
    <n v="7.0518337491662286E-3"/>
    <n v="1808"/>
    <n v="3.7279869644715032E-2"/>
  </r>
  <r>
    <x v="6"/>
    <x v="1"/>
    <n v="9.3214328945281366E-3"/>
    <n v="1271"/>
    <n v="7.9996902153580442E-3"/>
    <n v="210"/>
    <n v="1.3217426791700937E-3"/>
  </r>
  <r>
    <x v="7"/>
    <x v="2"/>
    <n v="-8.8065353456139306E-3"/>
    <n v="21"/>
    <n v="2.3117155282236569E-3"/>
    <n v="-101"/>
    <n v="-1.1118250873837587E-2"/>
  </r>
  <r>
    <x v="8"/>
    <x v="3"/>
    <n v="-6.2390698277502432E-3"/>
    <n v="6230"/>
    <n v="6.804867826835437E-3"/>
    <n v="-11942"/>
    <n v="-1.3043937654585679E-2"/>
  </r>
  <r>
    <x v="9"/>
    <x v="4"/>
    <n v="4.9650166223036418E-3"/>
    <n v="1380"/>
    <n v="7.2813208701158613E-3"/>
    <n v="-439"/>
    <n v="-2.3163042478122195E-3"/>
  </r>
  <r>
    <x v="10"/>
    <x v="0"/>
    <n v="-2.5740381367246767E-2"/>
    <n v="-23"/>
    <n v="-2.9308355022112658E-3"/>
    <n v="-179"/>
    <n v="-2.2809545865035502E-2"/>
  </r>
  <r>
    <x v="11"/>
    <x v="5"/>
    <n v="4.9733371608717825E-4"/>
    <n v="522"/>
    <n v="4.8982679207076798E-3"/>
    <n v="-469"/>
    <n v="-4.4009342046205015E-3"/>
  </r>
  <r>
    <x v="12"/>
    <x v="3"/>
    <n v="9.8999108469850494E-3"/>
    <n v="3946"/>
    <n v="1.0632838378389494E-2"/>
    <n v="-272"/>
    <n v="-7.329275314044457E-4"/>
  </r>
  <r>
    <x v="13"/>
    <x v="0"/>
    <n v="-8.1371002318864072E-3"/>
    <n v="370"/>
    <n v="4.6605682442693048E-3"/>
    <n v="-1016"/>
    <n v="-1.2797668476155712E-2"/>
  </r>
  <r>
    <x v="14"/>
    <x v="0"/>
    <n v="-1.1362895171700194E-2"/>
    <n v="43"/>
    <n v="3.2573632825540553E-3"/>
    <n v="-193"/>
    <n v="-1.4620258454254251E-2"/>
  </r>
  <r>
    <x v="15"/>
    <x v="0"/>
    <n v="-5.4854771428569649E-4"/>
    <n v="120"/>
    <n v="3.2912862857141789E-3"/>
    <n v="-140"/>
    <n v="-3.8398339999998754E-3"/>
  </r>
  <r>
    <x v="16"/>
    <x v="4"/>
    <n v="1.9620985897823573E-2"/>
    <n v="655"/>
    <n v="8.2435829140952155E-3"/>
    <n v="904"/>
    <n v="1.1377402983728357E-2"/>
  </r>
  <r>
    <x v="17"/>
    <x v="2"/>
    <n v="-5.2405690431363006E-3"/>
    <n v="345"/>
    <n v="6.5507113039203757E-3"/>
    <n v="-621"/>
    <n v="-1.1791280347056676E-2"/>
  </r>
  <r>
    <x v="18"/>
    <x v="2"/>
    <n v="-9.6846689064968849E-3"/>
    <n v="10"/>
    <n v="5.6635490681268335E-4"/>
    <n v="-181"/>
    <n v="-1.0251023813309569E-2"/>
  </r>
  <r>
    <x v="19"/>
    <x v="4"/>
    <n v="3.3964220528996947E-3"/>
    <n v="890"/>
    <n v="6.732328790825675E-3"/>
    <n v="-441"/>
    <n v="-3.3359067379259808E-3"/>
  </r>
  <r>
    <x v="20"/>
    <x v="1"/>
    <n v="5.336831342524162E-3"/>
    <n v="1209"/>
    <n v="9.6158406752782592E-3"/>
    <n v="-538"/>
    <n v="-4.2790093327540971E-3"/>
  </r>
  <r>
    <x v="21"/>
    <x v="5"/>
    <n v="1.0618952843483243E-2"/>
    <n v="1942"/>
    <n v="8.7418424849700967E-3"/>
    <n v="417"/>
    <n v="1.8771103585131462E-3"/>
  </r>
  <r>
    <x v="22"/>
    <x v="1"/>
    <n v="1.1463384953518174E-2"/>
    <n v="444"/>
    <n v="5.1411544640020904E-3"/>
    <n v="546"/>
    <n v="6.3222304895160838E-3"/>
  </r>
  <r>
    <x v="23"/>
    <x v="3"/>
    <n v="5.9970994630638153E-3"/>
    <n v="1091"/>
    <n v="6.7382446078296824E-3"/>
    <n v="-120"/>
    <n v="-7.4114514476586804E-4"/>
  </r>
  <r>
    <x v="24"/>
    <x v="2"/>
    <n v="3.149396318424813E-4"/>
    <n v="130"/>
    <n v="2.9244394385373263E-3"/>
    <n v="-116"/>
    <n v="-2.609499806694845E-3"/>
  </r>
  <r>
    <x v="25"/>
    <x v="4"/>
    <n v="1.2539008034168742E-2"/>
    <n v="276"/>
    <n v="6.2808824272787165E-3"/>
    <n v="275"/>
    <n v="6.258125606890025E-3"/>
  </r>
  <r>
    <x v="26"/>
    <x v="1"/>
    <n v="2.28719084524871E-2"/>
    <n v="695"/>
    <n v="8.1101920277951711E-3"/>
    <n v="1265"/>
    <n v="1.4761716424691929E-2"/>
  </r>
  <r>
    <x v="27"/>
    <x v="5"/>
    <n v="-6.8112869182106461E-3"/>
    <n v="1281"/>
    <n v="6.5751759926358988E-3"/>
    <n v="-2608"/>
    <n v="-1.3386462910846546E-2"/>
  </r>
  <r>
    <x v="28"/>
    <x v="3"/>
    <n v="1.5392724047749162E-3"/>
    <n v="1358"/>
    <n v="6.4716158689917527E-3"/>
    <n v="-1035"/>
    <n v="-4.9323434642168365E-3"/>
  </r>
  <r>
    <x v="29"/>
    <x v="5"/>
    <n v="7.7935665754595984E-3"/>
    <n v="1124"/>
    <n v="8.4230469527082595E-3"/>
    <n v="-84"/>
    <n v="-6.2948037724865991E-4"/>
  </r>
  <r>
    <x v="30"/>
    <x v="1"/>
    <n v="4.0554487987162435E-2"/>
    <n v="528"/>
    <n v="8.5174103648455717E-3"/>
    <n v="1986"/>
    <n v="3.2037077622316869E-2"/>
  </r>
  <r>
    <x v="31"/>
    <x v="4"/>
    <n v="1.5454435315922721E-2"/>
    <n v="483"/>
    <n v="5.7774707876088807E-3"/>
    <n v="809"/>
    <n v="9.6769645283138403E-3"/>
  </r>
  <r>
    <x v="32"/>
    <x v="2"/>
    <n v="-4.8079763339368142E-3"/>
    <n v="75"/>
    <n v="3.9626178576402313E-3"/>
    <n v="-166"/>
    <n v="-8.7705941915770455E-3"/>
  </r>
  <r>
    <x v="33"/>
    <x v="2"/>
    <n v="-5.1127543217982518E-3"/>
    <n v="125"/>
    <n v="8.4091353976944935E-3"/>
    <n v="-201"/>
    <n v="-1.3521889719492747E-2"/>
  </r>
  <r>
    <x v="34"/>
    <x v="6"/>
    <m/>
    <m/>
    <m/>
    <m/>
    <m/>
  </r>
  <r>
    <x v="34"/>
    <x v="6"/>
    <m/>
    <m/>
    <m/>
    <m/>
    <m/>
  </r>
  <r>
    <x v="34"/>
    <x v="6"/>
    <m/>
    <m/>
    <m/>
    <m/>
    <m/>
  </r>
  <r>
    <x v="34"/>
    <x v="6"/>
    <m/>
    <m/>
    <m/>
    <m/>
    <m/>
  </r>
  <r>
    <x v="34"/>
    <x v="6"/>
    <m/>
    <m/>
    <m/>
    <m/>
    <m/>
  </r>
  <r>
    <x v="34"/>
    <x v="6"/>
    <m/>
    <m/>
    <m/>
    <m/>
    <m/>
  </r>
  <r>
    <x v="34"/>
    <x v="6"/>
    <m/>
    <m/>
    <m/>
    <m/>
    <m/>
  </r>
  <r>
    <x v="34"/>
    <x v="6"/>
    <m/>
    <m/>
    <m/>
    <m/>
    <m/>
  </r>
  <r>
    <x v="34"/>
    <x v="6"/>
    <m/>
    <m/>
    <m/>
    <m/>
    <m/>
  </r>
  <r>
    <x v="34"/>
    <x v="6"/>
    <m/>
    <m/>
    <m/>
    <m/>
    <m/>
  </r>
  <r>
    <x v="34"/>
    <x v="6"/>
    <m/>
    <m/>
    <m/>
    <m/>
    <m/>
  </r>
  <r>
    <x v="34"/>
    <x v="6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eau croisé dynamique5" cacheId="0" applyNumberFormats="0" applyBorderFormats="0" applyFontFormats="0" applyPatternFormats="0" applyAlignmentFormats="0" applyWidthHeightFormats="1" dataCaption="Données" updatedVersion="4" minRefreshableVersion="3" showMemberPropertyTips="0" useAutoFormatting="1" itemPrintTitles="1" createdVersion="4" indent="0" compact="0" compactData="0" gridDropZones="1">
  <location ref="J2:P46" firstHeaderRow="1" firstDataRow="2" firstDataCol="2"/>
  <pivotFields count="7">
    <pivotField axis="axisRow" compact="0" outline="0" subtotalTop="0" showAll="0" includeNewItemsInFilter="1" defaultSubtotal="0">
      <items count="35">
        <item x="0"/>
        <item x="1"/>
        <item x="2"/>
        <item x="33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32"/>
        <item x="18"/>
        <item x="24"/>
        <item x="19"/>
        <item x="20"/>
        <item x="21"/>
        <item x="23"/>
        <item x="25"/>
        <item x="26"/>
        <item x="27"/>
        <item x="28"/>
        <item x="29"/>
        <item x="22"/>
        <item x="30"/>
        <item x="31"/>
        <item x="34"/>
      </items>
    </pivotField>
    <pivotField axis="axisRow" compact="0" outline="0" subtotalTop="0" showAll="0" includeNewItemsInFilter="1">
      <items count="8">
        <item x="3"/>
        <item x="5"/>
        <item x="0"/>
        <item x="2"/>
        <item x="4"/>
        <item x="1"/>
        <item x="6"/>
        <item t="default"/>
      </items>
    </pivotField>
    <pivotField dataField="1" compact="0" outline="0" subtotalTop="0" showAll="0" includeNewItemsInFilter="1" defaultSubtotal="0"/>
    <pivotField dataField="1" compact="0" outline="0" subtotalTop="0" showAll="0" includeNewItemsInFilter="1" defaultSubtotal="0"/>
    <pivotField dataField="1" compact="0" outline="0" subtotalTop="0" showAll="0" includeNewItemsInFilter="1" defaultSubtotal="0"/>
    <pivotField dataField="1" compact="0" outline="0" subtotalTop="0" showAll="0" includeNewItemsInFilter="1" defaultSubtotal="0"/>
    <pivotField dataField="1" compact="0" outline="0" subtotalTop="0" showAll="0" includeNewItemsInFilter="1" defaultSubtotal="0"/>
  </pivotFields>
  <rowFields count="2">
    <field x="1"/>
    <field x="0"/>
  </rowFields>
  <rowItems count="43">
    <i>
      <x/>
      <x v="9"/>
    </i>
    <i r="1">
      <x v="13"/>
    </i>
    <i r="1">
      <x v="25"/>
    </i>
    <i r="1">
      <x v="29"/>
    </i>
    <i t="default">
      <x/>
    </i>
    <i>
      <x v="1"/>
      <x v="12"/>
    </i>
    <i r="1">
      <x v="24"/>
    </i>
    <i r="1">
      <x v="28"/>
    </i>
    <i r="1">
      <x v="30"/>
    </i>
    <i t="default">
      <x v="1"/>
    </i>
    <i>
      <x v="2"/>
      <x/>
    </i>
    <i r="1">
      <x v="2"/>
    </i>
    <i r="1">
      <x v="11"/>
    </i>
    <i r="1">
      <x v="14"/>
    </i>
    <i r="1">
      <x v="15"/>
    </i>
    <i r="1">
      <x v="16"/>
    </i>
    <i t="default">
      <x v="2"/>
    </i>
    <i>
      <x v="3"/>
      <x v="3"/>
    </i>
    <i r="1">
      <x v="4"/>
    </i>
    <i r="1">
      <x v="5"/>
    </i>
    <i r="1">
      <x v="8"/>
    </i>
    <i r="1">
      <x v="18"/>
    </i>
    <i r="1">
      <x v="19"/>
    </i>
    <i r="1">
      <x v="20"/>
    </i>
    <i r="1">
      <x v="21"/>
    </i>
    <i t="default">
      <x v="3"/>
    </i>
    <i>
      <x v="4"/>
      <x v="10"/>
    </i>
    <i r="1">
      <x v="17"/>
    </i>
    <i r="1">
      <x v="22"/>
    </i>
    <i r="1">
      <x v="26"/>
    </i>
    <i r="1">
      <x v="33"/>
    </i>
    <i t="default">
      <x v="4"/>
    </i>
    <i>
      <x v="5"/>
      <x v="1"/>
    </i>
    <i r="1">
      <x v="6"/>
    </i>
    <i r="1">
      <x v="7"/>
    </i>
    <i r="1">
      <x v="23"/>
    </i>
    <i r="1">
      <x v="27"/>
    </i>
    <i r="1">
      <x v="31"/>
    </i>
    <i r="1">
      <x v="32"/>
    </i>
    <i t="default">
      <x v="5"/>
    </i>
    <i>
      <x v="6"/>
      <x v="34"/>
    </i>
    <i t="default">
      <x v="6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Max de Taux variation annuel 99-09" fld="2" subtotal="max" baseField="0" baseItem="9"/>
    <dataField name="Max de Solde naturel 99-09" fld="3" subtotal="max" baseField="0" baseItem="9"/>
    <dataField name="Max de Taux variation naturel annuel 99-09" fld="4" subtotal="max" baseField="0" baseItem="9"/>
    <dataField name="Max de Solde migratoire 99-09" fld="5" subtotal="max" baseField="0" baseItem="9"/>
    <dataField name="Max de Taux variation migratoire annuel 99-09" fld="6" subtotal="max" baseField="0" baseItem="9"/>
  </dataFields>
  <formats count="11">
    <format dxfId="10">
      <pivotArea field="1" type="button" dataOnly="0" labelOnly="1" outline="0" axis="axisRow" fieldPosition="0"/>
    </format>
    <format dxfId="9">
      <pivotArea field="0" type="button" dataOnly="0" labelOnly="1" outline="0" axis="axisRow" fieldPosition="1"/>
    </format>
    <format dxfId="8">
      <pivotArea field="1" type="button" dataOnly="0" labelOnly="1" outline="0" axis="axisRow" fieldPosition="0"/>
    </format>
    <format dxfId="7">
      <pivotArea field="0" type="button" dataOnly="0" labelOnly="1" outline="0" axis="axisRow" fieldPosition="1"/>
    </format>
    <format dxfId="6">
      <pivotArea dataOnly="0" outline="0" fieldPosition="0">
        <references count="1">
          <reference field="1" count="0" defaultSubtotal="1"/>
        </references>
      </pivotArea>
    </format>
    <format dxfId="5">
      <pivotArea grandRow="1" outline="0" fieldPosition="0"/>
    </format>
    <format dxfId="4">
      <pivotArea dataOnly="0" labelOnly="1" grandRow="1" outline="0" fieldPosition="0"/>
    </format>
    <format dxfId="3">
      <pivotArea outline="0" fieldPosition="0">
        <references count="2">
          <reference field="4294967294" count="1" selected="0">
            <x v="0"/>
          </reference>
          <reference field="1" count="5" selected="0" defaultSubtotal="1">
            <x v="0"/>
            <x v="1"/>
            <x v="2"/>
            <x v="3"/>
            <x v="4"/>
          </reference>
        </references>
      </pivotArea>
    </format>
    <format dxfId="2">
      <pivotArea outline="0" fieldPosition="0">
        <references count="3">
          <reference field="4294967294" count="1" selected="0">
            <x v="0"/>
          </reference>
          <reference field="0" count="7" selected="0">
            <x v="1"/>
            <x v="6"/>
            <x v="7"/>
            <x v="23"/>
            <x v="27"/>
            <x v="31"/>
            <x v="32"/>
          </reference>
          <reference field="1" count="1" selected="0">
            <x v="5"/>
          </reference>
        </references>
      </pivotArea>
    </format>
    <format dxfId="1">
      <pivotArea outline="0" fieldPosition="0">
        <references count="2">
          <reference field="4294967294" count="1" selected="0">
            <x v="0"/>
          </reference>
          <reference field="1" count="5" selected="0" defaultSubtotal="1">
            <x v="0"/>
            <x v="1"/>
            <x v="2"/>
            <x v="3"/>
            <x v="4"/>
          </reference>
        </references>
      </pivotArea>
    </format>
    <format dxfId="0">
      <pivotArea outline="0" fieldPosition="0">
        <references count="3">
          <reference field="4294967294" count="1" selected="0">
            <x v="0"/>
          </reference>
          <reference field="0" count="7" selected="0">
            <x v="1"/>
            <x v="6"/>
            <x v="7"/>
            <x v="23"/>
            <x v="27"/>
            <x v="31"/>
            <x v="32"/>
          </reference>
          <reference field="1" count="1" selected="0">
            <x v="5"/>
          </reference>
        </references>
      </pivotArea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Civil">
      <a:dk1>
        <a:sysClr val="windowText" lastClr="000000"/>
      </a:dk1>
      <a:lt1>
        <a:sysClr val="window" lastClr="FFFFFF"/>
      </a:lt1>
      <a:dk2>
        <a:srgbClr val="646B86"/>
      </a:dk2>
      <a:lt2>
        <a:srgbClr val="C5D1D7"/>
      </a:lt2>
      <a:accent1>
        <a:srgbClr val="D16349"/>
      </a:accent1>
      <a:accent2>
        <a:srgbClr val="CCB400"/>
      </a:accent2>
      <a:accent3>
        <a:srgbClr val="8CADAE"/>
      </a:accent3>
      <a:accent4>
        <a:srgbClr val="8C7B70"/>
      </a:accent4>
      <a:accent5>
        <a:srgbClr val="8FB08C"/>
      </a:accent5>
      <a:accent6>
        <a:srgbClr val="D19049"/>
      </a:accent6>
      <a:hlink>
        <a:srgbClr val="00A3D6"/>
      </a:hlink>
      <a:folHlink>
        <a:srgbClr val="694F07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6"/>
  <sheetViews>
    <sheetView workbookViewId="0"/>
  </sheetViews>
  <sheetFormatPr baseColWidth="10" defaultRowHeight="12.75" x14ac:dyDescent="0.2"/>
  <cols>
    <col min="2" max="2" width="20.7109375" customWidth="1"/>
    <col min="10" max="10" width="19.28515625" bestFit="1" customWidth="1"/>
    <col min="11" max="11" width="16" bestFit="1" customWidth="1"/>
    <col min="12" max="12" width="30.5703125" customWidth="1"/>
    <col min="13" max="13" width="24" customWidth="1"/>
    <col min="14" max="14" width="37" customWidth="1"/>
    <col min="15" max="15" width="26.7109375" customWidth="1"/>
    <col min="16" max="16" width="39.5703125" customWidth="1"/>
    <col min="17" max="18" width="12" bestFit="1" customWidth="1"/>
    <col min="19" max="19" width="11" customWidth="1"/>
    <col min="20" max="24" width="12" bestFit="1" customWidth="1"/>
    <col min="25" max="25" width="11" customWidth="1"/>
    <col min="26" max="26" width="32.5703125" bestFit="1" customWidth="1"/>
    <col min="27" max="27" width="42.5703125" bestFit="1" customWidth="1"/>
    <col min="28" max="28" width="49.42578125" bestFit="1" customWidth="1"/>
    <col min="29" max="29" width="45.140625" bestFit="1" customWidth="1"/>
    <col min="30" max="30" width="53.7109375" bestFit="1" customWidth="1"/>
    <col min="31" max="31" width="55.5703125" bestFit="1" customWidth="1"/>
    <col min="32" max="32" width="48.85546875" bestFit="1" customWidth="1"/>
  </cols>
  <sheetData>
    <row r="1" spans="1:16" x14ac:dyDescent="0.2">
      <c r="A1" t="s">
        <v>181</v>
      </c>
      <c r="B1" s="148" t="s">
        <v>182</v>
      </c>
      <c r="C1" t="s">
        <v>201</v>
      </c>
      <c r="D1" t="s">
        <v>197</v>
      </c>
      <c r="E1" t="s">
        <v>198</v>
      </c>
      <c r="F1" t="s">
        <v>199</v>
      </c>
      <c r="G1" t="s">
        <v>200</v>
      </c>
    </row>
    <row r="2" spans="1:16" ht="13.5" thickBot="1" x14ac:dyDescent="0.25">
      <c r="A2">
        <v>97201</v>
      </c>
      <c r="B2" s="29" t="s">
        <v>36</v>
      </c>
      <c r="C2">
        <v>-2.1791094829310964E-3</v>
      </c>
      <c r="D2">
        <v>51</v>
      </c>
      <c r="E2">
        <v>2.9245943060391029E-3</v>
      </c>
      <c r="F2">
        <v>-89</v>
      </c>
      <c r="G2">
        <v>-5.1037037889701993E-3</v>
      </c>
      <c r="J2" s="149"/>
      <c r="K2" s="150"/>
      <c r="L2" s="153" t="s">
        <v>192</v>
      </c>
      <c r="M2" s="150"/>
      <c r="N2" s="150"/>
      <c r="O2" s="150"/>
      <c r="P2" s="151"/>
    </row>
    <row r="3" spans="1:16" ht="26.25" thickBot="1" x14ac:dyDescent="0.25">
      <c r="A3">
        <v>97202</v>
      </c>
      <c r="B3" s="29" t="s">
        <v>40</v>
      </c>
      <c r="C3">
        <v>1.0176592338068779E-2</v>
      </c>
      <c r="D3">
        <v>160</v>
      </c>
      <c r="E3">
        <v>4.4126145639322625E-3</v>
      </c>
      <c r="F3">
        <v>209</v>
      </c>
      <c r="G3">
        <v>5.763977774136517E-3</v>
      </c>
      <c r="J3" s="173" t="s">
        <v>182</v>
      </c>
      <c r="K3" s="173" t="s">
        <v>181</v>
      </c>
      <c r="L3" s="149" t="s">
        <v>202</v>
      </c>
      <c r="M3" s="159" t="s">
        <v>203</v>
      </c>
      <c r="N3" s="159" t="s">
        <v>204</v>
      </c>
      <c r="O3" s="159" t="s">
        <v>206</v>
      </c>
      <c r="P3" s="155" t="s">
        <v>205</v>
      </c>
    </row>
    <row r="4" spans="1:16" ht="13.5" thickBot="1" x14ac:dyDescent="0.25">
      <c r="A4">
        <v>97203</v>
      </c>
      <c r="B4" s="29" t="s">
        <v>36</v>
      </c>
      <c r="C4">
        <v>-1.0522794417952119E-2</v>
      </c>
      <c r="D4">
        <v>161</v>
      </c>
      <c r="E4">
        <v>4.033737860214979E-3</v>
      </c>
      <c r="F4">
        <v>-581</v>
      </c>
      <c r="G4">
        <v>-1.4556532278167099E-2</v>
      </c>
      <c r="J4" s="149" t="s">
        <v>34</v>
      </c>
      <c r="K4" s="149">
        <v>97209</v>
      </c>
      <c r="L4" s="156">
        <v>-6.2390698277502432E-3</v>
      </c>
      <c r="M4" s="160">
        <v>6230</v>
      </c>
      <c r="N4" s="160">
        <v>6.804867826835437E-3</v>
      </c>
      <c r="O4" s="160">
        <v>-11942</v>
      </c>
      <c r="P4" s="157">
        <v>-1.3043937654585679E-2</v>
      </c>
    </row>
    <row r="5" spans="1:16" ht="13.5" thickBot="1" x14ac:dyDescent="0.25">
      <c r="A5">
        <v>97204</v>
      </c>
      <c r="B5" s="29" t="s">
        <v>37</v>
      </c>
      <c r="C5">
        <v>1.3694622811197155E-2</v>
      </c>
      <c r="D5">
        <v>124</v>
      </c>
      <c r="E5">
        <v>3.5158037858974063E-3</v>
      </c>
      <c r="F5">
        <v>359</v>
      </c>
      <c r="G5">
        <v>1.0178819025299749E-2</v>
      </c>
      <c r="J5" s="152"/>
      <c r="K5" s="154">
        <v>97213</v>
      </c>
      <c r="L5" s="420">
        <v>9.8999108469850494E-3</v>
      </c>
      <c r="M5" s="161">
        <v>3946</v>
      </c>
      <c r="N5" s="161">
        <v>1.0632838378389494E-2</v>
      </c>
      <c r="O5" s="161">
        <v>-272</v>
      </c>
      <c r="P5" s="158">
        <v>-7.329275314044457E-4</v>
      </c>
    </row>
    <row r="6" spans="1:16" x14ac:dyDescent="0.2">
      <c r="A6">
        <v>97205</v>
      </c>
      <c r="B6" s="30" t="s">
        <v>37</v>
      </c>
      <c r="C6">
        <v>1.0466793938539665E-2</v>
      </c>
      <c r="D6">
        <v>369</v>
      </c>
      <c r="E6">
        <v>8.6987544218944512E-3</v>
      </c>
      <c r="F6">
        <v>75</v>
      </c>
      <c r="G6">
        <v>1.7680395166452137E-3</v>
      </c>
      <c r="J6" s="152"/>
      <c r="K6" s="154">
        <v>97224</v>
      </c>
      <c r="L6" s="420">
        <v>5.9970994630638153E-3</v>
      </c>
      <c r="M6" s="161">
        <v>1091</v>
      </c>
      <c r="N6" s="161">
        <v>6.7382446078296824E-3</v>
      </c>
      <c r="O6" s="161">
        <v>-120</v>
      </c>
      <c r="P6" s="158">
        <v>-7.4114514476586804E-4</v>
      </c>
    </row>
    <row r="7" spans="1:16" x14ac:dyDescent="0.2">
      <c r="A7">
        <v>97206</v>
      </c>
      <c r="B7" s="30" t="s">
        <v>40</v>
      </c>
      <c r="C7">
        <v>4.4331703393881261E-2</v>
      </c>
      <c r="D7">
        <v>342</v>
      </c>
      <c r="E7">
        <v>7.0518337491662286E-3</v>
      </c>
      <c r="F7">
        <v>1808</v>
      </c>
      <c r="G7">
        <v>3.7279869644715032E-2</v>
      </c>
      <c r="J7" s="152"/>
      <c r="K7" s="154">
        <v>97229</v>
      </c>
      <c r="L7" s="420">
        <v>1.5392724047749162E-3</v>
      </c>
      <c r="M7" s="161">
        <v>1358</v>
      </c>
      <c r="N7" s="161">
        <v>6.4716158689917527E-3</v>
      </c>
      <c r="O7" s="161">
        <v>-1035</v>
      </c>
      <c r="P7" s="158">
        <v>-4.9323434642168365E-3</v>
      </c>
    </row>
    <row r="8" spans="1:16" x14ac:dyDescent="0.2">
      <c r="A8">
        <v>97207</v>
      </c>
      <c r="B8" s="30" t="s">
        <v>40</v>
      </c>
      <c r="C8">
        <v>9.3214328945281366E-3</v>
      </c>
      <c r="D8">
        <v>1271</v>
      </c>
      <c r="E8">
        <v>7.9996902153580442E-3</v>
      </c>
      <c r="F8">
        <v>210</v>
      </c>
      <c r="G8">
        <v>1.3217426791700937E-3</v>
      </c>
      <c r="J8" s="174" t="s">
        <v>185</v>
      </c>
      <c r="K8" s="175"/>
      <c r="L8" s="186">
        <v>9.8999108469850494E-3</v>
      </c>
      <c r="M8" s="177">
        <v>6230</v>
      </c>
      <c r="N8" s="177">
        <v>1.0632838378389494E-2</v>
      </c>
      <c r="O8" s="177">
        <v>-120</v>
      </c>
      <c r="P8" s="178">
        <v>-7.329275314044457E-4</v>
      </c>
    </row>
    <row r="9" spans="1:16" x14ac:dyDescent="0.2">
      <c r="A9">
        <v>97208</v>
      </c>
      <c r="B9" s="30" t="s">
        <v>37</v>
      </c>
      <c r="C9">
        <v>-8.8065353456139306E-3</v>
      </c>
      <c r="D9">
        <v>21</v>
      </c>
      <c r="E9">
        <v>2.3117155282236569E-3</v>
      </c>
      <c r="F9">
        <v>-101</v>
      </c>
      <c r="G9">
        <v>-1.1118250873837587E-2</v>
      </c>
      <c r="J9" s="149" t="s">
        <v>35</v>
      </c>
      <c r="K9" s="149">
        <v>97212</v>
      </c>
      <c r="L9" s="156">
        <v>4.9733371608717825E-4</v>
      </c>
      <c r="M9" s="160">
        <v>522</v>
      </c>
      <c r="N9" s="160">
        <v>4.8982679207076798E-3</v>
      </c>
      <c r="O9" s="160">
        <v>-469</v>
      </c>
      <c r="P9" s="157">
        <v>-4.4009342046205015E-3</v>
      </c>
    </row>
    <row r="10" spans="1:16" x14ac:dyDescent="0.2">
      <c r="A10">
        <v>97209</v>
      </c>
      <c r="B10" s="162" t="s">
        <v>34</v>
      </c>
      <c r="C10">
        <v>-6.2390698277502432E-3</v>
      </c>
      <c r="D10">
        <v>6230</v>
      </c>
      <c r="E10">
        <v>6.804867826835437E-3</v>
      </c>
      <c r="F10">
        <v>-11942</v>
      </c>
      <c r="G10">
        <v>-1.3043937654585679E-2</v>
      </c>
      <c r="J10" s="152"/>
      <c r="K10" s="154">
        <v>97222</v>
      </c>
      <c r="L10" s="420">
        <v>1.0618952843483243E-2</v>
      </c>
      <c r="M10" s="161">
        <v>1942</v>
      </c>
      <c r="N10" s="161">
        <v>8.7418424849700967E-3</v>
      </c>
      <c r="O10" s="161">
        <v>417</v>
      </c>
      <c r="P10" s="158">
        <v>1.8771103585131462E-3</v>
      </c>
    </row>
    <row r="11" spans="1:16" x14ac:dyDescent="0.2">
      <c r="A11">
        <v>97210</v>
      </c>
      <c r="B11" s="30" t="s">
        <v>38</v>
      </c>
      <c r="C11">
        <v>4.9650166223036418E-3</v>
      </c>
      <c r="D11">
        <v>1380</v>
      </c>
      <c r="E11">
        <v>7.2813208701158613E-3</v>
      </c>
      <c r="F11">
        <v>-439</v>
      </c>
      <c r="G11">
        <v>-2.3163042478122195E-3</v>
      </c>
      <c r="J11" s="152"/>
      <c r="K11" s="154">
        <v>97228</v>
      </c>
      <c r="L11" s="420">
        <v>-6.8112869182106461E-3</v>
      </c>
      <c r="M11" s="161">
        <v>1281</v>
      </c>
      <c r="N11" s="161">
        <v>6.5751759926358988E-3</v>
      </c>
      <c r="O11" s="161">
        <v>-2608</v>
      </c>
      <c r="P11" s="158">
        <v>-1.3386462910846546E-2</v>
      </c>
    </row>
    <row r="12" spans="1:16" x14ac:dyDescent="0.2">
      <c r="A12">
        <v>97211</v>
      </c>
      <c r="B12" s="30" t="s">
        <v>36</v>
      </c>
      <c r="C12">
        <v>-2.5740381367246767E-2</v>
      </c>
      <c r="D12">
        <v>-23</v>
      </c>
      <c r="E12">
        <v>-2.9308355022112658E-3</v>
      </c>
      <c r="F12">
        <v>-179</v>
      </c>
      <c r="G12">
        <v>-2.2809545865035502E-2</v>
      </c>
      <c r="J12" s="152"/>
      <c r="K12" s="154">
        <v>97230</v>
      </c>
      <c r="L12" s="420">
        <v>7.7935665754595984E-3</v>
      </c>
      <c r="M12" s="161">
        <v>1124</v>
      </c>
      <c r="N12" s="161">
        <v>8.4230469527082595E-3</v>
      </c>
      <c r="O12" s="161">
        <v>-84</v>
      </c>
      <c r="P12" s="158">
        <v>-6.2948037724865991E-4</v>
      </c>
    </row>
    <row r="13" spans="1:16" x14ac:dyDescent="0.2">
      <c r="A13">
        <v>97212</v>
      </c>
      <c r="B13" s="30" t="s">
        <v>35</v>
      </c>
      <c r="C13">
        <v>4.9733371608717825E-4</v>
      </c>
      <c r="D13">
        <v>522</v>
      </c>
      <c r="E13">
        <v>4.8982679207076798E-3</v>
      </c>
      <c r="F13">
        <v>-469</v>
      </c>
      <c r="G13">
        <v>-4.4009342046205015E-3</v>
      </c>
      <c r="J13" s="174" t="s">
        <v>186</v>
      </c>
      <c r="K13" s="175"/>
      <c r="L13" s="186">
        <v>1.0618952843483243E-2</v>
      </c>
      <c r="M13" s="177">
        <v>1942</v>
      </c>
      <c r="N13" s="177">
        <v>8.7418424849700967E-3</v>
      </c>
      <c r="O13" s="177">
        <v>417</v>
      </c>
      <c r="P13" s="178">
        <v>1.8771103585131462E-3</v>
      </c>
    </row>
    <row r="14" spans="1:16" x14ac:dyDescent="0.2">
      <c r="A14">
        <v>97213</v>
      </c>
      <c r="B14" s="162" t="s">
        <v>34</v>
      </c>
      <c r="C14">
        <v>9.8999108469850494E-3</v>
      </c>
      <c r="D14">
        <v>3946</v>
      </c>
      <c r="E14">
        <v>1.0632838378389494E-2</v>
      </c>
      <c r="F14">
        <v>-272</v>
      </c>
      <c r="G14">
        <v>-7.329275314044457E-4</v>
      </c>
      <c r="J14" s="149" t="s">
        <v>36</v>
      </c>
      <c r="K14" s="149">
        <v>97201</v>
      </c>
      <c r="L14" s="156">
        <v>-2.1791094829310964E-3</v>
      </c>
      <c r="M14" s="160">
        <v>51</v>
      </c>
      <c r="N14" s="160">
        <v>2.9245943060391029E-3</v>
      </c>
      <c r="O14" s="160">
        <v>-89</v>
      </c>
      <c r="P14" s="157">
        <v>-5.1037037889701993E-3</v>
      </c>
    </row>
    <row r="15" spans="1:16" x14ac:dyDescent="0.2">
      <c r="A15">
        <v>97214</v>
      </c>
      <c r="B15" s="30" t="s">
        <v>36</v>
      </c>
      <c r="C15">
        <v>-8.1371002318864072E-3</v>
      </c>
      <c r="D15">
        <v>370</v>
      </c>
      <c r="E15">
        <v>4.6605682442693048E-3</v>
      </c>
      <c r="F15">
        <v>-1016</v>
      </c>
      <c r="G15">
        <v>-1.2797668476155712E-2</v>
      </c>
      <c r="J15" s="152"/>
      <c r="K15" s="154">
        <v>97203</v>
      </c>
      <c r="L15" s="420">
        <v>-1.0522794417952119E-2</v>
      </c>
      <c r="M15" s="161">
        <v>161</v>
      </c>
      <c r="N15" s="161">
        <v>4.033737860214979E-3</v>
      </c>
      <c r="O15" s="161">
        <v>-581</v>
      </c>
      <c r="P15" s="158">
        <v>-1.4556532278167099E-2</v>
      </c>
    </row>
    <row r="16" spans="1:16" x14ac:dyDescent="0.2">
      <c r="A16">
        <v>97215</v>
      </c>
      <c r="B16" s="30" t="s">
        <v>36</v>
      </c>
      <c r="C16">
        <v>-1.1362895171700194E-2</v>
      </c>
      <c r="D16">
        <v>43</v>
      </c>
      <c r="E16">
        <v>3.2573632825540553E-3</v>
      </c>
      <c r="F16">
        <v>-193</v>
      </c>
      <c r="G16">
        <v>-1.4620258454254251E-2</v>
      </c>
      <c r="J16" s="152"/>
      <c r="K16" s="154">
        <v>97211</v>
      </c>
      <c r="L16" s="420">
        <v>-2.5740381367246767E-2</v>
      </c>
      <c r="M16" s="161">
        <v>-23</v>
      </c>
      <c r="N16" s="161">
        <v>-2.9308355022112658E-3</v>
      </c>
      <c r="O16" s="161">
        <v>-179</v>
      </c>
      <c r="P16" s="158">
        <v>-2.2809545865035502E-2</v>
      </c>
    </row>
    <row r="17" spans="1:16" x14ac:dyDescent="0.2">
      <c r="A17">
        <v>97216</v>
      </c>
      <c r="B17" s="30" t="s">
        <v>36</v>
      </c>
      <c r="C17">
        <v>-5.4854771428569649E-4</v>
      </c>
      <c r="D17">
        <v>120</v>
      </c>
      <c r="E17">
        <v>3.2912862857141789E-3</v>
      </c>
      <c r="F17">
        <v>-140</v>
      </c>
      <c r="G17">
        <v>-3.8398339999998754E-3</v>
      </c>
      <c r="J17" s="152"/>
      <c r="K17" s="154">
        <v>97214</v>
      </c>
      <c r="L17" s="420">
        <v>-8.1371002318864072E-3</v>
      </c>
      <c r="M17" s="161">
        <v>370</v>
      </c>
      <c r="N17" s="161">
        <v>4.6605682442693048E-3</v>
      </c>
      <c r="O17" s="161">
        <v>-1016</v>
      </c>
      <c r="P17" s="158">
        <v>-1.2797668476155712E-2</v>
      </c>
    </row>
    <row r="18" spans="1:16" x14ac:dyDescent="0.2">
      <c r="A18">
        <v>97217</v>
      </c>
      <c r="B18" s="30" t="s">
        <v>38</v>
      </c>
      <c r="C18">
        <v>1.9620985897823573E-2</v>
      </c>
      <c r="D18">
        <v>655</v>
      </c>
      <c r="E18">
        <v>8.2435829140952155E-3</v>
      </c>
      <c r="F18">
        <v>904</v>
      </c>
      <c r="G18">
        <v>1.1377402983728357E-2</v>
      </c>
      <c r="J18" s="152"/>
      <c r="K18" s="154">
        <v>97215</v>
      </c>
      <c r="L18" s="420">
        <v>-1.1362895171700194E-2</v>
      </c>
      <c r="M18" s="161">
        <v>43</v>
      </c>
      <c r="N18" s="161">
        <v>3.2573632825540553E-3</v>
      </c>
      <c r="O18" s="161">
        <v>-193</v>
      </c>
      <c r="P18" s="158">
        <v>-1.4620258454254251E-2</v>
      </c>
    </row>
    <row r="19" spans="1:16" x14ac:dyDescent="0.2">
      <c r="A19">
        <v>97218</v>
      </c>
      <c r="B19" s="30" t="s">
        <v>37</v>
      </c>
      <c r="C19">
        <v>-5.2405690431363006E-3</v>
      </c>
      <c r="D19">
        <v>345</v>
      </c>
      <c r="E19">
        <v>6.5507113039203757E-3</v>
      </c>
      <c r="F19">
        <v>-621</v>
      </c>
      <c r="G19">
        <v>-1.1791280347056676E-2</v>
      </c>
      <c r="J19" s="152"/>
      <c r="K19" s="154">
        <v>97216</v>
      </c>
      <c r="L19" s="420">
        <v>-5.4854771428569649E-4</v>
      </c>
      <c r="M19" s="161">
        <v>120</v>
      </c>
      <c r="N19" s="161">
        <v>3.2912862857141789E-3</v>
      </c>
      <c r="O19" s="161">
        <v>-140</v>
      </c>
      <c r="P19" s="158">
        <v>-3.8398339999998754E-3</v>
      </c>
    </row>
    <row r="20" spans="1:16" x14ac:dyDescent="0.2">
      <c r="A20">
        <v>97219</v>
      </c>
      <c r="B20" s="30" t="s">
        <v>37</v>
      </c>
      <c r="C20">
        <v>-9.6846689064968849E-3</v>
      </c>
      <c r="D20">
        <v>10</v>
      </c>
      <c r="E20">
        <v>5.6635490681268335E-4</v>
      </c>
      <c r="F20">
        <v>-181</v>
      </c>
      <c r="G20">
        <v>-1.0251023813309569E-2</v>
      </c>
      <c r="J20" s="174" t="s">
        <v>187</v>
      </c>
      <c r="K20" s="175"/>
      <c r="L20" s="186">
        <v>-5.4854771428569649E-4</v>
      </c>
      <c r="M20" s="177">
        <v>370</v>
      </c>
      <c r="N20" s="177">
        <v>4.6605682442693048E-3</v>
      </c>
      <c r="O20" s="177">
        <v>-89</v>
      </c>
      <c r="P20" s="178">
        <v>-3.8398339999998754E-3</v>
      </c>
    </row>
    <row r="21" spans="1:16" x14ac:dyDescent="0.2">
      <c r="A21">
        <v>97220</v>
      </c>
      <c r="B21" s="30" t="s">
        <v>38</v>
      </c>
      <c r="C21">
        <v>3.3964220528996947E-3</v>
      </c>
      <c r="D21">
        <v>890</v>
      </c>
      <c r="E21">
        <v>6.732328790825675E-3</v>
      </c>
      <c r="F21">
        <v>-441</v>
      </c>
      <c r="G21">
        <v>-3.3359067379259808E-3</v>
      </c>
      <c r="J21" s="149" t="s">
        <v>37</v>
      </c>
      <c r="K21" s="149">
        <v>97234</v>
      </c>
      <c r="L21" s="156">
        <v>-5.1127543217982518E-3</v>
      </c>
      <c r="M21" s="160">
        <v>125</v>
      </c>
      <c r="N21" s="160">
        <v>8.4091353976944935E-3</v>
      </c>
      <c r="O21" s="160">
        <v>-201</v>
      </c>
      <c r="P21" s="157">
        <v>-1.3521889719492747E-2</v>
      </c>
    </row>
    <row r="22" spans="1:16" x14ac:dyDescent="0.2">
      <c r="A22">
        <v>97221</v>
      </c>
      <c r="B22" s="30" t="s">
        <v>40</v>
      </c>
      <c r="C22">
        <v>5.336831342524162E-3</v>
      </c>
      <c r="D22">
        <v>1209</v>
      </c>
      <c r="E22">
        <v>9.6158406752782592E-3</v>
      </c>
      <c r="F22">
        <v>-538</v>
      </c>
      <c r="G22">
        <v>-4.2790093327540971E-3</v>
      </c>
      <c r="J22" s="152"/>
      <c r="K22" s="154">
        <v>97204</v>
      </c>
      <c r="L22" s="420">
        <v>1.3694622811197155E-2</v>
      </c>
      <c r="M22" s="161">
        <v>124</v>
      </c>
      <c r="N22" s="161">
        <v>3.5158037858974063E-3</v>
      </c>
      <c r="O22" s="161">
        <v>359</v>
      </c>
      <c r="P22" s="158">
        <v>1.0178819025299749E-2</v>
      </c>
    </row>
    <row r="23" spans="1:16" x14ac:dyDescent="0.2">
      <c r="A23">
        <v>97222</v>
      </c>
      <c r="B23" s="30" t="s">
        <v>35</v>
      </c>
      <c r="C23">
        <v>1.0618952843483243E-2</v>
      </c>
      <c r="D23">
        <v>1942</v>
      </c>
      <c r="E23">
        <v>8.7418424849700967E-3</v>
      </c>
      <c r="F23">
        <v>417</v>
      </c>
      <c r="G23">
        <v>1.8771103585131462E-3</v>
      </c>
      <c r="J23" s="152"/>
      <c r="K23" s="154">
        <v>97205</v>
      </c>
      <c r="L23" s="420">
        <v>1.0466793938539665E-2</v>
      </c>
      <c r="M23" s="161">
        <v>369</v>
      </c>
      <c r="N23" s="161">
        <v>8.6987544218944512E-3</v>
      </c>
      <c r="O23" s="161">
        <v>75</v>
      </c>
      <c r="P23" s="158">
        <v>1.7680395166452137E-3</v>
      </c>
    </row>
    <row r="24" spans="1:16" x14ac:dyDescent="0.2">
      <c r="A24">
        <v>97223</v>
      </c>
      <c r="B24" s="30" t="s">
        <v>40</v>
      </c>
      <c r="C24">
        <v>1.1463384953518174E-2</v>
      </c>
      <c r="D24">
        <v>444</v>
      </c>
      <c r="E24">
        <v>5.1411544640020904E-3</v>
      </c>
      <c r="F24">
        <v>546</v>
      </c>
      <c r="G24">
        <v>6.3222304895160838E-3</v>
      </c>
      <c r="J24" s="152"/>
      <c r="K24" s="154">
        <v>97208</v>
      </c>
      <c r="L24" s="420">
        <v>-8.8065353456139306E-3</v>
      </c>
      <c r="M24" s="161">
        <v>21</v>
      </c>
      <c r="N24" s="161">
        <v>2.3117155282236569E-3</v>
      </c>
      <c r="O24" s="161">
        <v>-101</v>
      </c>
      <c r="P24" s="158">
        <v>-1.1118250873837587E-2</v>
      </c>
    </row>
    <row r="25" spans="1:16" x14ac:dyDescent="0.2">
      <c r="A25">
        <v>97224</v>
      </c>
      <c r="B25" s="162" t="s">
        <v>34</v>
      </c>
      <c r="C25">
        <v>5.9970994630638153E-3</v>
      </c>
      <c r="D25">
        <v>1091</v>
      </c>
      <c r="E25">
        <v>6.7382446078296824E-3</v>
      </c>
      <c r="F25">
        <v>-120</v>
      </c>
      <c r="G25">
        <v>-7.4114514476586804E-4</v>
      </c>
      <c r="J25" s="152"/>
      <c r="K25" s="154">
        <v>97218</v>
      </c>
      <c r="L25" s="420">
        <v>-5.2405690431363006E-3</v>
      </c>
      <c r="M25" s="161">
        <v>345</v>
      </c>
      <c r="N25" s="161">
        <v>6.5507113039203757E-3</v>
      </c>
      <c r="O25" s="161">
        <v>-621</v>
      </c>
      <c r="P25" s="158">
        <v>-1.1791280347056676E-2</v>
      </c>
    </row>
    <row r="26" spans="1:16" x14ac:dyDescent="0.2">
      <c r="A26">
        <v>97225</v>
      </c>
      <c r="B26" s="30" t="s">
        <v>37</v>
      </c>
      <c r="C26">
        <v>3.149396318424813E-4</v>
      </c>
      <c r="D26">
        <v>130</v>
      </c>
      <c r="E26">
        <v>2.9244394385373263E-3</v>
      </c>
      <c r="F26">
        <v>-116</v>
      </c>
      <c r="G26">
        <v>-2.609499806694845E-3</v>
      </c>
      <c r="J26" s="152"/>
      <c r="K26" s="154">
        <v>97233</v>
      </c>
      <c r="L26" s="420">
        <v>-4.8079763339368142E-3</v>
      </c>
      <c r="M26" s="161">
        <v>75</v>
      </c>
      <c r="N26" s="161">
        <v>3.9626178576402313E-3</v>
      </c>
      <c r="O26" s="161">
        <v>-166</v>
      </c>
      <c r="P26" s="158">
        <v>-8.7705941915770455E-3</v>
      </c>
    </row>
    <row r="27" spans="1:16" x14ac:dyDescent="0.2">
      <c r="A27">
        <v>97226</v>
      </c>
      <c r="B27" s="30" t="s">
        <v>38</v>
      </c>
      <c r="C27">
        <v>1.2539008034168742E-2</v>
      </c>
      <c r="D27">
        <v>276</v>
      </c>
      <c r="E27">
        <v>6.2808824272787165E-3</v>
      </c>
      <c r="F27">
        <v>275</v>
      </c>
      <c r="G27">
        <v>6.258125606890025E-3</v>
      </c>
      <c r="J27" s="152"/>
      <c r="K27" s="154">
        <v>97219</v>
      </c>
      <c r="L27" s="420">
        <v>-9.6846689064968849E-3</v>
      </c>
      <c r="M27" s="161">
        <v>10</v>
      </c>
      <c r="N27" s="161">
        <v>5.6635490681268335E-4</v>
      </c>
      <c r="O27" s="161">
        <v>-181</v>
      </c>
      <c r="P27" s="158">
        <v>-1.0251023813309569E-2</v>
      </c>
    </row>
    <row r="28" spans="1:16" x14ac:dyDescent="0.2">
      <c r="A28">
        <v>97227</v>
      </c>
      <c r="B28" s="30" t="s">
        <v>40</v>
      </c>
      <c r="C28">
        <v>2.28719084524871E-2</v>
      </c>
      <c r="D28">
        <v>695</v>
      </c>
      <c r="E28">
        <v>8.1101920277951711E-3</v>
      </c>
      <c r="F28">
        <v>1265</v>
      </c>
      <c r="G28">
        <v>1.4761716424691929E-2</v>
      </c>
      <c r="J28" s="152"/>
      <c r="K28" s="154">
        <v>97225</v>
      </c>
      <c r="L28" s="420">
        <v>3.149396318424813E-4</v>
      </c>
      <c r="M28" s="161">
        <v>130</v>
      </c>
      <c r="N28" s="161">
        <v>2.9244394385373263E-3</v>
      </c>
      <c r="O28" s="161">
        <v>-116</v>
      </c>
      <c r="P28" s="158">
        <v>-2.609499806694845E-3</v>
      </c>
    </row>
    <row r="29" spans="1:16" x14ac:dyDescent="0.2">
      <c r="A29">
        <v>97228</v>
      </c>
      <c r="B29" s="30" t="s">
        <v>35</v>
      </c>
      <c r="C29">
        <v>-6.8112869182106461E-3</v>
      </c>
      <c r="D29">
        <v>1281</v>
      </c>
      <c r="E29">
        <v>6.5751759926358988E-3</v>
      </c>
      <c r="F29">
        <v>-2608</v>
      </c>
      <c r="G29">
        <v>-1.3386462910846546E-2</v>
      </c>
      <c r="J29" s="174" t="s">
        <v>188</v>
      </c>
      <c r="K29" s="175"/>
      <c r="L29" s="186">
        <v>1.3694622811197155E-2</v>
      </c>
      <c r="M29" s="177">
        <v>369</v>
      </c>
      <c r="N29" s="177">
        <v>8.6987544218944512E-3</v>
      </c>
      <c r="O29" s="177">
        <v>359</v>
      </c>
      <c r="P29" s="178">
        <v>1.0178819025299749E-2</v>
      </c>
    </row>
    <row r="30" spans="1:16" x14ac:dyDescent="0.2">
      <c r="A30">
        <v>97229</v>
      </c>
      <c r="B30" s="162" t="s">
        <v>34</v>
      </c>
      <c r="C30">
        <v>1.5392724047749162E-3</v>
      </c>
      <c r="D30">
        <v>1358</v>
      </c>
      <c r="E30">
        <v>6.4716158689917527E-3</v>
      </c>
      <c r="F30">
        <v>-1035</v>
      </c>
      <c r="G30">
        <v>-4.9323434642168365E-3</v>
      </c>
      <c r="J30" s="149" t="s">
        <v>38</v>
      </c>
      <c r="K30" s="149">
        <v>97210</v>
      </c>
      <c r="L30" s="156">
        <v>4.9650166223036418E-3</v>
      </c>
      <c r="M30" s="160">
        <v>1380</v>
      </c>
      <c r="N30" s="160">
        <v>7.2813208701158613E-3</v>
      </c>
      <c r="O30" s="160">
        <v>-439</v>
      </c>
      <c r="P30" s="157">
        <v>-2.3163042478122195E-3</v>
      </c>
    </row>
    <row r="31" spans="1:16" x14ac:dyDescent="0.2">
      <c r="A31">
        <v>97230</v>
      </c>
      <c r="B31" s="30" t="s">
        <v>35</v>
      </c>
      <c r="C31">
        <v>7.7935665754595984E-3</v>
      </c>
      <c r="D31">
        <v>1124</v>
      </c>
      <c r="E31">
        <v>8.4230469527082595E-3</v>
      </c>
      <c r="F31">
        <v>-84</v>
      </c>
      <c r="G31">
        <v>-6.2948037724865991E-4</v>
      </c>
      <c r="J31" s="152"/>
      <c r="K31" s="154">
        <v>97217</v>
      </c>
      <c r="L31" s="420">
        <v>1.9620985897823573E-2</v>
      </c>
      <c r="M31" s="161">
        <v>655</v>
      </c>
      <c r="N31" s="161">
        <v>8.2435829140952155E-3</v>
      </c>
      <c r="O31" s="161">
        <v>904</v>
      </c>
      <c r="P31" s="158">
        <v>1.1377402983728357E-2</v>
      </c>
    </row>
    <row r="32" spans="1:16" x14ac:dyDescent="0.2">
      <c r="A32">
        <v>97231</v>
      </c>
      <c r="B32" s="30" t="s">
        <v>40</v>
      </c>
      <c r="C32">
        <v>4.0554487987162435E-2</v>
      </c>
      <c r="D32">
        <v>528</v>
      </c>
      <c r="E32">
        <v>8.5174103648455717E-3</v>
      </c>
      <c r="F32">
        <v>1986</v>
      </c>
      <c r="G32">
        <v>3.2037077622316869E-2</v>
      </c>
      <c r="J32" s="152"/>
      <c r="K32" s="154">
        <v>97220</v>
      </c>
      <c r="L32" s="420">
        <v>3.3964220528996947E-3</v>
      </c>
      <c r="M32" s="161">
        <v>890</v>
      </c>
      <c r="N32" s="161">
        <v>6.732328790825675E-3</v>
      </c>
      <c r="O32" s="161">
        <v>-441</v>
      </c>
      <c r="P32" s="158">
        <v>-3.3359067379259808E-3</v>
      </c>
    </row>
    <row r="33" spans="1:16" x14ac:dyDescent="0.2">
      <c r="A33">
        <v>97232</v>
      </c>
      <c r="B33" s="30" t="s">
        <v>38</v>
      </c>
      <c r="C33">
        <v>1.5454435315922721E-2</v>
      </c>
      <c r="D33">
        <v>483</v>
      </c>
      <c r="E33">
        <v>5.7774707876088807E-3</v>
      </c>
      <c r="F33">
        <v>809</v>
      </c>
      <c r="G33">
        <v>9.6769645283138403E-3</v>
      </c>
      <c r="J33" s="152"/>
      <c r="K33" s="154">
        <v>97226</v>
      </c>
      <c r="L33" s="420">
        <v>1.2539008034168742E-2</v>
      </c>
      <c r="M33" s="161">
        <v>276</v>
      </c>
      <c r="N33" s="161">
        <v>6.2808824272787165E-3</v>
      </c>
      <c r="O33" s="161">
        <v>275</v>
      </c>
      <c r="P33" s="158">
        <v>6.258125606890025E-3</v>
      </c>
    </row>
    <row r="34" spans="1:16" x14ac:dyDescent="0.2">
      <c r="A34">
        <v>97233</v>
      </c>
      <c r="B34" s="30" t="s">
        <v>37</v>
      </c>
      <c r="C34">
        <v>-4.8079763339368142E-3</v>
      </c>
      <c r="D34">
        <v>75</v>
      </c>
      <c r="E34">
        <v>3.9626178576402313E-3</v>
      </c>
      <c r="F34">
        <v>-166</v>
      </c>
      <c r="G34">
        <v>-8.7705941915770455E-3</v>
      </c>
      <c r="J34" s="152"/>
      <c r="K34" s="154">
        <v>97232</v>
      </c>
      <c r="L34" s="420">
        <v>1.5454435315922721E-2</v>
      </c>
      <c r="M34" s="161">
        <v>483</v>
      </c>
      <c r="N34" s="161">
        <v>5.7774707876088807E-3</v>
      </c>
      <c r="O34" s="161">
        <v>809</v>
      </c>
      <c r="P34" s="158">
        <v>9.6769645283138403E-3</v>
      </c>
    </row>
    <row r="35" spans="1:16" x14ac:dyDescent="0.2">
      <c r="A35">
        <v>97234</v>
      </c>
      <c r="B35" s="30" t="s">
        <v>37</v>
      </c>
      <c r="C35">
        <v>-5.1127543217982518E-3</v>
      </c>
      <c r="D35">
        <v>125</v>
      </c>
      <c r="E35">
        <v>8.4091353976944935E-3</v>
      </c>
      <c r="F35">
        <v>-201</v>
      </c>
      <c r="G35">
        <v>-1.3521889719492747E-2</v>
      </c>
      <c r="J35" s="174" t="s">
        <v>189</v>
      </c>
      <c r="K35" s="175"/>
      <c r="L35" s="186">
        <v>1.9620985897823573E-2</v>
      </c>
      <c r="M35" s="177">
        <v>1380</v>
      </c>
      <c r="N35" s="177">
        <v>8.2435829140952155E-3</v>
      </c>
      <c r="O35" s="177">
        <v>904</v>
      </c>
      <c r="P35" s="178">
        <v>1.1377402983728357E-2</v>
      </c>
    </row>
    <row r="36" spans="1:16" x14ac:dyDescent="0.2">
      <c r="J36" s="149" t="s">
        <v>40</v>
      </c>
      <c r="K36" s="149">
        <v>97202</v>
      </c>
      <c r="L36" s="184">
        <v>1.0176592338068779E-2</v>
      </c>
      <c r="M36" s="160">
        <v>160</v>
      </c>
      <c r="N36" s="160">
        <v>4.4126145639322625E-3</v>
      </c>
      <c r="O36" s="160">
        <v>209</v>
      </c>
      <c r="P36" s="157">
        <v>5.763977774136517E-3</v>
      </c>
    </row>
    <row r="37" spans="1:16" x14ac:dyDescent="0.2">
      <c r="J37" s="152"/>
      <c r="K37" s="154">
        <v>97206</v>
      </c>
      <c r="L37" s="185">
        <v>4.4331703393881261E-2</v>
      </c>
      <c r="M37" s="161">
        <v>342</v>
      </c>
      <c r="N37" s="161">
        <v>7.0518337491662286E-3</v>
      </c>
      <c r="O37" s="161">
        <v>1808</v>
      </c>
      <c r="P37" s="158">
        <v>3.7279869644715032E-2</v>
      </c>
    </row>
    <row r="38" spans="1:16" x14ac:dyDescent="0.2">
      <c r="J38" s="152"/>
      <c r="K38" s="154">
        <v>97207</v>
      </c>
      <c r="L38" s="185">
        <v>9.3214328945281366E-3</v>
      </c>
      <c r="M38" s="161">
        <v>1271</v>
      </c>
      <c r="N38" s="161">
        <v>7.9996902153580442E-3</v>
      </c>
      <c r="O38" s="161">
        <v>210</v>
      </c>
      <c r="P38" s="158">
        <v>1.3217426791700937E-3</v>
      </c>
    </row>
    <row r="39" spans="1:16" x14ac:dyDescent="0.2">
      <c r="J39" s="152"/>
      <c r="K39" s="154">
        <v>97221</v>
      </c>
      <c r="L39" s="185">
        <v>5.336831342524162E-3</v>
      </c>
      <c r="M39" s="161">
        <v>1209</v>
      </c>
      <c r="N39" s="161">
        <v>9.6158406752782592E-3</v>
      </c>
      <c r="O39" s="161">
        <v>-538</v>
      </c>
      <c r="P39" s="158">
        <v>-4.2790093327540971E-3</v>
      </c>
    </row>
    <row r="40" spans="1:16" x14ac:dyDescent="0.2">
      <c r="J40" s="152"/>
      <c r="K40" s="154">
        <v>97227</v>
      </c>
      <c r="L40" s="185">
        <v>2.28719084524871E-2</v>
      </c>
      <c r="M40" s="161">
        <v>695</v>
      </c>
      <c r="N40" s="161">
        <v>8.1101920277951711E-3</v>
      </c>
      <c r="O40" s="161">
        <v>1265</v>
      </c>
      <c r="P40" s="158">
        <v>1.4761716424691929E-2</v>
      </c>
    </row>
    <row r="41" spans="1:16" x14ac:dyDescent="0.2">
      <c r="J41" s="152"/>
      <c r="K41" s="154">
        <v>97223</v>
      </c>
      <c r="L41" s="185">
        <v>1.1463384953518174E-2</v>
      </c>
      <c r="M41" s="161">
        <v>444</v>
      </c>
      <c r="N41" s="161">
        <v>5.1411544640020904E-3</v>
      </c>
      <c r="O41" s="161">
        <v>546</v>
      </c>
      <c r="P41" s="158">
        <v>6.3222304895160838E-3</v>
      </c>
    </row>
    <row r="42" spans="1:16" x14ac:dyDescent="0.2">
      <c r="J42" s="152"/>
      <c r="K42" s="154">
        <v>97231</v>
      </c>
      <c r="L42" s="185">
        <v>4.0554487987162435E-2</v>
      </c>
      <c r="M42" s="161">
        <v>528</v>
      </c>
      <c r="N42" s="161">
        <v>8.5174103648455717E-3</v>
      </c>
      <c r="O42" s="161">
        <v>1986</v>
      </c>
      <c r="P42" s="158">
        <v>3.2037077622316869E-2</v>
      </c>
    </row>
    <row r="43" spans="1:16" x14ac:dyDescent="0.2">
      <c r="J43" s="174" t="s">
        <v>190</v>
      </c>
      <c r="K43" s="175"/>
      <c r="L43" s="176">
        <v>4.4331703393881261E-2</v>
      </c>
      <c r="M43" s="177">
        <v>1271</v>
      </c>
      <c r="N43" s="177">
        <v>9.6158406752782592E-3</v>
      </c>
      <c r="O43" s="177">
        <v>1986</v>
      </c>
      <c r="P43" s="178">
        <v>3.7279869644715032E-2</v>
      </c>
    </row>
    <row r="44" spans="1:16" x14ac:dyDescent="0.2">
      <c r="J44" s="149" t="s">
        <v>183</v>
      </c>
      <c r="K44" s="149" t="s">
        <v>183</v>
      </c>
      <c r="L44" s="156"/>
      <c r="M44" s="160"/>
      <c r="N44" s="160"/>
      <c r="O44" s="160"/>
      <c r="P44" s="157"/>
    </row>
    <row r="45" spans="1:16" x14ac:dyDescent="0.2">
      <c r="J45" s="174" t="s">
        <v>191</v>
      </c>
      <c r="K45" s="175"/>
      <c r="L45" s="176"/>
      <c r="M45" s="177"/>
      <c r="N45" s="177"/>
      <c r="O45" s="177"/>
      <c r="P45" s="178"/>
    </row>
    <row r="46" spans="1:16" x14ac:dyDescent="0.2">
      <c r="J46" s="179" t="s">
        <v>184</v>
      </c>
      <c r="K46" s="180"/>
      <c r="L46" s="181">
        <v>4.4331703393881261E-2</v>
      </c>
      <c r="M46" s="182">
        <v>6230</v>
      </c>
      <c r="N46" s="182">
        <v>1.0632838378389494E-2</v>
      </c>
      <c r="O46" s="182">
        <v>1986</v>
      </c>
      <c r="P46" s="183">
        <v>3.7279869644715032E-2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1:CN47"/>
  <sheetViews>
    <sheetView zoomScale="80" zoomScaleNormal="80" workbookViewId="0">
      <selection activeCell="B10" sqref="B10"/>
    </sheetView>
  </sheetViews>
  <sheetFormatPr baseColWidth="10" defaultColWidth="11.42578125" defaultRowHeight="12.75" x14ac:dyDescent="0.2"/>
  <cols>
    <col min="1" max="1" width="11.42578125" style="189"/>
    <col min="2" max="2" width="19.140625" style="189" customWidth="1"/>
    <col min="3" max="3" width="11.42578125" style="190"/>
    <col min="4" max="4" width="7.42578125" style="189" customWidth="1"/>
    <col min="5" max="5" width="12.28515625" style="189" customWidth="1"/>
    <col min="6" max="6" width="7.42578125" style="189" customWidth="1"/>
    <col min="7" max="7" width="12.28515625" style="189" customWidth="1"/>
    <col min="8" max="8" width="7.42578125" style="189" customWidth="1"/>
    <col min="9" max="9" width="12.28515625" style="189" customWidth="1"/>
    <col min="10" max="10" width="7.42578125" style="189" customWidth="1"/>
    <col min="11" max="11" width="12.28515625" style="189" customWidth="1"/>
    <col min="12" max="12" width="7.42578125" style="189" customWidth="1"/>
    <col min="13" max="13" width="12.28515625" style="189" customWidth="1"/>
    <col min="14" max="14" width="7.42578125" style="189" customWidth="1"/>
    <col min="15" max="15" width="11.42578125" style="242"/>
    <col min="16" max="16" width="19.140625" style="189" customWidth="1"/>
    <col min="17" max="17" width="11.42578125" style="190"/>
    <col min="18" max="18" width="8.7109375" style="189" customWidth="1"/>
    <col min="19" max="19" width="12.28515625" style="189" customWidth="1"/>
    <col min="20" max="20" width="8.7109375" style="189" customWidth="1"/>
    <col min="21" max="21" width="12.28515625" style="189" customWidth="1"/>
    <col min="22" max="22" width="8.7109375" style="189" customWidth="1"/>
    <col min="23" max="23" width="10.85546875"/>
    <col min="24" max="24" width="11.42578125" style="190"/>
    <col min="25" max="25" width="7.42578125" style="189" customWidth="1"/>
    <col min="26" max="26" width="12.28515625" style="189" customWidth="1"/>
    <col min="27" max="27" width="7.42578125" style="189" customWidth="1"/>
    <col min="28" max="28" width="12.28515625" style="189" customWidth="1"/>
    <col min="29" max="29" width="7.42578125" style="189" customWidth="1"/>
    <col min="30" max="30" width="12.28515625" style="189" customWidth="1"/>
    <col min="31" max="31" width="7.42578125" style="189" customWidth="1"/>
    <col min="32" max="32" width="12.28515625" style="189" customWidth="1"/>
    <col min="33" max="33" width="7.42578125" style="189" customWidth="1"/>
    <col min="34" max="34" width="12.28515625" style="189" customWidth="1"/>
    <col min="35" max="35" width="7.42578125" style="189" customWidth="1"/>
    <col min="36" max="37" width="11.42578125" style="189"/>
    <col min="38" max="38" width="11.42578125" style="190"/>
    <col min="39" max="39" width="7.42578125" style="189" customWidth="1"/>
    <col min="40" max="40" width="12.28515625" style="189" customWidth="1"/>
    <col min="41" max="41" width="7.42578125" style="189" customWidth="1"/>
    <col min="42" max="42" width="12.28515625" style="189" customWidth="1"/>
    <col min="43" max="43" width="7.42578125" style="189" customWidth="1"/>
    <col min="44" max="44" width="12.28515625" style="189" customWidth="1"/>
    <col min="45" max="45" width="7.42578125" style="189" customWidth="1"/>
    <col min="46" max="46" width="12.28515625" style="189" customWidth="1"/>
    <col min="47" max="47" width="7.42578125" style="189" customWidth="1"/>
    <col min="48" max="48" width="12.28515625" style="189" customWidth="1"/>
    <col min="49" max="49" width="7.42578125" style="189" customWidth="1"/>
    <col min="50" max="51" width="11.42578125" style="189"/>
    <col min="52" max="52" width="11.42578125" style="190"/>
    <col min="53" max="53" width="7.42578125" style="189" customWidth="1"/>
    <col min="54" max="54" width="12.28515625" style="189" customWidth="1"/>
    <col min="55" max="55" width="7.42578125" style="189" customWidth="1"/>
    <col min="56" max="56" width="12.28515625" style="189" customWidth="1"/>
    <col min="57" max="57" width="7.42578125" style="189" customWidth="1"/>
    <col min="58" max="58" width="12.28515625" style="189" customWidth="1"/>
    <col min="59" max="59" width="7.42578125" style="189" customWidth="1"/>
    <col min="60" max="60" width="12.28515625" style="189" customWidth="1"/>
    <col min="61" max="61" width="7.42578125" style="189" customWidth="1"/>
    <col min="62" max="62" width="12.28515625" style="189" customWidth="1"/>
    <col min="63" max="63" width="7.42578125" style="189" customWidth="1"/>
    <col min="64" max="65" width="11.42578125" style="189"/>
    <col min="66" max="66" width="11.42578125" style="190"/>
    <col min="67" max="67" width="7.42578125" style="189" customWidth="1"/>
    <col min="68" max="68" width="12.28515625" style="189" customWidth="1"/>
    <col min="69" max="69" width="7.42578125" style="189" customWidth="1"/>
    <col min="70" max="70" width="12.28515625" style="189" customWidth="1"/>
    <col min="71" max="71" width="7.42578125" style="189" customWidth="1"/>
    <col min="72" max="72" width="12.28515625" style="189" customWidth="1"/>
    <col min="73" max="73" width="7.42578125" style="189" customWidth="1"/>
    <col min="74" max="74" width="12.28515625" style="189" customWidth="1"/>
    <col min="75" max="75" width="7.42578125" style="189" customWidth="1"/>
    <col min="76" max="76" width="12.28515625" style="189" customWidth="1"/>
    <col min="77" max="77" width="7.42578125" style="189" customWidth="1"/>
    <col min="78" max="79" width="11.42578125" style="189"/>
    <col min="80" max="80" width="11.42578125" style="190"/>
    <col min="81" max="81" width="7.42578125" style="189" customWidth="1"/>
    <col min="82" max="82" width="12.28515625" style="189" customWidth="1"/>
    <col min="83" max="83" width="7.42578125" style="189" customWidth="1"/>
    <col min="84" max="84" width="12.28515625" style="189" customWidth="1"/>
    <col min="85" max="85" width="7.42578125" style="189" customWidth="1"/>
    <col min="86" max="86" width="12.28515625" style="189" customWidth="1"/>
    <col min="87" max="87" width="7.42578125" style="189" customWidth="1"/>
    <col min="88" max="88" width="12.28515625" style="189" customWidth="1"/>
    <col min="89" max="89" width="7.42578125" style="189" customWidth="1"/>
    <col min="90" max="90" width="12.28515625" style="189" customWidth="1"/>
    <col min="91" max="91" width="7.42578125" style="189" customWidth="1"/>
    <col min="92" max="16384" width="11.42578125" style="189"/>
  </cols>
  <sheetData>
    <row r="1" spans="1:92" ht="13.5" thickBot="1" x14ac:dyDescent="0.25">
      <c r="G1" s="190"/>
      <c r="K1" s="190"/>
      <c r="AP1" s="190"/>
      <c r="AT1" s="190"/>
      <c r="BD1" s="190"/>
      <c r="BH1" s="190"/>
      <c r="BR1" s="190"/>
      <c r="BV1" s="190"/>
      <c r="CF1" s="190"/>
      <c r="CJ1" s="190"/>
    </row>
    <row r="2" spans="1:92" ht="15" x14ac:dyDescent="0.2">
      <c r="C2" s="216" t="s">
        <v>215</v>
      </c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4"/>
      <c r="Q2" s="216" t="s">
        <v>271</v>
      </c>
      <c r="R2" s="215"/>
      <c r="S2" s="215"/>
      <c r="T2" s="215"/>
      <c r="U2" s="215"/>
      <c r="V2" s="214"/>
      <c r="X2" s="216" t="s">
        <v>227</v>
      </c>
      <c r="Y2" s="215"/>
      <c r="Z2" s="215"/>
      <c r="AA2" s="215"/>
      <c r="AB2" s="215"/>
      <c r="AC2" s="215"/>
      <c r="AD2" s="215"/>
      <c r="AE2" s="215"/>
      <c r="AF2" s="215"/>
      <c r="AG2" s="215"/>
      <c r="AH2" s="215"/>
      <c r="AI2" s="214"/>
      <c r="AL2" s="216" t="s">
        <v>228</v>
      </c>
      <c r="AM2" s="215"/>
      <c r="AN2" s="215"/>
      <c r="AO2" s="215"/>
      <c r="AP2" s="215"/>
      <c r="AQ2" s="215"/>
      <c r="AR2" s="215"/>
      <c r="AS2" s="215"/>
      <c r="AT2" s="215"/>
      <c r="AU2" s="215"/>
      <c r="AV2" s="215"/>
      <c r="AW2" s="214"/>
      <c r="AZ2" s="216" t="s">
        <v>229</v>
      </c>
      <c r="BA2" s="215"/>
      <c r="BB2" s="215"/>
      <c r="BC2" s="215"/>
      <c r="BD2" s="215"/>
      <c r="BE2" s="215"/>
      <c r="BF2" s="215"/>
      <c r="BG2" s="215"/>
      <c r="BH2" s="215"/>
      <c r="BI2" s="215"/>
      <c r="BJ2" s="215"/>
      <c r="BK2" s="214"/>
      <c r="BN2" s="216" t="s">
        <v>230</v>
      </c>
      <c r="BO2" s="215"/>
      <c r="BP2" s="215"/>
      <c r="BQ2" s="215"/>
      <c r="BR2" s="215"/>
      <c r="BS2" s="215"/>
      <c r="BT2" s="215"/>
      <c r="BU2" s="215"/>
      <c r="BV2" s="215"/>
      <c r="BW2" s="215"/>
      <c r="BX2" s="215"/>
      <c r="BY2" s="214"/>
      <c r="CB2" s="216" t="s">
        <v>231</v>
      </c>
      <c r="CC2" s="215"/>
      <c r="CD2" s="215"/>
      <c r="CE2" s="215"/>
      <c r="CF2" s="215"/>
      <c r="CG2" s="215"/>
      <c r="CH2" s="215"/>
      <c r="CI2" s="215"/>
      <c r="CJ2" s="215"/>
      <c r="CK2" s="215"/>
      <c r="CL2" s="215"/>
      <c r="CM2" s="214"/>
    </row>
    <row r="3" spans="1:92" ht="26.25" thickBot="1" x14ac:dyDescent="0.25">
      <c r="C3" s="213" t="s">
        <v>209</v>
      </c>
      <c r="D3" s="212" t="s">
        <v>55</v>
      </c>
      <c r="E3" s="211" t="s">
        <v>210</v>
      </c>
      <c r="F3" s="212" t="s">
        <v>55</v>
      </c>
      <c r="G3" s="211" t="s">
        <v>211</v>
      </c>
      <c r="H3" s="212" t="s">
        <v>55</v>
      </c>
      <c r="I3" s="211" t="s">
        <v>212</v>
      </c>
      <c r="J3" s="212" t="s">
        <v>55</v>
      </c>
      <c r="K3" s="211" t="s">
        <v>213</v>
      </c>
      <c r="L3" s="212" t="s">
        <v>55</v>
      </c>
      <c r="M3" s="211" t="s">
        <v>214</v>
      </c>
      <c r="N3" s="210" t="s">
        <v>55</v>
      </c>
      <c r="Q3" s="213" t="s">
        <v>225</v>
      </c>
      <c r="R3" s="212" t="s">
        <v>55</v>
      </c>
      <c r="S3" s="211" t="s">
        <v>224</v>
      </c>
      <c r="T3" s="212" t="s">
        <v>55</v>
      </c>
      <c r="U3" s="211" t="s">
        <v>223</v>
      </c>
      <c r="V3" s="212" t="s">
        <v>55</v>
      </c>
      <c r="X3" s="213" t="s">
        <v>209</v>
      </c>
      <c r="Y3" s="212" t="s">
        <v>55</v>
      </c>
      <c r="Z3" s="211" t="s">
        <v>210</v>
      </c>
      <c r="AA3" s="212" t="s">
        <v>55</v>
      </c>
      <c r="AB3" s="211" t="s">
        <v>211</v>
      </c>
      <c r="AC3" s="212" t="s">
        <v>55</v>
      </c>
      <c r="AD3" s="211" t="s">
        <v>212</v>
      </c>
      <c r="AE3" s="212" t="s">
        <v>55</v>
      </c>
      <c r="AF3" s="211" t="s">
        <v>213</v>
      </c>
      <c r="AG3" s="212" t="s">
        <v>55</v>
      </c>
      <c r="AH3" s="211" t="s">
        <v>214</v>
      </c>
      <c r="AI3" s="210" t="s">
        <v>55</v>
      </c>
      <c r="AL3" s="213" t="s">
        <v>209</v>
      </c>
      <c r="AM3" s="212" t="s">
        <v>55</v>
      </c>
      <c r="AN3" s="211" t="s">
        <v>210</v>
      </c>
      <c r="AO3" s="212" t="s">
        <v>55</v>
      </c>
      <c r="AP3" s="211" t="s">
        <v>211</v>
      </c>
      <c r="AQ3" s="212" t="s">
        <v>55</v>
      </c>
      <c r="AR3" s="211" t="s">
        <v>212</v>
      </c>
      <c r="AS3" s="212" t="s">
        <v>55</v>
      </c>
      <c r="AT3" s="211" t="s">
        <v>213</v>
      </c>
      <c r="AU3" s="212" t="s">
        <v>55</v>
      </c>
      <c r="AV3" s="211" t="s">
        <v>214</v>
      </c>
      <c r="AW3" s="210" t="s">
        <v>55</v>
      </c>
      <c r="AZ3" s="213" t="s">
        <v>209</v>
      </c>
      <c r="BA3" s="212" t="s">
        <v>55</v>
      </c>
      <c r="BB3" s="211" t="s">
        <v>210</v>
      </c>
      <c r="BC3" s="212" t="s">
        <v>55</v>
      </c>
      <c r="BD3" s="211" t="s">
        <v>211</v>
      </c>
      <c r="BE3" s="212" t="s">
        <v>55</v>
      </c>
      <c r="BF3" s="211" t="s">
        <v>212</v>
      </c>
      <c r="BG3" s="212" t="s">
        <v>55</v>
      </c>
      <c r="BH3" s="211" t="s">
        <v>213</v>
      </c>
      <c r="BI3" s="212" t="s">
        <v>55</v>
      </c>
      <c r="BJ3" s="211" t="s">
        <v>214</v>
      </c>
      <c r="BK3" s="210" t="s">
        <v>55</v>
      </c>
      <c r="BN3" s="213" t="s">
        <v>209</v>
      </c>
      <c r="BO3" s="212" t="s">
        <v>55</v>
      </c>
      <c r="BP3" s="211" t="s">
        <v>210</v>
      </c>
      <c r="BQ3" s="212" t="s">
        <v>55</v>
      </c>
      <c r="BR3" s="211" t="s">
        <v>211</v>
      </c>
      <c r="BS3" s="212" t="s">
        <v>55</v>
      </c>
      <c r="BT3" s="211" t="s">
        <v>212</v>
      </c>
      <c r="BU3" s="212" t="s">
        <v>55</v>
      </c>
      <c r="BV3" s="211" t="s">
        <v>213</v>
      </c>
      <c r="BW3" s="212" t="s">
        <v>55</v>
      </c>
      <c r="BX3" s="211" t="s">
        <v>214</v>
      </c>
      <c r="BY3" s="210" t="s">
        <v>55</v>
      </c>
      <c r="CB3" s="213" t="s">
        <v>209</v>
      </c>
      <c r="CC3" s="212" t="s">
        <v>55</v>
      </c>
      <c r="CD3" s="211" t="s">
        <v>210</v>
      </c>
      <c r="CE3" s="212" t="s">
        <v>55</v>
      </c>
      <c r="CF3" s="211" t="s">
        <v>211</v>
      </c>
      <c r="CG3" s="212" t="s">
        <v>55</v>
      </c>
      <c r="CH3" s="211" t="s">
        <v>212</v>
      </c>
      <c r="CI3" s="212" t="s">
        <v>55</v>
      </c>
      <c r="CJ3" s="211" t="s">
        <v>213</v>
      </c>
      <c r="CK3" s="212" t="s">
        <v>55</v>
      </c>
      <c r="CL3" s="211" t="s">
        <v>214</v>
      </c>
      <c r="CM3" s="210" t="s">
        <v>55</v>
      </c>
    </row>
    <row r="4" spans="1:92" x14ac:dyDescent="0.2">
      <c r="A4" s="204">
        <v>97209</v>
      </c>
      <c r="B4" s="209" t="s">
        <v>8</v>
      </c>
      <c r="C4" s="202">
        <v>15587.629978316458</v>
      </c>
      <c r="D4" s="208">
        <v>0.40762628559943259</v>
      </c>
      <c r="E4" s="202">
        <v>11077.071478600243</v>
      </c>
      <c r="F4" s="208">
        <v>0.28967235611971509</v>
      </c>
      <c r="G4" s="202">
        <v>6098.371735988917</v>
      </c>
      <c r="H4" s="208">
        <v>0.15947623996744442</v>
      </c>
      <c r="I4" s="202">
        <v>3475.9307472803794</v>
      </c>
      <c r="J4" s="208">
        <v>9.0897765823652901E-2</v>
      </c>
      <c r="K4" s="202">
        <v>1313.5531689179029</v>
      </c>
      <c r="L4" s="208">
        <v>3.4350237972559247E-2</v>
      </c>
      <c r="M4" s="202">
        <v>687.44489516860062</v>
      </c>
      <c r="N4" s="208">
        <v>1.7977114517195719E-2</v>
      </c>
      <c r="O4" s="243"/>
      <c r="P4" s="209" t="s">
        <v>8</v>
      </c>
      <c r="Q4" s="202">
        <v>26664.7014569167</v>
      </c>
      <c r="R4" s="208">
        <v>0.69729864171914768</v>
      </c>
      <c r="S4" s="202">
        <v>9574.3024832692972</v>
      </c>
      <c r="T4" s="208">
        <v>0.25037400579109736</v>
      </c>
      <c r="U4" s="202">
        <v>2000.9980640865035</v>
      </c>
      <c r="V4" s="208">
        <v>5.2327352489754966E-2</v>
      </c>
      <c r="X4" s="227">
        <v>6016.269064461093</v>
      </c>
      <c r="Y4" s="208">
        <v>0.39253993848880397</v>
      </c>
      <c r="Z4" s="202">
        <v>4976.0763637359178</v>
      </c>
      <c r="AA4" s="208">
        <v>0.32467110244037201</v>
      </c>
      <c r="AB4" s="202">
        <v>2295.0797787075462</v>
      </c>
      <c r="AC4" s="208">
        <v>0.14974570876202276</v>
      </c>
      <c r="AD4" s="202">
        <v>1340.9718899984343</v>
      </c>
      <c r="AE4" s="208">
        <v>8.7493597373267007E-2</v>
      </c>
      <c r="AF4" s="202">
        <v>446.12074416758691</v>
      </c>
      <c r="AG4" s="208">
        <v>2.9107775532943258E-2</v>
      </c>
      <c r="AH4" s="202">
        <v>251.99667264352004</v>
      </c>
      <c r="AI4" s="208">
        <v>1.6441877402591083E-2</v>
      </c>
      <c r="AJ4" s="190">
        <v>15326.514513714097</v>
      </c>
      <c r="AL4" s="227">
        <v>4835.7742974357661</v>
      </c>
      <c r="AM4" s="208">
        <v>0.42368165134327423</v>
      </c>
      <c r="AN4" s="202">
        <v>3039.5615640788596</v>
      </c>
      <c r="AO4" s="208">
        <v>0.26630822358920953</v>
      </c>
      <c r="AP4" s="202">
        <v>1891.3378500590918</v>
      </c>
      <c r="AQ4" s="208">
        <v>0.16570772212962614</v>
      </c>
      <c r="AR4" s="202">
        <v>1080.5226144246817</v>
      </c>
      <c r="AS4" s="208">
        <v>9.4668935610984661E-2</v>
      </c>
      <c r="AT4" s="202">
        <v>376.70274792377131</v>
      </c>
      <c r="AU4" s="208">
        <v>3.3004444064009299E-2</v>
      </c>
      <c r="AV4" s="202">
        <v>189.79864488165259</v>
      </c>
      <c r="AW4" s="208">
        <v>1.6629023262896069E-2</v>
      </c>
      <c r="AX4" s="190">
        <v>11413.697718803824</v>
      </c>
      <c r="AZ4" s="227">
        <v>3448.5269612394586</v>
      </c>
      <c r="BA4" s="208">
        <v>0.39521675723027117</v>
      </c>
      <c r="BB4" s="202">
        <v>2389.7281654916751</v>
      </c>
      <c r="BC4" s="208">
        <v>0.27387363556757854</v>
      </c>
      <c r="BD4" s="202">
        <v>1541.8760038990006</v>
      </c>
      <c r="BE4" s="208">
        <v>0.17670595044242085</v>
      </c>
      <c r="BF4" s="202">
        <v>780.62521901607579</v>
      </c>
      <c r="BG4" s="208">
        <v>8.9463174027445552E-2</v>
      </c>
      <c r="BH4" s="202">
        <v>365.40695368508113</v>
      </c>
      <c r="BI4" s="208">
        <v>4.1877286426348394E-2</v>
      </c>
      <c r="BJ4" s="202">
        <v>199.49647235021209</v>
      </c>
      <c r="BK4" s="208">
        <v>2.2863196305935588E-2</v>
      </c>
      <c r="BL4" s="190">
        <v>8725.6597756815027</v>
      </c>
      <c r="BN4" s="227">
        <v>239.67141343505301</v>
      </c>
      <c r="BO4" s="208">
        <v>0.38737278894471033</v>
      </c>
      <c r="BP4" s="202">
        <v>188.55947256861921</v>
      </c>
      <c r="BQ4" s="208">
        <v>0.3047622898533246</v>
      </c>
      <c r="BR4" s="202">
        <v>76.219215641006002</v>
      </c>
      <c r="BS4" s="208">
        <v>0.12319053703931043</v>
      </c>
      <c r="BT4" s="202">
        <v>66.091109869690314</v>
      </c>
      <c r="BU4" s="208">
        <v>0.1068208226744192</v>
      </c>
      <c r="BV4" s="202">
        <v>40.673050222364182</v>
      </c>
      <c r="BW4" s="208">
        <v>6.5738473661544949E-2</v>
      </c>
      <c r="BX4" s="202">
        <v>7.495725838727215</v>
      </c>
      <c r="BY4" s="208">
        <v>1.2115087826690385E-2</v>
      </c>
      <c r="BZ4" s="190">
        <v>618.70998757545999</v>
      </c>
      <c r="CB4" s="227">
        <v>1047.388241745087</v>
      </c>
      <c r="CC4" s="208">
        <v>0.48593231834900941</v>
      </c>
      <c r="CD4" s="202">
        <v>483.14591272516958</v>
      </c>
      <c r="CE4" s="208">
        <v>0.22415395181467923</v>
      </c>
      <c r="CF4" s="202">
        <v>293.85888768227159</v>
      </c>
      <c r="CG4" s="208">
        <v>0.13633486119816585</v>
      </c>
      <c r="CH4" s="202">
        <v>207.71991397149787</v>
      </c>
      <c r="CI4" s="208">
        <v>9.6370968605921176E-2</v>
      </c>
      <c r="CJ4" s="202">
        <v>84.649672919099203</v>
      </c>
      <c r="CK4" s="208">
        <v>3.9272936404678882E-2</v>
      </c>
      <c r="CL4" s="202">
        <v>38.657379454488584</v>
      </c>
      <c r="CM4" s="208">
        <v>1.7934963627545531E-2</v>
      </c>
      <c r="CN4" s="190"/>
    </row>
    <row r="5" spans="1:92" x14ac:dyDescent="0.2">
      <c r="A5" s="204">
        <v>97213</v>
      </c>
      <c r="B5" s="206" t="s">
        <v>10</v>
      </c>
      <c r="C5" s="202">
        <v>5978.8399137355127</v>
      </c>
      <c r="D5" s="205">
        <v>0.34478432792076447</v>
      </c>
      <c r="E5" s="202">
        <v>5237.1223395296502</v>
      </c>
      <c r="F5" s="205">
        <v>0.30201138216216006</v>
      </c>
      <c r="G5" s="202">
        <v>3185.0476429112409</v>
      </c>
      <c r="H5" s="205">
        <v>0.18367350971112595</v>
      </c>
      <c r="I5" s="202">
        <v>1909.3392342648567</v>
      </c>
      <c r="J5" s="205">
        <v>0.11010668526955938</v>
      </c>
      <c r="K5" s="202">
        <v>687.91467913628162</v>
      </c>
      <c r="L5" s="205">
        <v>3.9670271111949269E-2</v>
      </c>
      <c r="M5" s="202">
        <v>342.54732818833054</v>
      </c>
      <c r="N5" s="205">
        <v>1.9753823824440957E-2</v>
      </c>
      <c r="O5" s="243"/>
      <c r="P5" s="206" t="s">
        <v>10</v>
      </c>
      <c r="Q5" s="202">
        <v>11215.962253265163</v>
      </c>
      <c r="R5" s="205">
        <v>0.64679571008292447</v>
      </c>
      <c r="S5" s="202">
        <v>5094.3868771760972</v>
      </c>
      <c r="T5" s="205">
        <v>0.29378019498068531</v>
      </c>
      <c r="U5" s="202">
        <v>1030.4620073246122</v>
      </c>
      <c r="V5" s="205">
        <v>5.9424094936390226E-2</v>
      </c>
      <c r="X5" s="228">
        <v>2786.3572771960207</v>
      </c>
      <c r="Y5" s="205">
        <v>0.32747672827439167</v>
      </c>
      <c r="Z5" s="202">
        <v>2748.8375100616131</v>
      </c>
      <c r="AA5" s="205">
        <v>0.32306708178456417</v>
      </c>
      <c r="AB5" s="202">
        <v>1477.1896463030914</v>
      </c>
      <c r="AC5" s="205">
        <v>0.17361206201774199</v>
      </c>
      <c r="AD5" s="202">
        <v>995.3813421941984</v>
      </c>
      <c r="AE5" s="205">
        <v>0.11698579647156898</v>
      </c>
      <c r="AF5" s="202">
        <v>330.1974135979986</v>
      </c>
      <c r="AG5" s="205">
        <v>3.8807646662797873E-2</v>
      </c>
      <c r="AH5" s="202">
        <v>170.60257004766927</v>
      </c>
      <c r="AI5" s="205">
        <v>2.0050684788935312E-2</v>
      </c>
      <c r="AJ5" s="190">
        <v>8508.5657594005916</v>
      </c>
      <c r="AL5" s="228">
        <v>1287.7348563784208</v>
      </c>
      <c r="AM5" s="205">
        <v>0.35698014508474613</v>
      </c>
      <c r="AN5" s="202">
        <v>1032.7494048212509</v>
      </c>
      <c r="AO5" s="205">
        <v>0.28629420920243825</v>
      </c>
      <c r="AP5" s="202">
        <v>726.42207587386463</v>
      </c>
      <c r="AQ5" s="205">
        <v>0.20137550579900587</v>
      </c>
      <c r="AR5" s="202">
        <v>355.23428292925973</v>
      </c>
      <c r="AS5" s="205">
        <v>9.8476472257498129E-2</v>
      </c>
      <c r="AT5" s="202">
        <v>129.00699647262735</v>
      </c>
      <c r="AU5" s="205">
        <v>3.5762747346346956E-2</v>
      </c>
      <c r="AV5" s="202">
        <v>76.153445248095977</v>
      </c>
      <c r="AW5" s="205">
        <v>2.1110920309964618E-2</v>
      </c>
      <c r="AX5" s="190">
        <v>3607.3010617235195</v>
      </c>
      <c r="AZ5" s="228">
        <v>1220.4847858315381</v>
      </c>
      <c r="BA5" s="205">
        <v>0.34043310998776338</v>
      </c>
      <c r="BB5" s="202">
        <v>1047.2055422224382</v>
      </c>
      <c r="BC5" s="205">
        <v>0.29209986365566576</v>
      </c>
      <c r="BD5" s="202">
        <v>736.34445948229029</v>
      </c>
      <c r="BE5" s="205">
        <v>0.20539054421151562</v>
      </c>
      <c r="BF5" s="202">
        <v>352.60526156983701</v>
      </c>
      <c r="BG5" s="205">
        <v>9.8353135727524882E-2</v>
      </c>
      <c r="BH5" s="202">
        <v>157.37459941890029</v>
      </c>
      <c r="BI5" s="205">
        <v>4.3896921072025259E-2</v>
      </c>
      <c r="BJ5" s="202">
        <v>71.079603545271112</v>
      </c>
      <c r="BK5" s="205">
        <v>1.9826425345505203E-2</v>
      </c>
      <c r="BL5" s="190">
        <v>3585.0942520702747</v>
      </c>
      <c r="BN5" s="228">
        <v>89.752653125047203</v>
      </c>
      <c r="BO5" s="205">
        <v>0.31420261441918257</v>
      </c>
      <c r="BP5" s="202">
        <v>84.524418957859012</v>
      </c>
      <c r="BQ5" s="205">
        <v>0.29589981459177789</v>
      </c>
      <c r="BR5" s="202">
        <v>49.812796230178506</v>
      </c>
      <c r="BS5" s="205">
        <v>0.17438270916900939</v>
      </c>
      <c r="BT5" s="202">
        <v>41.07421488580372</v>
      </c>
      <c r="BU5" s="205">
        <v>0.14379102180248832</v>
      </c>
      <c r="BV5" s="202">
        <v>11.98301809380046</v>
      </c>
      <c r="BW5" s="205">
        <v>4.1949685971497501E-2</v>
      </c>
      <c r="BX5" s="202">
        <v>8.5050511916529103</v>
      </c>
      <c r="BY5" s="205">
        <v>2.9774154046044232E-2</v>
      </c>
      <c r="BZ5" s="190">
        <v>285.65215248434185</v>
      </c>
      <c r="CB5" s="228">
        <v>594.51034120448617</v>
      </c>
      <c r="CC5" s="205">
        <v>0.43901289161508333</v>
      </c>
      <c r="CD5" s="202">
        <v>323.80546346648862</v>
      </c>
      <c r="CE5" s="205">
        <v>0.23911236354472465</v>
      </c>
      <c r="CF5" s="202">
        <v>195.27866502181686</v>
      </c>
      <c r="CG5" s="205">
        <v>0.14420245613940236</v>
      </c>
      <c r="CH5" s="202">
        <v>165.0441326857578</v>
      </c>
      <c r="CI5" s="205">
        <v>0.12187593202782671</v>
      </c>
      <c r="CJ5" s="202">
        <v>59.352651552954882</v>
      </c>
      <c r="CK5" s="205">
        <v>4.3828639095653404E-2</v>
      </c>
      <c r="CL5" s="202">
        <v>16.206658155641311</v>
      </c>
      <c r="CM5" s="205">
        <v>1.1967717577309613E-2</v>
      </c>
      <c r="CN5" s="190"/>
    </row>
    <row r="6" spans="1:92" x14ac:dyDescent="0.2">
      <c r="A6" s="204">
        <v>97224</v>
      </c>
      <c r="B6" s="206" t="s">
        <v>19</v>
      </c>
      <c r="C6" s="202">
        <v>2184.5391444422667</v>
      </c>
      <c r="D6" s="205">
        <v>0.31366298530533293</v>
      </c>
      <c r="E6" s="202">
        <v>2118.9105587605341</v>
      </c>
      <c r="F6" s="205">
        <v>0.30423982703477936</v>
      </c>
      <c r="G6" s="202">
        <v>1361.6393660686606</v>
      </c>
      <c r="H6" s="205">
        <v>0.19550845291874991</v>
      </c>
      <c r="I6" s="202">
        <v>839.81787197250765</v>
      </c>
      <c r="J6" s="205">
        <v>0.12058368535342597</v>
      </c>
      <c r="K6" s="202">
        <v>315.28898996112997</v>
      </c>
      <c r="L6" s="205">
        <v>4.5270182535621192E-2</v>
      </c>
      <c r="M6" s="202">
        <v>144.41018040141773</v>
      </c>
      <c r="N6" s="205">
        <v>2.0734866852090625E-2</v>
      </c>
      <c r="O6" s="243"/>
      <c r="P6" s="206" t="s">
        <v>19</v>
      </c>
      <c r="Q6" s="202">
        <v>4303.4497032028012</v>
      </c>
      <c r="R6" s="205">
        <v>0.61790281234011235</v>
      </c>
      <c r="S6" s="202">
        <v>2201.4572380411682</v>
      </c>
      <c r="T6" s="205">
        <v>0.31609213827217586</v>
      </c>
      <c r="U6" s="202">
        <v>459.6991703625477</v>
      </c>
      <c r="V6" s="205">
        <v>6.6005049387711817E-2</v>
      </c>
      <c r="X6" s="228">
        <v>1304.5185190014099</v>
      </c>
      <c r="Y6" s="205">
        <v>0.30170086670679369</v>
      </c>
      <c r="Z6" s="202">
        <v>1375.5724373921357</v>
      </c>
      <c r="AA6" s="205">
        <v>0.31813377160553402</v>
      </c>
      <c r="AB6" s="202">
        <v>840.61954450160033</v>
      </c>
      <c r="AC6" s="205">
        <v>0.19441321947728427</v>
      </c>
      <c r="AD6" s="202">
        <v>529.66540097685709</v>
      </c>
      <c r="AE6" s="205">
        <v>0.1224976941390178</v>
      </c>
      <c r="AF6" s="202">
        <v>191.28208267512804</v>
      </c>
      <c r="AG6" s="205">
        <v>4.4238521176949513E-2</v>
      </c>
      <c r="AH6" s="202">
        <v>82.222597039659931</v>
      </c>
      <c r="AI6" s="205">
        <v>1.9015926894420759E-2</v>
      </c>
      <c r="AJ6" s="190">
        <v>4323.8805815867909</v>
      </c>
      <c r="AL6" s="228">
        <v>384.1290012805735</v>
      </c>
      <c r="AM6" s="205">
        <v>0.2900986832687692</v>
      </c>
      <c r="AN6" s="202">
        <v>403.90747679421906</v>
      </c>
      <c r="AO6" s="205">
        <v>0.30503561769560061</v>
      </c>
      <c r="AP6" s="202">
        <v>270.47764451790175</v>
      </c>
      <c r="AQ6" s="205">
        <v>0.2042678586274442</v>
      </c>
      <c r="AR6" s="202">
        <v>158.85074766802092</v>
      </c>
      <c r="AS6" s="205">
        <v>0.11996592962553514</v>
      </c>
      <c r="AT6" s="202">
        <v>72.044342902136293</v>
      </c>
      <c r="AU6" s="205">
        <v>5.440872452535233E-2</v>
      </c>
      <c r="AV6" s="202">
        <v>34.722964730171121</v>
      </c>
      <c r="AW6" s="205">
        <v>2.622318625729856E-2</v>
      </c>
      <c r="AX6" s="190">
        <v>1324.1321778930226</v>
      </c>
      <c r="AZ6" s="228">
        <v>162.76951566352128</v>
      </c>
      <c r="BA6" s="205">
        <v>0.32106929860874883</v>
      </c>
      <c r="BB6" s="202">
        <v>151.22099229270606</v>
      </c>
      <c r="BC6" s="205">
        <v>0.29828938012389355</v>
      </c>
      <c r="BD6" s="202">
        <v>103.55290141282546</v>
      </c>
      <c r="BE6" s="205">
        <v>0.20426218810066785</v>
      </c>
      <c r="BF6" s="202">
        <v>64.479119099782579</v>
      </c>
      <c r="BG6" s="205">
        <v>0.12718760917783337</v>
      </c>
      <c r="BH6" s="202">
        <v>19.91721080434624</v>
      </c>
      <c r="BI6" s="205">
        <v>3.9287484988365047E-2</v>
      </c>
      <c r="BJ6" s="202">
        <v>5.0209585226866604</v>
      </c>
      <c r="BK6" s="205">
        <v>9.9040390004914922E-3</v>
      </c>
      <c r="BL6" s="190">
        <v>506.96069779586821</v>
      </c>
      <c r="BN6" s="228">
        <v>19.82196817720758</v>
      </c>
      <c r="BO6" s="205">
        <v>0.34768651504346021</v>
      </c>
      <c r="BP6" s="202">
        <v>12.39782573830815</v>
      </c>
      <c r="BQ6" s="205">
        <v>0.21746361342790352</v>
      </c>
      <c r="BR6" s="202">
        <v>9.7902579179233395</v>
      </c>
      <c r="BS6" s="205">
        <v>0.17172566449649798</v>
      </c>
      <c r="BT6" s="202">
        <v>2.4992534894368399</v>
      </c>
      <c r="BU6" s="205">
        <v>4.3838065331558637E-2</v>
      </c>
      <c r="BV6" s="202">
        <v>9.9985591473139301</v>
      </c>
      <c r="BW6" s="205">
        <v>0.17537936466787449</v>
      </c>
      <c r="BX6" s="202">
        <v>2.5031708146553902</v>
      </c>
      <c r="BY6" s="205">
        <v>4.3906777032705235E-2</v>
      </c>
      <c r="BZ6" s="190">
        <v>57.011035284845228</v>
      </c>
      <c r="CB6" s="228">
        <v>313.30014031955443</v>
      </c>
      <c r="CC6" s="205">
        <v>0.41627842250490782</v>
      </c>
      <c r="CD6" s="202">
        <v>175.81182654316564</v>
      </c>
      <c r="CE6" s="205">
        <v>0.23359922448948731</v>
      </c>
      <c r="CF6" s="202">
        <v>137.19901771840978</v>
      </c>
      <c r="CG6" s="205">
        <v>0.18229481355095917</v>
      </c>
      <c r="CH6" s="202">
        <v>84.323350738410198</v>
      </c>
      <c r="CI6" s="205">
        <v>0.11203950113112215</v>
      </c>
      <c r="CJ6" s="202">
        <v>22.046794432205417</v>
      </c>
      <c r="CK6" s="205">
        <v>2.92933313025894E-2</v>
      </c>
      <c r="CL6" s="202">
        <v>19.940489294244632</v>
      </c>
      <c r="CM6" s="205">
        <v>2.6494707020934163E-2</v>
      </c>
      <c r="CN6" s="190"/>
    </row>
    <row r="7" spans="1:92" x14ac:dyDescent="0.2">
      <c r="A7" s="204">
        <v>97229</v>
      </c>
      <c r="B7" s="203" t="s">
        <v>24</v>
      </c>
      <c r="C7" s="202">
        <v>3814.7670312170508</v>
      </c>
      <c r="D7" s="201">
        <v>0.41247577710505684</v>
      </c>
      <c r="E7" s="202">
        <v>2842.8183147490872</v>
      </c>
      <c r="F7" s="201">
        <v>0.3073827795902172</v>
      </c>
      <c r="G7" s="202">
        <v>1355.1279847500443</v>
      </c>
      <c r="H7" s="201">
        <v>0.14652466690954288</v>
      </c>
      <c r="I7" s="202">
        <v>870.71514535963399</v>
      </c>
      <c r="J7" s="201">
        <v>9.4147009052024833E-2</v>
      </c>
      <c r="K7" s="202">
        <v>250.60789140651156</v>
      </c>
      <c r="L7" s="201">
        <v>2.709724706926122E-2</v>
      </c>
      <c r="M7" s="202">
        <v>114.42679801753712</v>
      </c>
      <c r="N7" s="201">
        <v>1.2372520273897045E-2</v>
      </c>
      <c r="O7" s="243"/>
      <c r="P7" s="203" t="s">
        <v>24</v>
      </c>
      <c r="Q7" s="202">
        <v>6657.5853459661375</v>
      </c>
      <c r="R7" s="201">
        <v>0.71985855669527399</v>
      </c>
      <c r="S7" s="202">
        <v>2225.8431301096784</v>
      </c>
      <c r="T7" s="201">
        <v>0.24067167596156774</v>
      </c>
      <c r="U7" s="202">
        <v>365.03468942404868</v>
      </c>
      <c r="V7" s="201">
        <v>3.9469767343158269E-2</v>
      </c>
      <c r="X7" s="228">
        <v>1562.9597886592928</v>
      </c>
      <c r="Y7" s="201">
        <v>0.35806349329646125</v>
      </c>
      <c r="Z7" s="202">
        <v>1526.3409025544831</v>
      </c>
      <c r="AA7" s="201">
        <v>0.34967435470540331</v>
      </c>
      <c r="AB7" s="202">
        <v>652.18674740828931</v>
      </c>
      <c r="AC7" s="201">
        <v>0.14941156308249365</v>
      </c>
      <c r="AD7" s="202">
        <v>454.99758818500766</v>
      </c>
      <c r="AE7" s="201">
        <v>0.10423686332118604</v>
      </c>
      <c r="AF7" s="202">
        <v>108.92471938118707</v>
      </c>
      <c r="AG7" s="201">
        <v>2.4953914880574433E-2</v>
      </c>
      <c r="AH7" s="202">
        <v>59.625555987125438</v>
      </c>
      <c r="AI7" s="201">
        <v>1.3659810713881303E-2</v>
      </c>
      <c r="AJ7" s="190">
        <v>4365.0353021753854</v>
      </c>
      <c r="AL7" s="228">
        <v>1127.8835362409909</v>
      </c>
      <c r="AM7" s="201">
        <v>0.43395741082865769</v>
      </c>
      <c r="AN7" s="202">
        <v>710.04934867547217</v>
      </c>
      <c r="AO7" s="201">
        <v>0.27319414373111778</v>
      </c>
      <c r="AP7" s="202">
        <v>417.58340235051026</v>
      </c>
      <c r="AQ7" s="201">
        <v>0.1606667765476894</v>
      </c>
      <c r="AR7" s="202">
        <v>234.0091212431476</v>
      </c>
      <c r="AS7" s="201">
        <v>9.0035885002286209E-2</v>
      </c>
      <c r="AT7" s="202">
        <v>69.682525842361954</v>
      </c>
      <c r="AU7" s="201">
        <v>2.6810612552545771E-2</v>
      </c>
      <c r="AV7" s="202">
        <v>39.857107738296463</v>
      </c>
      <c r="AW7" s="201">
        <v>1.5335171337703037E-2</v>
      </c>
      <c r="AX7" s="190">
        <v>2599.0650420907796</v>
      </c>
      <c r="AZ7" s="228">
        <v>558.88780324158381</v>
      </c>
      <c r="BA7" s="201">
        <v>0.43449159343907684</v>
      </c>
      <c r="BB7" s="202">
        <v>382.7483976370047</v>
      </c>
      <c r="BC7" s="201">
        <v>0.29755696977282325</v>
      </c>
      <c r="BD7" s="202">
        <v>186.02328549493367</v>
      </c>
      <c r="BE7" s="201">
        <v>0.14461856791769803</v>
      </c>
      <c r="BF7" s="202">
        <v>99.1635438334376</v>
      </c>
      <c r="BG7" s="201">
        <v>7.7091906320653575E-2</v>
      </c>
      <c r="BH7" s="202">
        <v>52.046144042985389</v>
      </c>
      <c r="BI7" s="201">
        <v>4.0461809913252877E-2</v>
      </c>
      <c r="BJ7" s="202">
        <v>7.4337408833240604</v>
      </c>
      <c r="BK7" s="201">
        <v>5.7791526364953287E-3</v>
      </c>
      <c r="BL7" s="190">
        <v>1286.3029151332694</v>
      </c>
      <c r="BN7" s="228">
        <v>323.62024010081552</v>
      </c>
      <c r="BO7" s="201">
        <v>0.6635660708529818</v>
      </c>
      <c r="BP7" s="202">
        <v>109.42262857707937</v>
      </c>
      <c r="BQ7" s="201">
        <v>0.22436527358325378</v>
      </c>
      <c r="BR7" s="202">
        <v>32.26209929985378</v>
      </c>
      <c r="BS7" s="201">
        <v>6.6151716787564291E-2</v>
      </c>
      <c r="BT7" s="202">
        <v>17.420226268277371</v>
      </c>
      <c r="BU7" s="201">
        <v>3.571924640624969E-2</v>
      </c>
      <c r="BV7" s="202">
        <v>4.9734002357826999</v>
      </c>
      <c r="BW7" s="201">
        <v>1.019769236995045E-2</v>
      </c>
      <c r="BX7" s="202">
        <v>0</v>
      </c>
      <c r="BY7" s="201">
        <v>0</v>
      </c>
      <c r="BZ7" s="190">
        <v>487.69859448180875</v>
      </c>
      <c r="CB7" s="228">
        <v>241.41566297436771</v>
      </c>
      <c r="CC7" s="201">
        <v>0.4730289257403007</v>
      </c>
      <c r="CD7" s="202">
        <v>114.25703730504775</v>
      </c>
      <c r="CE7" s="201">
        <v>0.22387480144738836</v>
      </c>
      <c r="CF7" s="202">
        <v>67.072450196457481</v>
      </c>
      <c r="CG7" s="201">
        <v>0.13142150211922554</v>
      </c>
      <c r="CH7" s="202">
        <v>65.124665829763671</v>
      </c>
      <c r="CI7" s="201">
        <v>0.12760502088847478</v>
      </c>
      <c r="CJ7" s="202">
        <v>14.981101904194432</v>
      </c>
      <c r="CK7" s="201">
        <v>2.9353913713955973E-2</v>
      </c>
      <c r="CL7" s="202">
        <v>7.5103934087911703</v>
      </c>
      <c r="CM7" s="201">
        <v>1.471583609065466E-2</v>
      </c>
      <c r="CN7" s="190"/>
    </row>
    <row r="8" spans="1:92" ht="13.5" thickBot="1" x14ac:dyDescent="0.25">
      <c r="A8" s="204"/>
      <c r="B8" s="197" t="s">
        <v>34</v>
      </c>
      <c r="C8" s="196">
        <v>27565.776067711289</v>
      </c>
      <c r="D8" s="195">
        <v>0.3839571720996735</v>
      </c>
      <c r="E8" s="196">
        <v>21275.922691639513</v>
      </c>
      <c r="F8" s="195">
        <v>0.29634729275994709</v>
      </c>
      <c r="G8" s="196">
        <v>12000.186729718864</v>
      </c>
      <c r="H8" s="195">
        <v>0.16714776141593451</v>
      </c>
      <c r="I8" s="196">
        <v>7095.8029988773778</v>
      </c>
      <c r="J8" s="195">
        <v>9.8835760928081398E-2</v>
      </c>
      <c r="K8" s="196">
        <v>2567.3647294218258</v>
      </c>
      <c r="L8" s="195">
        <v>3.57602158138366E-2</v>
      </c>
      <c r="M8" s="196">
        <v>1288.8292017758861</v>
      </c>
      <c r="N8" s="195">
        <v>1.7951796982526788E-2</v>
      </c>
      <c r="O8" s="243"/>
      <c r="P8" s="197" t="s">
        <v>34</v>
      </c>
      <c r="Q8" s="196">
        <v>48841.698759350802</v>
      </c>
      <c r="R8" s="195">
        <v>0.68030446485962059</v>
      </c>
      <c r="S8" s="196">
        <v>19095.989728596243</v>
      </c>
      <c r="T8" s="195">
        <v>0.2659835223440159</v>
      </c>
      <c r="U8" s="196">
        <v>3856.1939311977121</v>
      </c>
      <c r="V8" s="195">
        <v>5.3712012796363388E-2</v>
      </c>
      <c r="X8" s="218">
        <v>11670.104649317815</v>
      </c>
      <c r="Y8" s="195">
        <v>0.35881521425067231</v>
      </c>
      <c r="Z8" s="196">
        <v>10626.827213744149</v>
      </c>
      <c r="AA8" s="195">
        <v>0.32673805403513478</v>
      </c>
      <c r="AB8" s="196">
        <v>5265.0757169205272</v>
      </c>
      <c r="AC8" s="195">
        <v>0.16188280466904684</v>
      </c>
      <c r="AD8" s="196">
        <v>3321.0162213544977</v>
      </c>
      <c r="AE8" s="195">
        <v>0.10210972247493343</v>
      </c>
      <c r="AF8" s="196">
        <v>1076.5249598219007</v>
      </c>
      <c r="AG8" s="195">
        <v>3.3099406193180247E-2</v>
      </c>
      <c r="AH8" s="196">
        <v>564.4473957179747</v>
      </c>
      <c r="AI8" s="195">
        <v>1.7354798377032403E-2</v>
      </c>
      <c r="AJ8" s="190">
        <v>32523.996156876863</v>
      </c>
      <c r="AL8" s="218">
        <v>7635.5216913357517</v>
      </c>
      <c r="AM8" s="195">
        <v>0.40305335159801631</v>
      </c>
      <c r="AN8" s="196">
        <v>5186.2677943698018</v>
      </c>
      <c r="AO8" s="195">
        <v>0.27376552661458253</v>
      </c>
      <c r="AP8" s="196">
        <v>3305.8209728013685</v>
      </c>
      <c r="AQ8" s="195">
        <v>0.17450310230701649</v>
      </c>
      <c r="AR8" s="196">
        <v>1828.6167662651098</v>
      </c>
      <c r="AS8" s="195">
        <v>9.6526491080211108E-2</v>
      </c>
      <c r="AT8" s="196">
        <v>647.43661314089695</v>
      </c>
      <c r="AU8" s="195">
        <v>3.4175987892198126E-2</v>
      </c>
      <c r="AV8" s="196">
        <v>340.53216259821613</v>
      </c>
      <c r="AW8" s="195">
        <v>1.7975540507975531E-2</v>
      </c>
      <c r="AX8" s="190">
        <v>18944.196000511143</v>
      </c>
      <c r="AZ8" s="218">
        <v>5390.6690659761016</v>
      </c>
      <c r="BA8" s="195">
        <v>0.38220804903331435</v>
      </c>
      <c r="BB8" s="196">
        <v>3970.9030976438244</v>
      </c>
      <c r="BC8" s="195">
        <v>0.28154411025340415</v>
      </c>
      <c r="BD8" s="196">
        <v>2567.7966502890499</v>
      </c>
      <c r="BE8" s="195">
        <v>0.18206136121686542</v>
      </c>
      <c r="BF8" s="196">
        <v>1296.873143519133</v>
      </c>
      <c r="BG8" s="195">
        <v>9.1950618366960751E-2</v>
      </c>
      <c r="BH8" s="196">
        <v>594.74490795131305</v>
      </c>
      <c r="BI8" s="195">
        <v>4.2168474480339627E-2</v>
      </c>
      <c r="BJ8" s="196">
        <v>283.03077530149392</v>
      </c>
      <c r="BK8" s="195">
        <v>2.0067386649115799E-2</v>
      </c>
      <c r="BL8" s="190">
        <v>14104.017640680915</v>
      </c>
      <c r="BN8" s="218">
        <v>672.86627483812322</v>
      </c>
      <c r="BO8" s="195">
        <v>0.46434295998928149</v>
      </c>
      <c r="BP8" s="196">
        <v>394.90434584186573</v>
      </c>
      <c r="BQ8" s="195">
        <v>0.27252228223945074</v>
      </c>
      <c r="BR8" s="196">
        <v>168.08436908896164</v>
      </c>
      <c r="BS8" s="195">
        <v>0.11599450944316707</v>
      </c>
      <c r="BT8" s="196">
        <v>127.08480451320824</v>
      </c>
      <c r="BU8" s="195">
        <v>8.7700835223936652E-2</v>
      </c>
      <c r="BV8" s="196">
        <v>67.628027699261281</v>
      </c>
      <c r="BW8" s="195">
        <v>4.6669895244291854E-2</v>
      </c>
      <c r="BX8" s="196">
        <v>18.503947845035515</v>
      </c>
      <c r="BY8" s="195">
        <v>1.276951785987218E-2</v>
      </c>
      <c r="BZ8" s="190">
        <v>1449.0717698264557</v>
      </c>
      <c r="CB8" s="218">
        <v>2196.6143862434956</v>
      </c>
      <c r="CC8" s="195">
        <v>0.46025520564294953</v>
      </c>
      <c r="CD8" s="196">
        <v>1097.0202400398716</v>
      </c>
      <c r="CE8" s="195">
        <v>0.22985794836639095</v>
      </c>
      <c r="CF8" s="196">
        <v>693.40902061895565</v>
      </c>
      <c r="CG8" s="195">
        <v>0.14528954803279537</v>
      </c>
      <c r="CH8" s="196">
        <v>522.21206322542957</v>
      </c>
      <c r="CI8" s="195">
        <v>0.10941875918425586</v>
      </c>
      <c r="CJ8" s="196">
        <v>181.03022080845392</v>
      </c>
      <c r="CK8" s="195">
        <v>3.7931146234670726E-2</v>
      </c>
      <c r="CL8" s="196">
        <v>82.3149203131657</v>
      </c>
      <c r="CM8" s="195">
        <v>1.724739253893761E-2</v>
      </c>
      <c r="CN8" s="190"/>
    </row>
    <row r="9" spans="1:92" x14ac:dyDescent="0.2">
      <c r="A9" s="204">
        <v>97212</v>
      </c>
      <c r="B9" s="209" t="s">
        <v>9</v>
      </c>
      <c r="C9" s="202">
        <v>1584.5001275084433</v>
      </c>
      <c r="D9" s="208">
        <v>0.35660150670546453</v>
      </c>
      <c r="E9" s="202">
        <v>1309.0623007658685</v>
      </c>
      <c r="F9" s="208">
        <v>0.29461252840570895</v>
      </c>
      <c r="G9" s="202">
        <v>737.3986161209948</v>
      </c>
      <c r="H9" s="208">
        <v>0.1659560974379726</v>
      </c>
      <c r="I9" s="202">
        <v>516.81391803180782</v>
      </c>
      <c r="J9" s="208">
        <v>0.11631215337691102</v>
      </c>
      <c r="K9" s="202">
        <v>212.92224735986025</v>
      </c>
      <c r="L9" s="208">
        <v>4.7919462360052852E-2</v>
      </c>
      <c r="M9" s="202">
        <v>82.6382717345967</v>
      </c>
      <c r="N9" s="208">
        <v>1.8598251713889975E-2</v>
      </c>
      <c r="O9" s="243"/>
      <c r="P9" s="209" t="s">
        <v>9</v>
      </c>
      <c r="Q9" s="202">
        <v>2893.562428274312</v>
      </c>
      <c r="R9" s="208">
        <v>0.65121403511117359</v>
      </c>
      <c r="S9" s="202">
        <v>1254.2125341528026</v>
      </c>
      <c r="T9" s="208">
        <v>0.2822682508148836</v>
      </c>
      <c r="U9" s="202">
        <v>295.56051909445694</v>
      </c>
      <c r="V9" s="208">
        <v>6.6517714073942816E-2</v>
      </c>
      <c r="X9" s="228">
        <v>1061.3020200206288</v>
      </c>
      <c r="Y9" s="208">
        <v>0.35925711827606938</v>
      </c>
      <c r="Z9" s="202">
        <v>908.73503087128745</v>
      </c>
      <c r="AA9" s="208">
        <v>0.30761227464825519</v>
      </c>
      <c r="AB9" s="202">
        <v>455.60337410447261</v>
      </c>
      <c r="AC9" s="208">
        <v>0.15422448291810972</v>
      </c>
      <c r="AD9" s="202">
        <v>350.63517962086792</v>
      </c>
      <c r="AE9" s="208">
        <v>0.11869211762581636</v>
      </c>
      <c r="AF9" s="202">
        <v>127.79756289855128</v>
      </c>
      <c r="AG9" s="208">
        <v>4.3260243835911899E-2</v>
      </c>
      <c r="AH9" s="202">
        <v>50.084080956792839</v>
      </c>
      <c r="AI9" s="208">
        <v>1.6953762695837538E-2</v>
      </c>
      <c r="AJ9" s="190">
        <v>2954.1572484726007</v>
      </c>
      <c r="AL9" s="228">
        <v>175.12728777610045</v>
      </c>
      <c r="AM9" s="208">
        <v>0.3124470538369844</v>
      </c>
      <c r="AN9" s="202">
        <v>147.62023895784856</v>
      </c>
      <c r="AO9" s="208">
        <v>0.26337134169553367</v>
      </c>
      <c r="AP9" s="202">
        <v>100.10555535554846</v>
      </c>
      <c r="AQ9" s="208">
        <v>0.17859972732258991</v>
      </c>
      <c r="AR9" s="202">
        <v>82.56529890135171</v>
      </c>
      <c r="AS9" s="208">
        <v>0.14730590942445859</v>
      </c>
      <c r="AT9" s="202">
        <v>37.553555589290468</v>
      </c>
      <c r="AU9" s="208">
        <v>6.6999825977882191E-2</v>
      </c>
      <c r="AV9" s="202">
        <v>17.530348928595181</v>
      </c>
      <c r="AW9" s="208">
        <v>3.1276141742551361E-2</v>
      </c>
      <c r="AX9" s="190">
        <v>560.50228550873476</v>
      </c>
      <c r="AZ9" s="228">
        <v>102.54773371645975</v>
      </c>
      <c r="BA9" s="208">
        <v>0.24549876638195881</v>
      </c>
      <c r="BB9" s="202">
        <v>127.55501845647316</v>
      </c>
      <c r="BC9" s="208">
        <v>0.30536608213571764</v>
      </c>
      <c r="BD9" s="202">
        <v>105.05780356644003</v>
      </c>
      <c r="BE9" s="208">
        <v>0.25150786116514073</v>
      </c>
      <c r="BF9" s="202">
        <v>50.028088725510571</v>
      </c>
      <c r="BG9" s="208">
        <v>0.11976699651421641</v>
      </c>
      <c r="BH9" s="202">
        <v>25.020132280893328</v>
      </c>
      <c r="BI9" s="208">
        <v>5.9898072702964378E-2</v>
      </c>
      <c r="BJ9" s="202">
        <v>7.5030318623000101</v>
      </c>
      <c r="BK9" s="208">
        <v>1.7962221100002035E-2</v>
      </c>
      <c r="BL9" s="190">
        <v>417.71180860807686</v>
      </c>
      <c r="BN9" s="228">
        <v>20.060630251465199</v>
      </c>
      <c r="BO9" s="208">
        <v>0.4002403681019373</v>
      </c>
      <c r="BP9" s="202">
        <v>12.506473118119899</v>
      </c>
      <c r="BQ9" s="208">
        <v>0.24952333708895766</v>
      </c>
      <c r="BR9" s="202">
        <v>10.02827690356596</v>
      </c>
      <c r="BS9" s="208">
        <v>0.20007951838991897</v>
      </c>
      <c r="BT9" s="202">
        <v>2.5042387687119798</v>
      </c>
      <c r="BU9" s="208">
        <v>4.9963407631782593E-2</v>
      </c>
      <c r="BV9" s="202">
        <v>2.5042387687119798</v>
      </c>
      <c r="BW9" s="208">
        <v>4.9963407631782593E-2</v>
      </c>
      <c r="BX9" s="202">
        <v>2.5175988195966599</v>
      </c>
      <c r="BY9" s="208">
        <v>5.0229961155620874E-2</v>
      </c>
      <c r="BZ9" s="190">
        <v>50.121456630171679</v>
      </c>
      <c r="CB9" s="228">
        <v>225.46245574378898</v>
      </c>
      <c r="CC9" s="208">
        <v>0.48923952663751946</v>
      </c>
      <c r="CD9" s="202">
        <v>112.64553936213942</v>
      </c>
      <c r="CE9" s="208">
        <v>0.24443382457426879</v>
      </c>
      <c r="CF9" s="202">
        <v>66.60360619096781</v>
      </c>
      <c r="CG9" s="208">
        <v>0.14452568902314242</v>
      </c>
      <c r="CH9" s="202">
        <v>31.081112015365779</v>
      </c>
      <c r="CI9" s="208">
        <v>6.744408278354419E-2</v>
      </c>
      <c r="CJ9" s="202">
        <v>20.04675782241317</v>
      </c>
      <c r="CK9" s="208">
        <v>4.3500219472459065E-2</v>
      </c>
      <c r="CL9" s="202">
        <v>5.0032111673120099</v>
      </c>
      <c r="CM9" s="208">
        <v>1.0856657509066052E-2</v>
      </c>
      <c r="CN9" s="190"/>
    </row>
    <row r="10" spans="1:92" x14ac:dyDescent="0.2">
      <c r="A10" s="204">
        <v>97222</v>
      </c>
      <c r="B10" s="206" t="s">
        <v>17</v>
      </c>
      <c r="C10" s="202">
        <v>2868.3317114442707</v>
      </c>
      <c r="D10" s="205">
        <v>0.29955866119071511</v>
      </c>
      <c r="E10" s="202">
        <v>2916.0060065568473</v>
      </c>
      <c r="F10" s="205">
        <v>0.30453759997947311</v>
      </c>
      <c r="G10" s="202">
        <v>1871.8344447838213</v>
      </c>
      <c r="H10" s="205">
        <v>0.19548792701098353</v>
      </c>
      <c r="I10" s="202">
        <v>1215.8434740742734</v>
      </c>
      <c r="J10" s="205">
        <v>0.12697849480169293</v>
      </c>
      <c r="K10" s="202">
        <v>493.54663703811229</v>
      </c>
      <c r="L10" s="205">
        <v>5.1544306830493047E-2</v>
      </c>
      <c r="M10" s="202">
        <v>209.62977711179838</v>
      </c>
      <c r="N10" s="205">
        <v>2.189301018664222E-2</v>
      </c>
      <c r="O10" s="243"/>
      <c r="P10" s="206" t="s">
        <v>17</v>
      </c>
      <c r="Q10" s="202">
        <v>5784.3377180011175</v>
      </c>
      <c r="R10" s="205">
        <v>0.60409626117018822</v>
      </c>
      <c r="S10" s="202">
        <v>3087.6779188580949</v>
      </c>
      <c r="T10" s="205">
        <v>0.32246642181267648</v>
      </c>
      <c r="U10" s="202">
        <v>703.17641414991067</v>
      </c>
      <c r="V10" s="205">
        <v>7.3437317017135267E-2</v>
      </c>
      <c r="X10" s="228">
        <v>1617.2532878845084</v>
      </c>
      <c r="Y10" s="205">
        <v>0.28673890704548527</v>
      </c>
      <c r="Z10" s="202">
        <v>1849.4436987707088</v>
      </c>
      <c r="AA10" s="205">
        <v>0.32790625240982235</v>
      </c>
      <c r="AB10" s="202">
        <v>1013.0595819124231</v>
      </c>
      <c r="AC10" s="205">
        <v>0.17961540067078752</v>
      </c>
      <c r="AD10" s="202">
        <v>738.67853940703515</v>
      </c>
      <c r="AE10" s="205">
        <v>0.13096765895253776</v>
      </c>
      <c r="AF10" s="202">
        <v>309.39191308146093</v>
      </c>
      <c r="AG10" s="205">
        <v>5.485516688714575E-2</v>
      </c>
      <c r="AH10" s="202">
        <v>112.33288799995914</v>
      </c>
      <c r="AI10" s="205">
        <v>1.991661403422133E-2</v>
      </c>
      <c r="AJ10" s="190">
        <v>5640.1599090560958</v>
      </c>
      <c r="AL10" s="228">
        <v>446.56889644420932</v>
      </c>
      <c r="AM10" s="205">
        <v>0.27454744146990179</v>
      </c>
      <c r="AN10" s="202">
        <v>443.99357669645741</v>
      </c>
      <c r="AO10" s="205">
        <v>0.27296415285902442</v>
      </c>
      <c r="AP10" s="202">
        <v>359.26566954967495</v>
      </c>
      <c r="AQ10" s="205">
        <v>0.22087402675872922</v>
      </c>
      <c r="AR10" s="202">
        <v>234.54824202721935</v>
      </c>
      <c r="AS10" s="205">
        <v>0.14419862256994717</v>
      </c>
      <c r="AT10" s="202">
        <v>97.285651565129925</v>
      </c>
      <c r="AU10" s="205">
        <v>5.9810539743391282E-2</v>
      </c>
      <c r="AV10" s="202">
        <v>44.901642669552942</v>
      </c>
      <c r="AW10" s="205">
        <v>2.7605216599006117E-2</v>
      </c>
      <c r="AX10" s="190">
        <v>1626.5636789522439</v>
      </c>
      <c r="AZ10" s="228">
        <v>316.97961299709391</v>
      </c>
      <c r="BA10" s="205">
        <v>0.24611517261585189</v>
      </c>
      <c r="BB10" s="202">
        <v>389.42864875294157</v>
      </c>
      <c r="BC10" s="205">
        <v>0.30236739266341039</v>
      </c>
      <c r="BD10" s="202">
        <v>344.37458258679612</v>
      </c>
      <c r="BE10" s="205">
        <v>0.26738568148431147</v>
      </c>
      <c r="BF10" s="202">
        <v>134.81681149788045</v>
      </c>
      <c r="BG10" s="205">
        <v>0.10467696177553164</v>
      </c>
      <c r="BH10" s="202">
        <v>64.910715249170991</v>
      </c>
      <c r="BI10" s="205">
        <v>5.039917784338576E-2</v>
      </c>
      <c r="BJ10" s="202">
        <v>37.42165532495023</v>
      </c>
      <c r="BK10" s="205">
        <v>2.9055613617508823E-2</v>
      </c>
      <c r="BL10" s="190">
        <v>1287.9320264088333</v>
      </c>
      <c r="BN10" s="228">
        <v>44.850101430421148</v>
      </c>
      <c r="BO10" s="205">
        <v>0.4685105965062511</v>
      </c>
      <c r="BP10" s="202">
        <v>34.896982259661776</v>
      </c>
      <c r="BQ10" s="205">
        <v>0.36453888515963334</v>
      </c>
      <c r="BR10" s="202">
        <v>7.4833186086983998</v>
      </c>
      <c r="BS10" s="205">
        <v>7.817182020528364E-2</v>
      </c>
      <c r="BT10" s="202">
        <v>6.0009719382355273</v>
      </c>
      <c r="BU10" s="205">
        <v>6.2687014136672381E-2</v>
      </c>
      <c r="BV10" s="202">
        <v>0</v>
      </c>
      <c r="BW10" s="205">
        <v>0</v>
      </c>
      <c r="BX10" s="202">
        <v>2.4977336313528502</v>
      </c>
      <c r="BY10" s="205">
        <v>2.6091683992159481E-2</v>
      </c>
      <c r="BZ10" s="190">
        <v>95.729107868369709</v>
      </c>
      <c r="CB10" s="228">
        <v>442.67981268803771</v>
      </c>
      <c r="CC10" s="205">
        <v>0.47867247472943858</v>
      </c>
      <c r="CD10" s="202">
        <v>198.24310007707777</v>
      </c>
      <c r="CE10" s="205">
        <v>0.21436151500950254</v>
      </c>
      <c r="CF10" s="202">
        <v>147.65129212622861</v>
      </c>
      <c r="CG10" s="205">
        <v>0.15965627384248457</v>
      </c>
      <c r="CH10" s="202">
        <v>101.79890920390278</v>
      </c>
      <c r="CI10" s="205">
        <v>0.11007580286415515</v>
      </c>
      <c r="CJ10" s="202">
        <v>21.958357142350472</v>
      </c>
      <c r="CK10" s="205">
        <v>2.3743710133285172E-2</v>
      </c>
      <c r="CL10" s="202">
        <v>12.4758574859832</v>
      </c>
      <c r="CM10" s="205">
        <v>1.3490223421133983E-2</v>
      </c>
      <c r="CN10" s="190"/>
    </row>
    <row r="11" spans="1:92" x14ac:dyDescent="0.2">
      <c r="A11" s="204">
        <v>97228</v>
      </c>
      <c r="B11" s="206" t="s">
        <v>23</v>
      </c>
      <c r="C11" s="202">
        <v>2237.9626949031317</v>
      </c>
      <c r="D11" s="205">
        <v>0.3186085997935813</v>
      </c>
      <c r="E11" s="202">
        <v>2105.3461945400954</v>
      </c>
      <c r="F11" s="205">
        <v>0.29972859004792252</v>
      </c>
      <c r="G11" s="202">
        <v>1354.2190253678982</v>
      </c>
      <c r="H11" s="205">
        <v>0.19279402130738826</v>
      </c>
      <c r="I11" s="202">
        <v>798.44953575332954</v>
      </c>
      <c r="J11" s="205">
        <v>0.11367163946547132</v>
      </c>
      <c r="K11" s="202">
        <v>335.47806876193687</v>
      </c>
      <c r="L11" s="205">
        <v>4.7760491268743863E-2</v>
      </c>
      <c r="M11" s="202">
        <v>192.71989951996912</v>
      </c>
      <c r="N11" s="205">
        <v>2.7436658116892689E-2</v>
      </c>
      <c r="O11" s="243"/>
      <c r="P11" s="206" t="s">
        <v>23</v>
      </c>
      <c r="Q11" s="202">
        <v>4343.3088894432276</v>
      </c>
      <c r="R11" s="205">
        <v>0.61833718984150388</v>
      </c>
      <c r="S11" s="202">
        <v>2152.6685611212279</v>
      </c>
      <c r="T11" s="205">
        <v>0.30646566077285958</v>
      </c>
      <c r="U11" s="202">
        <v>528.19796828190601</v>
      </c>
      <c r="V11" s="205">
        <v>7.5197149385636555E-2</v>
      </c>
      <c r="X11" s="228">
        <v>1494.517670831284</v>
      </c>
      <c r="Y11" s="205">
        <v>0.31943217869598578</v>
      </c>
      <c r="Z11" s="202">
        <v>1494.4369723983007</v>
      </c>
      <c r="AA11" s="205">
        <v>0.31941493053842407</v>
      </c>
      <c r="AB11" s="202">
        <v>888.64173298353751</v>
      </c>
      <c r="AC11" s="205">
        <v>0.18993469959389517</v>
      </c>
      <c r="AD11" s="202">
        <v>478.10552529695826</v>
      </c>
      <c r="AE11" s="205">
        <v>0.10218834649659818</v>
      </c>
      <c r="AF11" s="202">
        <v>215.33545363345081</v>
      </c>
      <c r="AG11" s="205">
        <v>4.6024931285263311E-2</v>
      </c>
      <c r="AH11" s="202">
        <v>107.63239232003392</v>
      </c>
      <c r="AI11" s="205">
        <v>2.3004913389833591E-2</v>
      </c>
      <c r="AJ11" s="190">
        <v>4678.6697474635648</v>
      </c>
      <c r="AL11" s="228">
        <v>212.79693355122396</v>
      </c>
      <c r="AM11" s="205">
        <v>0.21361161201136389</v>
      </c>
      <c r="AN11" s="202">
        <v>282.82372567893907</v>
      </c>
      <c r="AO11" s="205">
        <v>0.28390649690821385</v>
      </c>
      <c r="AP11" s="202">
        <v>247.8610095016856</v>
      </c>
      <c r="AQ11" s="205">
        <v>0.24880992837086169</v>
      </c>
      <c r="AR11" s="202">
        <v>160.13001238525891</v>
      </c>
      <c r="AS11" s="205">
        <v>0.16074305915118334</v>
      </c>
      <c r="AT11" s="202">
        <v>52.550865802818272</v>
      </c>
      <c r="AU11" s="205">
        <v>5.2752053187038517E-2</v>
      </c>
      <c r="AV11" s="202">
        <v>40.023622677930248</v>
      </c>
      <c r="AW11" s="205">
        <v>4.0176850371338856E-2</v>
      </c>
      <c r="AX11" s="190">
        <v>996.18616959785595</v>
      </c>
      <c r="AZ11" s="228">
        <v>110.19235296757562</v>
      </c>
      <c r="BA11" s="205">
        <v>0.29735152955722138</v>
      </c>
      <c r="BB11" s="202">
        <v>107.72684092389014</v>
      </c>
      <c r="BC11" s="205">
        <v>0.29069840202533764</v>
      </c>
      <c r="BD11" s="202">
        <v>65.046644185817456</v>
      </c>
      <c r="BE11" s="205">
        <v>0.17552687296647992</v>
      </c>
      <c r="BF11" s="202">
        <v>45.065298744592013</v>
      </c>
      <c r="BG11" s="205">
        <v>0.12160767195524555</v>
      </c>
      <c r="BH11" s="202">
        <v>17.51459059240398</v>
      </c>
      <c r="BI11" s="205">
        <v>4.7262719798281359E-2</v>
      </c>
      <c r="BJ11" s="202">
        <v>25.033677815820841</v>
      </c>
      <c r="BK11" s="205">
        <v>6.7552803697434119E-2</v>
      </c>
      <c r="BL11" s="190">
        <v>370.57940523010006</v>
      </c>
      <c r="BN11" s="228">
        <v>15.023655060417099</v>
      </c>
      <c r="BO11" s="205">
        <v>0.46153149783658182</v>
      </c>
      <c r="BP11" s="202">
        <v>4.9985074941264198</v>
      </c>
      <c r="BQ11" s="205">
        <v>0.15355575200802687</v>
      </c>
      <c r="BR11" s="202">
        <v>7.5147953872207003</v>
      </c>
      <c r="BS11" s="205">
        <v>0.23085692243676392</v>
      </c>
      <c r="BT11" s="202">
        <v>5.0147858305246302</v>
      </c>
      <c r="BU11" s="205">
        <v>0.1540558277186273</v>
      </c>
      <c r="BV11" s="202">
        <v>0</v>
      </c>
      <c r="BW11" s="205">
        <v>0</v>
      </c>
      <c r="BX11" s="202">
        <v>0</v>
      </c>
      <c r="BY11" s="205">
        <v>0</v>
      </c>
      <c r="BZ11" s="190">
        <v>32.551743772288852</v>
      </c>
      <c r="CB11" s="228">
        <v>405.43208249263103</v>
      </c>
      <c r="CC11" s="205">
        <v>0.42848982583682865</v>
      </c>
      <c r="CD11" s="202">
        <v>215.36014804483924</v>
      </c>
      <c r="CE11" s="205">
        <v>0.22760811566905051</v>
      </c>
      <c r="CF11" s="202">
        <v>145.15484330963704</v>
      </c>
      <c r="CG11" s="205">
        <v>0.15341009312021822</v>
      </c>
      <c r="CH11" s="202">
        <v>110.13391349599573</v>
      </c>
      <c r="CI11" s="205">
        <v>0.11639745212685601</v>
      </c>
      <c r="CJ11" s="202">
        <v>50.077158733263829</v>
      </c>
      <c r="CK11" s="205">
        <v>5.2925148133558086E-2</v>
      </c>
      <c r="CL11" s="202">
        <v>20.030206706184082</v>
      </c>
      <c r="CM11" s="205">
        <v>2.1169365113488499E-2</v>
      </c>
      <c r="CN11" s="190"/>
    </row>
    <row r="12" spans="1:92" x14ac:dyDescent="0.2">
      <c r="A12" s="204">
        <v>97230</v>
      </c>
      <c r="B12" s="203" t="s">
        <v>25</v>
      </c>
      <c r="C12" s="202">
        <v>1917.7316510684279</v>
      </c>
      <c r="D12" s="201">
        <v>0.34281317267608902</v>
      </c>
      <c r="E12" s="202">
        <v>1848.3304235960245</v>
      </c>
      <c r="F12" s="201">
        <v>0.33040702869646887</v>
      </c>
      <c r="G12" s="202">
        <v>852.45907112836994</v>
      </c>
      <c r="H12" s="201">
        <v>0.15238534473121698</v>
      </c>
      <c r="I12" s="202">
        <v>648.74383467259406</v>
      </c>
      <c r="J12" s="201">
        <v>0.11596926613494611</v>
      </c>
      <c r="K12" s="202">
        <v>204.06666314986995</v>
      </c>
      <c r="L12" s="201">
        <v>3.6478899533651951E-2</v>
      </c>
      <c r="M12" s="202">
        <v>122.76976181821699</v>
      </c>
      <c r="N12" s="201">
        <v>2.1946288227627005E-2</v>
      </c>
      <c r="O12" s="243"/>
      <c r="P12" s="203" t="s">
        <v>25</v>
      </c>
      <c r="Q12" s="202">
        <v>3766.0620746644527</v>
      </c>
      <c r="R12" s="201">
        <v>0.67322020137255789</v>
      </c>
      <c r="S12" s="202">
        <v>1501.2029058009639</v>
      </c>
      <c r="T12" s="201">
        <v>0.26835461086616308</v>
      </c>
      <c r="U12" s="202">
        <v>326.83642496808693</v>
      </c>
      <c r="V12" s="201">
        <v>5.8425187761278953E-2</v>
      </c>
      <c r="X12" s="228">
        <v>880.04182010529394</v>
      </c>
      <c r="Y12" s="201">
        <v>0.30976514620199297</v>
      </c>
      <c r="Z12" s="202">
        <v>1100.4126825796268</v>
      </c>
      <c r="AA12" s="201">
        <v>0.38733329225311308</v>
      </c>
      <c r="AB12" s="202">
        <v>398.96322984786536</v>
      </c>
      <c r="AC12" s="201">
        <v>0.14043071635874854</v>
      </c>
      <c r="AD12" s="202">
        <v>292.72277362087254</v>
      </c>
      <c r="AE12" s="201">
        <v>0.10303523161714462</v>
      </c>
      <c r="AF12" s="202">
        <v>113.60556985668812</v>
      </c>
      <c r="AG12" s="201">
        <v>3.9987924610000052E-2</v>
      </c>
      <c r="AH12" s="202">
        <v>55.250824045776973</v>
      </c>
      <c r="AI12" s="201">
        <v>1.94476889590008E-2</v>
      </c>
      <c r="AJ12" s="190">
        <v>2840.9969000561236</v>
      </c>
      <c r="AL12" s="228">
        <v>423.68609563384626</v>
      </c>
      <c r="AM12" s="201">
        <v>0.36378324167100984</v>
      </c>
      <c r="AN12" s="202">
        <v>321.78631905077862</v>
      </c>
      <c r="AO12" s="201">
        <v>0.27629056387736378</v>
      </c>
      <c r="AP12" s="202">
        <v>211.02891155945736</v>
      </c>
      <c r="AQ12" s="201">
        <v>0.18119259122383044</v>
      </c>
      <c r="AR12" s="202">
        <v>143.32402313379475</v>
      </c>
      <c r="AS12" s="201">
        <v>0.12306015770222867</v>
      </c>
      <c r="AT12" s="202">
        <v>37.33278830807221</v>
      </c>
      <c r="AU12" s="201">
        <v>3.2054492444484078E-2</v>
      </c>
      <c r="AV12" s="202">
        <v>27.508199574880628</v>
      </c>
      <c r="AW12" s="201">
        <v>2.3618953081083256E-2</v>
      </c>
      <c r="AX12" s="190">
        <v>1164.6663372608298</v>
      </c>
      <c r="AZ12" s="228">
        <v>330.55579099302224</v>
      </c>
      <c r="BA12" s="201">
        <v>0.31690372263603017</v>
      </c>
      <c r="BB12" s="202">
        <v>306.74362582247073</v>
      </c>
      <c r="BC12" s="201">
        <v>0.29407500811282555</v>
      </c>
      <c r="BD12" s="202">
        <v>175.46082196093181</v>
      </c>
      <c r="BE12" s="201">
        <v>0.16821422940180999</v>
      </c>
      <c r="BF12" s="202">
        <v>152.69046791223263</v>
      </c>
      <c r="BG12" s="201">
        <v>0.14638429884123635</v>
      </c>
      <c r="BH12" s="202">
        <v>45.088766123338601</v>
      </c>
      <c r="BI12" s="201">
        <v>4.3226584506737484E-2</v>
      </c>
      <c r="BJ12" s="202">
        <v>32.54007274661425</v>
      </c>
      <c r="BK12" s="201">
        <v>3.1196156501360359E-2</v>
      </c>
      <c r="BL12" s="190">
        <v>1043.0795455586103</v>
      </c>
      <c r="BN12" s="228">
        <v>51.857755411569229</v>
      </c>
      <c r="BO12" s="201">
        <v>0.6337097960402085</v>
      </c>
      <c r="BP12" s="202">
        <v>17.469845442288971</v>
      </c>
      <c r="BQ12" s="201">
        <v>0.21348421473747517</v>
      </c>
      <c r="BR12" s="202">
        <v>4.9841821397764701</v>
      </c>
      <c r="BS12" s="201">
        <v>6.0907477042871479E-2</v>
      </c>
      <c r="BT12" s="202">
        <v>2.5360591395399399</v>
      </c>
      <c r="BU12" s="201">
        <v>3.0991035136573222E-2</v>
      </c>
      <c r="BV12" s="202">
        <v>2.50348355332103</v>
      </c>
      <c r="BW12" s="201">
        <v>3.0592956431954428E-2</v>
      </c>
      <c r="BX12" s="202">
        <v>2.4806985864554401</v>
      </c>
      <c r="BY12" s="201">
        <v>3.0314520610917051E-2</v>
      </c>
      <c r="BZ12" s="190">
        <v>81.832024272951088</v>
      </c>
      <c r="CB12" s="228">
        <v>231.59018892469621</v>
      </c>
      <c r="CC12" s="201">
        <v>0.49962653660342621</v>
      </c>
      <c r="CD12" s="202">
        <v>101.91795070085908</v>
      </c>
      <c r="CE12" s="201">
        <v>0.21987508608556117</v>
      </c>
      <c r="CF12" s="202">
        <v>62.02192562033882</v>
      </c>
      <c r="CG12" s="201">
        <v>0.13380445879441452</v>
      </c>
      <c r="CH12" s="202">
        <v>57.4705108661542</v>
      </c>
      <c r="CI12" s="201">
        <v>0.12398535721313636</v>
      </c>
      <c r="CJ12" s="202">
        <v>5.5360553084499813</v>
      </c>
      <c r="CK12" s="201">
        <v>1.1943339020744334E-2</v>
      </c>
      <c r="CL12" s="202">
        <v>4.9899668644897099</v>
      </c>
      <c r="CM12" s="201">
        <v>1.0765222282717313E-2</v>
      </c>
      <c r="CN12" s="190"/>
    </row>
    <row r="13" spans="1:92" x14ac:dyDescent="0.2">
      <c r="A13" s="204"/>
      <c r="B13" s="200" t="s">
        <v>35</v>
      </c>
      <c r="C13" s="199">
        <v>8608.5261849242743</v>
      </c>
      <c r="D13" s="198">
        <v>0.32318164257279713</v>
      </c>
      <c r="E13" s="199">
        <v>8178.7449254588355</v>
      </c>
      <c r="F13" s="198">
        <v>0.30704677692944332</v>
      </c>
      <c r="G13" s="199">
        <v>4815.911157401084</v>
      </c>
      <c r="H13" s="198">
        <v>0.18079913389346727</v>
      </c>
      <c r="I13" s="199">
        <v>3179.8507625320049</v>
      </c>
      <c r="J13" s="198">
        <v>0.11937808754896582</v>
      </c>
      <c r="K13" s="199">
        <v>1246.0136163097793</v>
      </c>
      <c r="L13" s="198">
        <v>4.6777894210541654E-2</v>
      </c>
      <c r="M13" s="199">
        <v>607.75771018458124</v>
      </c>
      <c r="N13" s="198">
        <v>2.2816464844784896E-2</v>
      </c>
      <c r="O13" s="243"/>
      <c r="P13" s="200" t="s">
        <v>35</v>
      </c>
      <c r="Q13" s="199">
        <v>16787.27111038311</v>
      </c>
      <c r="R13" s="198">
        <v>0.6302284195022404</v>
      </c>
      <c r="S13" s="199">
        <v>7995.7619199330893</v>
      </c>
      <c r="T13" s="198">
        <v>0.30017722144243308</v>
      </c>
      <c r="U13" s="199">
        <v>1853.7713264943604</v>
      </c>
      <c r="V13" s="198">
        <v>6.9594359055326543E-2</v>
      </c>
      <c r="X13" s="219">
        <v>5053.1147988417142</v>
      </c>
      <c r="Y13" s="198">
        <v>0.313585694262558</v>
      </c>
      <c r="Z13" s="199">
        <v>5353.0283846199236</v>
      </c>
      <c r="AA13" s="198">
        <v>0.33219770165977586</v>
      </c>
      <c r="AB13" s="199">
        <v>2756.2679188482989</v>
      </c>
      <c r="AC13" s="198">
        <v>0.17104819963793075</v>
      </c>
      <c r="AD13" s="199">
        <v>1860.1420179457336</v>
      </c>
      <c r="AE13" s="198">
        <v>0.11543650784624505</v>
      </c>
      <c r="AF13" s="199">
        <v>766.13049947015111</v>
      </c>
      <c r="AG13" s="198">
        <v>4.754445013343804E-2</v>
      </c>
      <c r="AH13" s="199">
        <v>325.30018532256292</v>
      </c>
      <c r="AI13" s="198">
        <v>2.0187446460052227E-2</v>
      </c>
      <c r="AJ13" s="190">
        <v>16113.983805048385</v>
      </c>
      <c r="AL13" s="219">
        <v>1258.1792134053799</v>
      </c>
      <c r="AM13" s="198">
        <v>0.28937507032497367</v>
      </c>
      <c r="AN13" s="199">
        <v>1196.2238603840237</v>
      </c>
      <c r="AO13" s="198">
        <v>0.2751256419076667</v>
      </c>
      <c r="AP13" s="199">
        <v>918.26114596636637</v>
      </c>
      <c r="AQ13" s="198">
        <v>0.2111955760034431</v>
      </c>
      <c r="AR13" s="199">
        <v>620.56757644762479</v>
      </c>
      <c r="AS13" s="198">
        <v>0.14272750985123056</v>
      </c>
      <c r="AT13" s="199">
        <v>224.72286126531088</v>
      </c>
      <c r="AU13" s="198">
        <v>5.1685159863888573E-2</v>
      </c>
      <c r="AV13" s="199">
        <v>129.96381385095899</v>
      </c>
      <c r="AW13" s="198">
        <v>2.9891042048797396E-2</v>
      </c>
      <c r="AX13" s="190">
        <v>4347.9184713196646</v>
      </c>
      <c r="AZ13" s="219">
        <v>860.27549067415146</v>
      </c>
      <c r="BA13" s="198">
        <v>0.2757909538595717</v>
      </c>
      <c r="BB13" s="199">
        <v>931.45413395577566</v>
      </c>
      <c r="BC13" s="198">
        <v>0.29860972079862053</v>
      </c>
      <c r="BD13" s="199">
        <v>689.93985229998543</v>
      </c>
      <c r="BE13" s="198">
        <v>0.22118399516698248</v>
      </c>
      <c r="BF13" s="199">
        <v>382.60066688021567</v>
      </c>
      <c r="BG13" s="198">
        <v>0.12265582828997525</v>
      </c>
      <c r="BH13" s="199">
        <v>152.5342042458069</v>
      </c>
      <c r="BI13" s="198">
        <v>4.8900095540552656E-2</v>
      </c>
      <c r="BJ13" s="199">
        <v>102.49843774968534</v>
      </c>
      <c r="BK13" s="198">
        <v>3.2859406344297265E-2</v>
      </c>
      <c r="BL13" s="190">
        <v>3119.3027858056207</v>
      </c>
      <c r="BN13" s="219">
        <v>131.79214215387267</v>
      </c>
      <c r="BO13" s="198">
        <v>0.50643641392589978</v>
      </c>
      <c r="BP13" s="199">
        <v>69.871808314197068</v>
      </c>
      <c r="BQ13" s="198">
        <v>0.26849573471418103</v>
      </c>
      <c r="BR13" s="199">
        <v>30.01057303926153</v>
      </c>
      <c r="BS13" s="198">
        <v>0.11532134421276874</v>
      </c>
      <c r="BT13" s="199">
        <v>16.056055677012075</v>
      </c>
      <c r="BU13" s="198">
        <v>6.1698452775483942E-2</v>
      </c>
      <c r="BV13" s="199">
        <v>5.0077223220330094</v>
      </c>
      <c r="BW13" s="198">
        <v>1.9243127042779876E-2</v>
      </c>
      <c r="BX13" s="199">
        <v>7.4960310374049497</v>
      </c>
      <c r="BY13" s="198">
        <v>2.8804927328886676E-2</v>
      </c>
      <c r="BZ13" s="190">
        <v>260.23433254378131</v>
      </c>
      <c r="CB13" s="219">
        <v>1305.1645398491537</v>
      </c>
      <c r="CC13" s="198">
        <v>0.46690309049015044</v>
      </c>
      <c r="CD13" s="199">
        <v>628.1667381849154</v>
      </c>
      <c r="CE13" s="198">
        <v>0.22471725399124923</v>
      </c>
      <c r="CF13" s="199">
        <v>421.4316672471723</v>
      </c>
      <c r="CG13" s="198">
        <v>0.15076087486322851</v>
      </c>
      <c r="CH13" s="199">
        <v>300.48444558141853</v>
      </c>
      <c r="CI13" s="198">
        <v>0.1074938155325602</v>
      </c>
      <c r="CJ13" s="199">
        <v>97.618329006477467</v>
      </c>
      <c r="CK13" s="198">
        <v>3.492149695307873E-2</v>
      </c>
      <c r="CL13" s="199">
        <v>42.499242223968999</v>
      </c>
      <c r="CM13" s="198">
        <v>1.5203468169732844E-2</v>
      </c>
      <c r="CN13" s="190"/>
    </row>
    <row r="14" spans="1:92" x14ac:dyDescent="0.2">
      <c r="A14" s="204">
        <v>97201</v>
      </c>
      <c r="B14" s="206" t="s">
        <v>32</v>
      </c>
      <c r="C14" s="207">
        <v>244.99305184393435</v>
      </c>
      <c r="D14" s="205">
        <v>0.31217616580310881</v>
      </c>
      <c r="E14" s="207">
        <v>237.87707108498191</v>
      </c>
      <c r="F14" s="205">
        <v>0.30310880829015541</v>
      </c>
      <c r="G14" s="207">
        <v>135.20363442009653</v>
      </c>
      <c r="H14" s="205">
        <v>0.17227979274611396</v>
      </c>
      <c r="I14" s="207">
        <v>104.70657402458606</v>
      </c>
      <c r="J14" s="205">
        <v>0.13341968911917099</v>
      </c>
      <c r="K14" s="207">
        <v>34.563335114911894</v>
      </c>
      <c r="L14" s="205">
        <v>4.4041450777202062E-2</v>
      </c>
      <c r="M14" s="207">
        <v>27.447354355959451</v>
      </c>
      <c r="N14" s="205">
        <v>3.4974093264248704E-2</v>
      </c>
      <c r="O14" s="243"/>
      <c r="P14" s="206" t="s">
        <v>32</v>
      </c>
      <c r="Q14" s="207">
        <v>482.87012292891626</v>
      </c>
      <c r="R14" s="205">
        <v>0.61528497409326421</v>
      </c>
      <c r="S14" s="207">
        <v>239.91020844468261</v>
      </c>
      <c r="T14" s="205">
        <v>0.30569948186528495</v>
      </c>
      <c r="U14" s="207">
        <v>62.010689470871341</v>
      </c>
      <c r="V14" s="205">
        <v>7.9015544041450753E-2</v>
      </c>
      <c r="X14" s="228">
        <v>160.61785141635531</v>
      </c>
      <c r="Y14" s="205">
        <v>0.32377049180327877</v>
      </c>
      <c r="Z14" s="207">
        <v>162.65098877605598</v>
      </c>
      <c r="AA14" s="205">
        <v>0.32786885245901642</v>
      </c>
      <c r="AB14" s="207">
        <v>79.292357028327302</v>
      </c>
      <c r="AC14" s="205">
        <v>0.15983606557377053</v>
      </c>
      <c r="AD14" s="207">
        <v>59.977552111170652</v>
      </c>
      <c r="AE14" s="205">
        <v>0.12090163934426232</v>
      </c>
      <c r="AF14" s="207">
        <v>21.347942276857349</v>
      </c>
      <c r="AG14" s="205">
        <v>4.3032786885245908E-2</v>
      </c>
      <c r="AH14" s="207">
        <v>12.1988241582042</v>
      </c>
      <c r="AI14" s="205">
        <v>2.4590163934426233E-2</v>
      </c>
      <c r="AJ14" s="190">
        <v>496.08551576697073</v>
      </c>
      <c r="AL14" s="228">
        <v>36.596472474612597</v>
      </c>
      <c r="AM14" s="205">
        <v>0.28124999999999994</v>
      </c>
      <c r="AN14" s="207">
        <v>33.546766435061556</v>
      </c>
      <c r="AO14" s="205">
        <v>0.2578125</v>
      </c>
      <c r="AP14" s="207">
        <v>27.447354355959451</v>
      </c>
      <c r="AQ14" s="205">
        <v>0.21093749999999997</v>
      </c>
      <c r="AR14" s="207">
        <v>17.28166755745595</v>
      </c>
      <c r="AS14" s="205">
        <v>0.13281249999999997</v>
      </c>
      <c r="AT14" s="207">
        <v>7.1159807589524497</v>
      </c>
      <c r="AU14" s="205">
        <v>5.4687499999999993E-2</v>
      </c>
      <c r="AV14" s="207">
        <v>8.1325494388027995</v>
      </c>
      <c r="AW14" s="205">
        <v>6.2499999999999986E-2</v>
      </c>
      <c r="AX14" s="190">
        <v>130.12079102084482</v>
      </c>
      <c r="AZ14" s="228">
        <v>11.18225547835385</v>
      </c>
      <c r="BA14" s="205">
        <v>0.11458333333333334</v>
      </c>
      <c r="BB14" s="207">
        <v>30.497060395510502</v>
      </c>
      <c r="BC14" s="205">
        <v>0.3125</v>
      </c>
      <c r="BD14" s="207">
        <v>21.347942276857349</v>
      </c>
      <c r="BE14" s="205">
        <v>0.21875</v>
      </c>
      <c r="BF14" s="207">
        <v>22.364510956707701</v>
      </c>
      <c r="BG14" s="205">
        <v>0.22916666666666669</v>
      </c>
      <c r="BH14" s="207">
        <v>5.0828433992517494</v>
      </c>
      <c r="BI14" s="205">
        <v>5.2083333333333329E-2</v>
      </c>
      <c r="BJ14" s="207">
        <v>7.1159807589524497</v>
      </c>
      <c r="BK14" s="205">
        <v>7.2916666666666657E-2</v>
      </c>
      <c r="BL14" s="190">
        <v>97.590593265633601</v>
      </c>
      <c r="BN14" s="228">
        <v>10.165686798503499</v>
      </c>
      <c r="BO14" s="205">
        <v>0.76923076923076927</v>
      </c>
      <c r="BP14" s="207">
        <v>3.04970603955105</v>
      </c>
      <c r="BQ14" s="205">
        <v>0.23076923076923081</v>
      </c>
      <c r="BR14" s="207">
        <v>0</v>
      </c>
      <c r="BS14" s="205">
        <v>0</v>
      </c>
      <c r="BT14" s="207">
        <v>0</v>
      </c>
      <c r="BU14" s="205">
        <v>0</v>
      </c>
      <c r="BV14" s="207">
        <v>0</v>
      </c>
      <c r="BW14" s="205">
        <v>0</v>
      </c>
      <c r="BX14" s="207">
        <v>0</v>
      </c>
      <c r="BY14" s="205">
        <v>0</v>
      </c>
      <c r="BZ14" s="190">
        <v>13.215392838054548</v>
      </c>
      <c r="CB14" s="228">
        <v>26.430785676109103</v>
      </c>
      <c r="CC14" s="205">
        <v>0.55319148936170226</v>
      </c>
      <c r="CD14" s="207">
        <v>8.1325494388027995</v>
      </c>
      <c r="CE14" s="205">
        <v>0.1702127659574468</v>
      </c>
      <c r="CF14" s="207">
        <v>7.1159807589524497</v>
      </c>
      <c r="CG14" s="205">
        <v>0.14893617021276595</v>
      </c>
      <c r="CH14" s="207">
        <v>5.0828433992517503</v>
      </c>
      <c r="CI14" s="205">
        <v>0.10638297872340427</v>
      </c>
      <c r="CJ14" s="207">
        <v>1.0165686798503499</v>
      </c>
      <c r="CK14" s="205">
        <v>2.1276595744680851E-2</v>
      </c>
      <c r="CL14" s="207">
        <v>0</v>
      </c>
      <c r="CM14" s="205">
        <v>0</v>
      </c>
      <c r="CN14" s="190"/>
    </row>
    <row r="15" spans="1:92" x14ac:dyDescent="0.2">
      <c r="A15" s="204">
        <v>97203</v>
      </c>
      <c r="B15" s="206" t="s">
        <v>1</v>
      </c>
      <c r="C15" s="202">
        <v>591.13635859796636</v>
      </c>
      <c r="D15" s="205">
        <v>0.38034188034188038</v>
      </c>
      <c r="E15" s="202">
        <v>471.58069056691699</v>
      </c>
      <c r="F15" s="205">
        <v>0.30341880341880345</v>
      </c>
      <c r="G15" s="202">
        <v>269.00025306986106</v>
      </c>
      <c r="H15" s="205">
        <v>0.17307692307692307</v>
      </c>
      <c r="I15" s="202">
        <v>146.12359426017142</v>
      </c>
      <c r="J15" s="205">
        <v>9.4017094017094002E-2</v>
      </c>
      <c r="K15" s="202">
        <v>49.814861679603901</v>
      </c>
      <c r="L15" s="205">
        <v>3.2051282051282048E-2</v>
      </c>
      <c r="M15" s="202">
        <v>26.567926229122076</v>
      </c>
      <c r="N15" s="205">
        <v>1.7094017094017092E-2</v>
      </c>
      <c r="O15" s="243"/>
      <c r="P15" s="206" t="s">
        <v>1</v>
      </c>
      <c r="Q15" s="202">
        <v>1062.7170491648833</v>
      </c>
      <c r="R15" s="205">
        <v>0.68376068376068377</v>
      </c>
      <c r="S15" s="202">
        <v>415.1238473300325</v>
      </c>
      <c r="T15" s="205">
        <v>0.26709401709401709</v>
      </c>
      <c r="U15" s="202">
        <v>76.382787908725973</v>
      </c>
      <c r="V15" s="205">
        <v>4.9145299145299137E-2</v>
      </c>
      <c r="X15" s="228">
        <v>429.51480737080692</v>
      </c>
      <c r="Y15" s="205">
        <v>0.39958805355303811</v>
      </c>
      <c r="Z15" s="202">
        <v>352.02502253586755</v>
      </c>
      <c r="AA15" s="205">
        <v>0.32749742533470649</v>
      </c>
      <c r="AB15" s="202">
        <v>163.83554507958615</v>
      </c>
      <c r="AC15" s="205">
        <v>0.15242018537590113</v>
      </c>
      <c r="AD15" s="202">
        <v>84.131766392219916</v>
      </c>
      <c r="AE15" s="205">
        <v>7.8269824922760037E-2</v>
      </c>
      <c r="AF15" s="202">
        <v>29.888917007762341</v>
      </c>
      <c r="AG15" s="205">
        <v>2.7806385169927911E-2</v>
      </c>
      <c r="AH15" s="202">
        <v>15.49795696698788</v>
      </c>
      <c r="AI15" s="205">
        <v>1.4418125643666324E-2</v>
      </c>
      <c r="AJ15" s="190">
        <v>1074.8940153532308</v>
      </c>
      <c r="AL15" s="228">
        <v>47.600867827177062</v>
      </c>
      <c r="AM15" s="205">
        <v>0.32575757575757575</v>
      </c>
      <c r="AN15" s="202">
        <v>28.781920081548918</v>
      </c>
      <c r="AO15" s="205">
        <v>0.19696969696969696</v>
      </c>
      <c r="AP15" s="202">
        <v>36.530898565042861</v>
      </c>
      <c r="AQ15" s="205">
        <v>0.25</v>
      </c>
      <c r="AR15" s="202">
        <v>23.246935450481818</v>
      </c>
      <c r="AS15" s="205">
        <v>0.15909090909090906</v>
      </c>
      <c r="AT15" s="202">
        <v>6.6419815572805208</v>
      </c>
      <c r="AU15" s="205">
        <v>4.5454545454545456E-2</v>
      </c>
      <c r="AV15" s="202">
        <v>3.3209907786402599</v>
      </c>
      <c r="AW15" s="205">
        <v>2.2727272727272724E-2</v>
      </c>
      <c r="AX15" s="190">
        <v>146.12359426017144</v>
      </c>
      <c r="AZ15" s="228">
        <v>46.493870900963636</v>
      </c>
      <c r="BA15" s="205">
        <v>0.25301204819277107</v>
      </c>
      <c r="BB15" s="202">
        <v>60.884830941738095</v>
      </c>
      <c r="BC15" s="205">
        <v>0.33132530120481923</v>
      </c>
      <c r="BD15" s="202">
        <v>44.279877048536797</v>
      </c>
      <c r="BE15" s="205">
        <v>0.24096385542168675</v>
      </c>
      <c r="BF15" s="202">
        <v>19.92594467184156</v>
      </c>
      <c r="BG15" s="205">
        <v>0.10843373493975904</v>
      </c>
      <c r="BH15" s="202">
        <v>8.8559754097073604</v>
      </c>
      <c r="BI15" s="205">
        <v>4.8192771084337352E-2</v>
      </c>
      <c r="BJ15" s="202">
        <v>3.3209907786402599</v>
      </c>
      <c r="BK15" s="205">
        <v>1.8072289156626505E-2</v>
      </c>
      <c r="BL15" s="190">
        <v>183.76148975142772</v>
      </c>
      <c r="BN15" s="228">
        <v>3.3209907786402599</v>
      </c>
      <c r="BO15" s="205">
        <v>0.42857142857142855</v>
      </c>
      <c r="BP15" s="202">
        <v>1.1069969262134201</v>
      </c>
      <c r="BQ15" s="205">
        <v>0.14285714285714285</v>
      </c>
      <c r="BR15" s="202">
        <v>0</v>
      </c>
      <c r="BS15" s="205">
        <v>0</v>
      </c>
      <c r="BT15" s="202">
        <v>2.2139938524268401</v>
      </c>
      <c r="BU15" s="205">
        <v>0.2857142857142857</v>
      </c>
      <c r="BV15" s="202">
        <v>1.1069969262134201</v>
      </c>
      <c r="BW15" s="205">
        <v>0.14285714285714285</v>
      </c>
      <c r="BX15" s="202">
        <v>0</v>
      </c>
      <c r="BY15" s="205">
        <v>0</v>
      </c>
      <c r="BZ15" s="190">
        <v>7.7489784834939401</v>
      </c>
      <c r="CB15" s="228">
        <v>64.205821720378353</v>
      </c>
      <c r="CC15" s="205">
        <v>0.453125</v>
      </c>
      <c r="CD15" s="202">
        <v>28.781920081548918</v>
      </c>
      <c r="CE15" s="205">
        <v>0.20312500000000003</v>
      </c>
      <c r="CF15" s="202">
        <v>24.353932376695237</v>
      </c>
      <c r="CG15" s="205">
        <v>0.171875</v>
      </c>
      <c r="CH15" s="202">
        <v>16.604953893201298</v>
      </c>
      <c r="CI15" s="205">
        <v>0.1171875</v>
      </c>
      <c r="CJ15" s="202">
        <v>3.3209907786402599</v>
      </c>
      <c r="CK15" s="205">
        <v>2.3437500000000003E-2</v>
      </c>
      <c r="CL15" s="202">
        <v>4.4279877048536802</v>
      </c>
      <c r="CM15" s="205">
        <v>3.1250000000000007E-2</v>
      </c>
      <c r="CN15" s="190"/>
    </row>
    <row r="16" spans="1:92" x14ac:dyDescent="0.2">
      <c r="A16" s="204">
        <v>97211</v>
      </c>
      <c r="B16" s="206" t="s">
        <v>30</v>
      </c>
      <c r="C16" s="202">
        <v>120</v>
      </c>
      <c r="D16" s="205">
        <v>0.38461538461538464</v>
      </c>
      <c r="E16" s="202">
        <v>88</v>
      </c>
      <c r="F16" s="205">
        <v>0.28205128205128205</v>
      </c>
      <c r="G16" s="202">
        <v>53</v>
      </c>
      <c r="H16" s="205">
        <v>0.16987179487179488</v>
      </c>
      <c r="I16" s="202">
        <v>31</v>
      </c>
      <c r="J16" s="205">
        <v>9.9358974358974353E-2</v>
      </c>
      <c r="K16" s="202">
        <v>15</v>
      </c>
      <c r="L16" s="205">
        <v>4.807692307692308E-2</v>
      </c>
      <c r="M16" s="202">
        <v>5</v>
      </c>
      <c r="N16" s="205">
        <v>1.6025641025641024E-2</v>
      </c>
      <c r="O16" s="243"/>
      <c r="P16" s="206" t="s">
        <v>30</v>
      </c>
      <c r="Q16" s="202">
        <v>208</v>
      </c>
      <c r="R16" s="205">
        <v>0.66666666666666663</v>
      </c>
      <c r="S16" s="202">
        <v>84</v>
      </c>
      <c r="T16" s="205">
        <v>0.26923076923076922</v>
      </c>
      <c r="U16" s="202">
        <v>20</v>
      </c>
      <c r="V16" s="205">
        <v>6.4102564102564097E-2</v>
      </c>
      <c r="X16" s="228">
        <v>68</v>
      </c>
      <c r="Y16" s="205">
        <v>0.37777777777777777</v>
      </c>
      <c r="Z16" s="202">
        <v>56</v>
      </c>
      <c r="AA16" s="205">
        <v>0.31111111111111112</v>
      </c>
      <c r="AB16" s="202">
        <v>28</v>
      </c>
      <c r="AC16" s="205">
        <v>0.15555555555555556</v>
      </c>
      <c r="AD16" s="202">
        <v>17</v>
      </c>
      <c r="AE16" s="205">
        <v>9.4444444444444442E-2</v>
      </c>
      <c r="AF16" s="202">
        <v>8</v>
      </c>
      <c r="AG16" s="205">
        <v>4.4444444444444446E-2</v>
      </c>
      <c r="AH16" s="202">
        <v>3</v>
      </c>
      <c r="AI16" s="205">
        <v>1.6666666666666666E-2</v>
      </c>
      <c r="AJ16" s="190">
        <v>180</v>
      </c>
      <c r="AL16" s="228">
        <v>21</v>
      </c>
      <c r="AM16" s="205">
        <v>0.35</v>
      </c>
      <c r="AN16" s="202">
        <v>16</v>
      </c>
      <c r="AO16" s="205">
        <v>0.26666666666666666</v>
      </c>
      <c r="AP16" s="202">
        <v>10</v>
      </c>
      <c r="AQ16" s="205">
        <v>0.16666666666666666</v>
      </c>
      <c r="AR16" s="202">
        <v>8</v>
      </c>
      <c r="AS16" s="205">
        <v>0.13333333333333333</v>
      </c>
      <c r="AT16" s="202">
        <v>3</v>
      </c>
      <c r="AU16" s="205">
        <v>0.05</v>
      </c>
      <c r="AV16" s="202">
        <v>2</v>
      </c>
      <c r="AW16" s="205">
        <v>3.3333333333333333E-2</v>
      </c>
      <c r="AX16" s="190">
        <v>60</v>
      </c>
      <c r="AZ16" s="228">
        <v>6</v>
      </c>
      <c r="BA16" s="205">
        <v>0.2</v>
      </c>
      <c r="BB16" s="202">
        <v>8</v>
      </c>
      <c r="BC16" s="205">
        <v>0.26666666666666666</v>
      </c>
      <c r="BD16" s="202">
        <v>10</v>
      </c>
      <c r="BE16" s="205">
        <v>0.33333333333333331</v>
      </c>
      <c r="BF16" s="202">
        <v>3</v>
      </c>
      <c r="BG16" s="205">
        <v>0.1</v>
      </c>
      <c r="BH16" s="202">
        <v>3</v>
      </c>
      <c r="BI16" s="205">
        <v>0.1</v>
      </c>
      <c r="BJ16" s="202">
        <v>0</v>
      </c>
      <c r="BK16" s="205">
        <v>0</v>
      </c>
      <c r="BL16" s="190">
        <v>30</v>
      </c>
      <c r="BN16" s="228">
        <v>2</v>
      </c>
      <c r="BO16" s="205">
        <v>0.33333333333333331</v>
      </c>
      <c r="BP16" s="202">
        <v>2</v>
      </c>
      <c r="BQ16" s="205">
        <v>0.33333333333333331</v>
      </c>
      <c r="BR16" s="202">
        <v>2</v>
      </c>
      <c r="BS16" s="205">
        <v>0.33333333333333331</v>
      </c>
      <c r="BT16" s="202">
        <v>0</v>
      </c>
      <c r="BU16" s="205">
        <v>0</v>
      </c>
      <c r="BV16" s="202">
        <v>0</v>
      </c>
      <c r="BW16" s="205">
        <v>0</v>
      </c>
      <c r="BX16" s="202">
        <v>0</v>
      </c>
      <c r="BY16" s="205">
        <v>0</v>
      </c>
      <c r="BZ16" s="190">
        <v>6</v>
      </c>
      <c r="CB16" s="228">
        <v>23</v>
      </c>
      <c r="CC16" s="205">
        <v>0.63888888888888884</v>
      </c>
      <c r="CD16" s="202">
        <v>6</v>
      </c>
      <c r="CE16" s="205">
        <v>0.16666666666666666</v>
      </c>
      <c r="CF16" s="202">
        <v>3</v>
      </c>
      <c r="CG16" s="205">
        <v>8.3333333333333329E-2</v>
      </c>
      <c r="CH16" s="202">
        <v>3</v>
      </c>
      <c r="CI16" s="205">
        <v>8.3333333333333329E-2</v>
      </c>
      <c r="CJ16" s="202">
        <v>1</v>
      </c>
      <c r="CK16" s="205">
        <v>2.7777777777777776E-2</v>
      </c>
      <c r="CL16" s="202">
        <v>0</v>
      </c>
      <c r="CM16" s="205">
        <v>0</v>
      </c>
      <c r="CN16" s="190"/>
    </row>
    <row r="17" spans="1:92" x14ac:dyDescent="0.2">
      <c r="A17" s="204">
        <v>97214</v>
      </c>
      <c r="B17" s="206" t="s">
        <v>11</v>
      </c>
      <c r="C17" s="202">
        <v>913.93582530161825</v>
      </c>
      <c r="D17" s="205">
        <v>0.31541820624790057</v>
      </c>
      <c r="E17" s="202">
        <v>878.89675212711506</v>
      </c>
      <c r="F17" s="205">
        <v>0.30332549546523335</v>
      </c>
      <c r="G17" s="202">
        <v>530.45263555844724</v>
      </c>
      <c r="H17" s="205">
        <v>0.18307020490426604</v>
      </c>
      <c r="I17" s="202">
        <v>344.55088621594558</v>
      </c>
      <c r="J17" s="205">
        <v>0.11891165602955997</v>
      </c>
      <c r="K17" s="202">
        <v>146.9694458152762</v>
      </c>
      <c r="L17" s="205">
        <v>5.0722203560631507E-2</v>
      </c>
      <c r="M17" s="202">
        <v>82.731144995354143</v>
      </c>
      <c r="N17" s="205">
        <v>2.8552233792408458E-2</v>
      </c>
      <c r="O17" s="243"/>
      <c r="P17" s="206" t="s">
        <v>11</v>
      </c>
      <c r="Q17" s="202">
        <v>1792.8325774287332</v>
      </c>
      <c r="R17" s="205">
        <v>0.61874370171313386</v>
      </c>
      <c r="S17" s="202">
        <v>875.00352177439277</v>
      </c>
      <c r="T17" s="205">
        <v>0.30198186093382595</v>
      </c>
      <c r="U17" s="202">
        <v>229.70059081063033</v>
      </c>
      <c r="V17" s="205">
        <v>7.9274437353039962E-2</v>
      </c>
      <c r="X17" s="228">
        <v>619.99693367106579</v>
      </c>
      <c r="Y17" s="205">
        <v>0.31628599801390267</v>
      </c>
      <c r="Z17" s="202">
        <v>646.27623855194304</v>
      </c>
      <c r="AA17" s="205">
        <v>0.3296921549155909</v>
      </c>
      <c r="AB17" s="202">
        <v>338.71104068686168</v>
      </c>
      <c r="AC17" s="205">
        <v>0.17279046673286991</v>
      </c>
      <c r="AD17" s="202">
        <v>218.99420734064336</v>
      </c>
      <c r="AE17" s="205">
        <v>0.11171797418073487</v>
      </c>
      <c r="AF17" s="202">
        <v>84.67776017171542</v>
      </c>
      <c r="AG17" s="205">
        <v>4.3197616683217477E-2</v>
      </c>
      <c r="AH17" s="202">
        <v>51.585302173573758</v>
      </c>
      <c r="AI17" s="205">
        <v>2.6315789473684206E-2</v>
      </c>
      <c r="AJ17" s="190">
        <v>1960.2414825958031</v>
      </c>
      <c r="AL17" s="228">
        <v>129.44990922802472</v>
      </c>
      <c r="AM17" s="205">
        <v>0.308584686774942</v>
      </c>
      <c r="AN17" s="202">
        <v>105.11721952350879</v>
      </c>
      <c r="AO17" s="205">
        <v>0.25058004640371229</v>
      </c>
      <c r="AP17" s="202">
        <v>79.811222230812234</v>
      </c>
      <c r="AQ17" s="205">
        <v>0.19025522041763343</v>
      </c>
      <c r="AR17" s="202">
        <v>59.371762879018846</v>
      </c>
      <c r="AS17" s="205">
        <v>0.14153132250580044</v>
      </c>
      <c r="AT17" s="202">
        <v>30.172535233599746</v>
      </c>
      <c r="AU17" s="205">
        <v>7.1925754060324823E-2</v>
      </c>
      <c r="AV17" s="202">
        <v>15.572921410890192</v>
      </c>
      <c r="AW17" s="205">
        <v>3.7122969837587012E-2</v>
      </c>
      <c r="AX17" s="190">
        <v>419.49557050585452</v>
      </c>
      <c r="AZ17" s="228">
        <v>44.772149056309303</v>
      </c>
      <c r="BA17" s="205">
        <v>0.20627802690582961</v>
      </c>
      <c r="BB17" s="202">
        <v>51.585302173573758</v>
      </c>
      <c r="BC17" s="205">
        <v>0.23766816143497757</v>
      </c>
      <c r="BD17" s="202">
        <v>55.478532526296313</v>
      </c>
      <c r="BE17" s="205">
        <v>0.2556053811659193</v>
      </c>
      <c r="BF17" s="202">
        <v>35.039073174502931</v>
      </c>
      <c r="BG17" s="205">
        <v>0.16143497757847533</v>
      </c>
      <c r="BH17" s="202">
        <v>22.386074528154651</v>
      </c>
      <c r="BI17" s="205">
        <v>0.1031390134529148</v>
      </c>
      <c r="BJ17" s="202">
        <v>7.7864607054450961</v>
      </c>
      <c r="BK17" s="205">
        <v>3.5874439461883408E-2</v>
      </c>
      <c r="BL17" s="190">
        <v>217.04759216428204</v>
      </c>
      <c r="BN17" s="228">
        <v>9.7330758818063696</v>
      </c>
      <c r="BO17" s="205">
        <v>0.26315789473684209</v>
      </c>
      <c r="BP17" s="202">
        <v>11.679691058167643</v>
      </c>
      <c r="BQ17" s="205">
        <v>0.31578947368421051</v>
      </c>
      <c r="BR17" s="202">
        <v>7.7864607054450961</v>
      </c>
      <c r="BS17" s="205">
        <v>0.21052631578947367</v>
      </c>
      <c r="BT17" s="202">
        <v>2.9199227645419108</v>
      </c>
      <c r="BU17" s="205">
        <v>7.8947368421052627E-2</v>
      </c>
      <c r="BV17" s="202">
        <v>2.9199227645419112</v>
      </c>
      <c r="BW17" s="205">
        <v>7.8947368421052627E-2</v>
      </c>
      <c r="BX17" s="202">
        <v>1.946615176361274</v>
      </c>
      <c r="BY17" s="205">
        <v>5.2631578947368418E-2</v>
      </c>
      <c r="BZ17" s="190">
        <v>36.985688350864208</v>
      </c>
      <c r="CB17" s="228">
        <v>109.98375746441198</v>
      </c>
      <c r="CC17" s="205">
        <v>0.41697416974169749</v>
      </c>
      <c r="CD17" s="202">
        <v>64.238300819922031</v>
      </c>
      <c r="CE17" s="205">
        <v>0.24354243542435425</v>
      </c>
      <c r="CF17" s="202">
        <v>48.66537940903185</v>
      </c>
      <c r="CG17" s="205">
        <v>0.18450184501845021</v>
      </c>
      <c r="CH17" s="202">
        <v>28.225920057238472</v>
      </c>
      <c r="CI17" s="205">
        <v>0.10701107011070113</v>
      </c>
      <c r="CJ17" s="202">
        <v>6.8131531172644593</v>
      </c>
      <c r="CK17" s="205">
        <v>2.5830258302583033E-2</v>
      </c>
      <c r="CL17" s="202">
        <v>5.8398455290838216</v>
      </c>
      <c r="CM17" s="205">
        <v>2.2140221402214024E-2</v>
      </c>
      <c r="CN17" s="190"/>
    </row>
    <row r="18" spans="1:92" x14ac:dyDescent="0.2">
      <c r="A18" s="204">
        <v>97215</v>
      </c>
      <c r="B18" s="206" t="s">
        <v>12</v>
      </c>
      <c r="C18" s="202">
        <v>146.13443830570966</v>
      </c>
      <c r="D18" s="205">
        <v>0.32589285714285715</v>
      </c>
      <c r="E18" s="202">
        <v>128.11786372007424</v>
      </c>
      <c r="F18" s="205">
        <v>0.28571428571428575</v>
      </c>
      <c r="G18" s="202">
        <v>86.079189686924877</v>
      </c>
      <c r="H18" s="205">
        <v>0.19196428571428575</v>
      </c>
      <c r="I18" s="202">
        <v>42.038674033149356</v>
      </c>
      <c r="J18" s="205">
        <v>9.3750000000000014E-2</v>
      </c>
      <c r="K18" s="202">
        <v>31.02854511970548</v>
      </c>
      <c r="L18" s="205">
        <v>6.9196428571428589E-2</v>
      </c>
      <c r="M18" s="202">
        <v>15.013812154696199</v>
      </c>
      <c r="N18" s="205">
        <v>3.3482142857142863E-2</v>
      </c>
      <c r="O18" s="243"/>
      <c r="P18" s="206" t="s">
        <v>12</v>
      </c>
      <c r="Q18" s="202">
        <v>274.25230202578393</v>
      </c>
      <c r="R18" s="205">
        <v>0.61160714285714302</v>
      </c>
      <c r="S18" s="202">
        <v>128.11786372007424</v>
      </c>
      <c r="T18" s="205">
        <v>0.28571428571428575</v>
      </c>
      <c r="U18" s="202">
        <v>46.042357274401681</v>
      </c>
      <c r="V18" s="205">
        <v>0.10267857142857145</v>
      </c>
      <c r="X18" s="228">
        <v>88.081031307551044</v>
      </c>
      <c r="Y18" s="205">
        <v>0.34108527131782945</v>
      </c>
      <c r="Z18" s="202">
        <v>72.066298342541756</v>
      </c>
      <c r="AA18" s="205">
        <v>0.27906976744186041</v>
      </c>
      <c r="AB18" s="202">
        <v>52.047882136280158</v>
      </c>
      <c r="AC18" s="205">
        <v>0.20155038759689919</v>
      </c>
      <c r="AD18" s="202">
        <v>19.017495395948519</v>
      </c>
      <c r="AE18" s="205">
        <v>7.364341085271317E-2</v>
      </c>
      <c r="AF18" s="202">
        <v>20.018416206261598</v>
      </c>
      <c r="AG18" s="205">
        <v>7.7519379844961225E-2</v>
      </c>
      <c r="AH18" s="202">
        <v>7.0064456721915596</v>
      </c>
      <c r="AI18" s="205">
        <v>2.713178294573643E-2</v>
      </c>
      <c r="AJ18" s="190">
        <v>258.23756906077466</v>
      </c>
      <c r="AL18" s="228">
        <v>13.01197053407004</v>
      </c>
      <c r="AM18" s="205">
        <v>0.33333333333333331</v>
      </c>
      <c r="AN18" s="202">
        <v>10.009208103130799</v>
      </c>
      <c r="AO18" s="205">
        <v>0.25641025641025639</v>
      </c>
      <c r="AP18" s="202">
        <v>9.0082872928177196</v>
      </c>
      <c r="AQ18" s="205">
        <v>0.23076923076923075</v>
      </c>
      <c r="AR18" s="202">
        <v>5.0046040515653996</v>
      </c>
      <c r="AS18" s="205">
        <v>0.12820512820512819</v>
      </c>
      <c r="AT18" s="202">
        <v>0</v>
      </c>
      <c r="AU18" s="205">
        <v>0</v>
      </c>
      <c r="AV18" s="202">
        <v>2.00184162062616</v>
      </c>
      <c r="AW18" s="205">
        <v>5.128205128205128E-2</v>
      </c>
      <c r="AX18" s="190">
        <v>39.03591160221012</v>
      </c>
      <c r="AZ18" s="228">
        <v>12.01104972375696</v>
      </c>
      <c r="BA18" s="205">
        <v>0.18181818181818185</v>
      </c>
      <c r="BB18" s="202">
        <v>21.019337016574681</v>
      </c>
      <c r="BC18" s="205">
        <v>0.31818181818181823</v>
      </c>
      <c r="BD18" s="202">
        <v>14.012891344383119</v>
      </c>
      <c r="BE18" s="205">
        <v>0.21212121212121213</v>
      </c>
      <c r="BF18" s="202">
        <v>7.0064456721915596</v>
      </c>
      <c r="BG18" s="205">
        <v>0.10606060606060606</v>
      </c>
      <c r="BH18" s="202">
        <v>8.00736648250464</v>
      </c>
      <c r="BI18" s="205">
        <v>0.12121212121212123</v>
      </c>
      <c r="BJ18" s="202">
        <v>4.00368324125232</v>
      </c>
      <c r="BK18" s="205">
        <v>6.0606060606060615E-2</v>
      </c>
      <c r="BL18" s="190">
        <v>66.060773480663272</v>
      </c>
      <c r="BN18" s="228">
        <v>0</v>
      </c>
      <c r="BO18" s="205">
        <v>0</v>
      </c>
      <c r="BP18" s="202">
        <v>1.00092081031308</v>
      </c>
      <c r="BQ18" s="205">
        <v>0.5</v>
      </c>
      <c r="BR18" s="202">
        <v>0</v>
      </c>
      <c r="BS18" s="205">
        <v>0</v>
      </c>
      <c r="BT18" s="202">
        <v>1.00092081031308</v>
      </c>
      <c r="BU18" s="205">
        <v>0.5</v>
      </c>
      <c r="BV18" s="202">
        <v>0</v>
      </c>
      <c r="BW18" s="205">
        <v>0</v>
      </c>
      <c r="BX18" s="202">
        <v>0</v>
      </c>
      <c r="BY18" s="205">
        <v>0</v>
      </c>
      <c r="BZ18" s="190">
        <v>2.00184162062616</v>
      </c>
      <c r="CB18" s="228">
        <v>33.030386740331643</v>
      </c>
      <c r="CC18" s="205">
        <v>0.39759036144578319</v>
      </c>
      <c r="CD18" s="202">
        <v>24.02209944751392</v>
      </c>
      <c r="CE18" s="205">
        <v>0.28915662650602414</v>
      </c>
      <c r="CF18" s="202">
        <v>11.01012891344388</v>
      </c>
      <c r="CG18" s="205">
        <v>0.13253012048192772</v>
      </c>
      <c r="CH18" s="202">
        <v>10.009208103130799</v>
      </c>
      <c r="CI18" s="205">
        <v>0.12048192771084337</v>
      </c>
      <c r="CJ18" s="202">
        <v>3.00276243093924</v>
      </c>
      <c r="CK18" s="205">
        <v>3.6144578313253017E-2</v>
      </c>
      <c r="CL18" s="202">
        <v>2.00184162062616</v>
      </c>
      <c r="CM18" s="205">
        <v>2.4096385542168676E-2</v>
      </c>
      <c r="CN18" s="190"/>
    </row>
    <row r="19" spans="1:92" x14ac:dyDescent="0.2">
      <c r="A19" s="204">
        <v>97216</v>
      </c>
      <c r="B19" s="203" t="s">
        <v>13</v>
      </c>
      <c r="C19" s="202">
        <v>497</v>
      </c>
      <c r="D19" s="201">
        <v>0.34418282548476453</v>
      </c>
      <c r="E19" s="202">
        <v>446</v>
      </c>
      <c r="F19" s="201">
        <v>0.30886426592797783</v>
      </c>
      <c r="G19" s="202">
        <v>244</v>
      </c>
      <c r="H19" s="201">
        <v>0.16897506925207756</v>
      </c>
      <c r="I19" s="202">
        <v>160</v>
      </c>
      <c r="J19" s="201">
        <v>0.11080332409972299</v>
      </c>
      <c r="K19" s="202">
        <v>60</v>
      </c>
      <c r="L19" s="201">
        <v>4.1551246537396121E-2</v>
      </c>
      <c r="M19" s="202">
        <v>37</v>
      </c>
      <c r="N19" s="201">
        <v>2.5623268698060944E-2</v>
      </c>
      <c r="O19" s="243"/>
      <c r="P19" s="203" t="s">
        <v>13</v>
      </c>
      <c r="Q19" s="202">
        <v>943</v>
      </c>
      <c r="R19" s="201">
        <v>0.65304709141274242</v>
      </c>
      <c r="S19" s="202">
        <v>404</v>
      </c>
      <c r="T19" s="201">
        <v>0.27977839335180055</v>
      </c>
      <c r="U19" s="202">
        <v>97</v>
      </c>
      <c r="V19" s="201">
        <v>6.7174515235457061E-2</v>
      </c>
      <c r="X19" s="228">
        <v>323</v>
      </c>
      <c r="Y19" s="201">
        <v>0.34693877551020408</v>
      </c>
      <c r="Z19" s="202">
        <v>294</v>
      </c>
      <c r="AA19" s="201">
        <v>0.31578947368421051</v>
      </c>
      <c r="AB19" s="202">
        <v>154</v>
      </c>
      <c r="AC19" s="201">
        <v>0.16541353383458646</v>
      </c>
      <c r="AD19" s="202">
        <v>104</v>
      </c>
      <c r="AE19" s="201">
        <v>0.11170784103114931</v>
      </c>
      <c r="AF19" s="202">
        <v>38</v>
      </c>
      <c r="AG19" s="201">
        <v>4.0816326530612242E-2</v>
      </c>
      <c r="AH19" s="202">
        <v>18</v>
      </c>
      <c r="AI19" s="201">
        <v>1.9334049409237379E-2</v>
      </c>
      <c r="AJ19" s="190">
        <v>931</v>
      </c>
      <c r="AL19" s="228">
        <v>55</v>
      </c>
      <c r="AM19" s="201">
        <v>0.26066350710900477</v>
      </c>
      <c r="AN19" s="202">
        <v>71</v>
      </c>
      <c r="AO19" s="201">
        <v>0.33649289099526064</v>
      </c>
      <c r="AP19" s="202">
        <v>44</v>
      </c>
      <c r="AQ19" s="201">
        <v>0.20853080568720378</v>
      </c>
      <c r="AR19" s="202">
        <v>24</v>
      </c>
      <c r="AS19" s="201">
        <v>0.11374407582938388</v>
      </c>
      <c r="AT19" s="202">
        <v>9</v>
      </c>
      <c r="AU19" s="201">
        <v>4.2654028436018961E-2</v>
      </c>
      <c r="AV19" s="202">
        <v>8</v>
      </c>
      <c r="AW19" s="201">
        <v>3.7914691943127965E-2</v>
      </c>
      <c r="AX19" s="190">
        <v>211</v>
      </c>
      <c r="AZ19" s="228">
        <v>72</v>
      </c>
      <c r="BA19" s="201">
        <v>0.38502673796791442</v>
      </c>
      <c r="BB19" s="202">
        <v>50</v>
      </c>
      <c r="BC19" s="201">
        <v>0.26737967914438504</v>
      </c>
      <c r="BD19" s="202">
        <v>25</v>
      </c>
      <c r="BE19" s="201">
        <v>0.13368983957219252</v>
      </c>
      <c r="BF19" s="202">
        <v>21</v>
      </c>
      <c r="BG19" s="201">
        <v>0.11229946524064172</v>
      </c>
      <c r="BH19" s="202">
        <v>12</v>
      </c>
      <c r="BI19" s="201">
        <v>6.4171122994652413E-2</v>
      </c>
      <c r="BJ19" s="202">
        <v>7</v>
      </c>
      <c r="BK19" s="201">
        <v>3.7433155080213901E-2</v>
      </c>
      <c r="BL19" s="190">
        <v>187</v>
      </c>
      <c r="BN19" s="228">
        <v>5</v>
      </c>
      <c r="BO19" s="201">
        <v>0.5</v>
      </c>
      <c r="BP19" s="202">
        <v>3</v>
      </c>
      <c r="BQ19" s="201">
        <v>0.3</v>
      </c>
      <c r="BR19" s="202">
        <v>2</v>
      </c>
      <c r="BS19" s="201">
        <v>0.2</v>
      </c>
      <c r="BT19" s="202">
        <v>0</v>
      </c>
      <c r="BU19" s="201">
        <v>0</v>
      </c>
      <c r="BV19" s="202">
        <v>0</v>
      </c>
      <c r="BW19" s="201">
        <v>0</v>
      </c>
      <c r="BX19" s="202">
        <v>0</v>
      </c>
      <c r="BY19" s="201">
        <v>0</v>
      </c>
      <c r="BZ19" s="190">
        <v>10</v>
      </c>
      <c r="CB19" s="228">
        <v>42</v>
      </c>
      <c r="CC19" s="201">
        <v>0.4</v>
      </c>
      <c r="CD19" s="202">
        <v>28</v>
      </c>
      <c r="CE19" s="201">
        <v>0.26666666666666666</v>
      </c>
      <c r="CF19" s="202">
        <v>19</v>
      </c>
      <c r="CG19" s="201">
        <v>0.18095238095238095</v>
      </c>
      <c r="CH19" s="202">
        <v>11</v>
      </c>
      <c r="CI19" s="201">
        <v>0.10476190476190476</v>
      </c>
      <c r="CJ19" s="202">
        <v>1</v>
      </c>
      <c r="CK19" s="201">
        <v>9.5238095238095247E-3</v>
      </c>
      <c r="CL19" s="202">
        <v>4</v>
      </c>
      <c r="CM19" s="201">
        <v>3.8095238095238099E-2</v>
      </c>
      <c r="CN19" s="190"/>
    </row>
    <row r="20" spans="1:92" x14ac:dyDescent="0.2">
      <c r="A20" s="204"/>
      <c r="B20" s="200" t="s">
        <v>36</v>
      </c>
      <c r="C20" s="199">
        <v>2513.1996740492286</v>
      </c>
      <c r="D20" s="198">
        <v>0.337751896346978</v>
      </c>
      <c r="E20" s="199">
        <v>2250.472377499088</v>
      </c>
      <c r="F20" s="198">
        <v>0.30244366216717894</v>
      </c>
      <c r="G20" s="199">
        <v>1317.7357127353296</v>
      </c>
      <c r="H20" s="198">
        <v>0.17709207129706805</v>
      </c>
      <c r="I20" s="199">
        <v>828.41972853385244</v>
      </c>
      <c r="J20" s="198">
        <v>0.11133231361308725</v>
      </c>
      <c r="K20" s="199">
        <v>337.37618772949747</v>
      </c>
      <c r="L20" s="198">
        <v>4.5340387540460811E-2</v>
      </c>
      <c r="M20" s="199">
        <v>193.76023773513188</v>
      </c>
      <c r="N20" s="198">
        <v>2.6039669035226917E-2</v>
      </c>
      <c r="O20" s="243"/>
      <c r="P20" s="200" t="s">
        <v>36</v>
      </c>
      <c r="Q20" s="199">
        <v>4763.6720515483166</v>
      </c>
      <c r="R20" s="198">
        <v>0.64019555851415688</v>
      </c>
      <c r="S20" s="199">
        <v>2146.1554412691821</v>
      </c>
      <c r="T20" s="198">
        <v>0.28842438491015532</v>
      </c>
      <c r="U20" s="199">
        <v>531.13642546462938</v>
      </c>
      <c r="V20" s="198">
        <v>7.1380056575687731E-2</v>
      </c>
      <c r="X20" s="219">
        <v>1689.210623765779</v>
      </c>
      <c r="Y20" s="198">
        <v>0.34470460166783218</v>
      </c>
      <c r="Z20" s="199">
        <v>1583.0185482064085</v>
      </c>
      <c r="AA20" s="198">
        <v>0.32303477755533083</v>
      </c>
      <c r="AB20" s="199">
        <v>815.88682493105523</v>
      </c>
      <c r="AC20" s="198">
        <v>0.16649193359139544</v>
      </c>
      <c r="AD20" s="199">
        <v>503.12102123998244</v>
      </c>
      <c r="AE20" s="198">
        <v>0.10266815089678724</v>
      </c>
      <c r="AF20" s="199">
        <v>201.93303566259672</v>
      </c>
      <c r="AG20" s="198">
        <v>4.1206967113713286E-2</v>
      </c>
      <c r="AH20" s="199">
        <v>107.2885289709574</v>
      </c>
      <c r="AI20" s="198">
        <v>2.1893569174941136E-2</v>
      </c>
      <c r="AJ20" s="190">
        <v>4900.4585827767787</v>
      </c>
      <c r="AL20" s="219">
        <v>302.65922006388439</v>
      </c>
      <c r="AM20" s="198">
        <v>0.30092113946774757</v>
      </c>
      <c r="AN20" s="199">
        <v>264.45511414325006</v>
      </c>
      <c r="AO20" s="198">
        <v>0.26293642820219559</v>
      </c>
      <c r="AP20" s="199">
        <v>206.79776244463227</v>
      </c>
      <c r="AQ20" s="198">
        <v>0.20561018528060712</v>
      </c>
      <c r="AR20" s="199">
        <v>136.90496993852202</v>
      </c>
      <c r="AS20" s="198">
        <v>0.13611876599695824</v>
      </c>
      <c r="AT20" s="199">
        <v>55.930497549832715</v>
      </c>
      <c r="AU20" s="198">
        <v>5.5609305575231305E-2</v>
      </c>
      <c r="AV20" s="199">
        <v>39.028303248959411</v>
      </c>
      <c r="AW20" s="198">
        <v>3.8804175477260131E-2</v>
      </c>
      <c r="AX20" s="190">
        <v>1005.7758673890809</v>
      </c>
      <c r="AZ20" s="219">
        <v>192.45932515938375</v>
      </c>
      <c r="BA20" s="198">
        <v>0.24628159427506136</v>
      </c>
      <c r="BB20" s="199">
        <v>221.98653052739701</v>
      </c>
      <c r="BC20" s="198">
        <v>0.28406623893438976</v>
      </c>
      <c r="BD20" s="199">
        <v>170.11924319607357</v>
      </c>
      <c r="BE20" s="198">
        <v>0.21769399012751914</v>
      </c>
      <c r="BF20" s="199">
        <v>108.33597447524376</v>
      </c>
      <c r="BG20" s="198">
        <v>0.13863270324267005</v>
      </c>
      <c r="BH20" s="199">
        <v>59.3322598196184</v>
      </c>
      <c r="BI20" s="198">
        <v>7.5924840369343494E-2</v>
      </c>
      <c r="BJ20" s="199">
        <v>29.227115484290124</v>
      </c>
      <c r="BK20" s="198">
        <v>3.7400633051016111E-2</v>
      </c>
      <c r="BL20" s="190">
        <v>781.46044866200668</v>
      </c>
      <c r="BN20" s="219">
        <v>30.21975345895013</v>
      </c>
      <c r="BO20" s="198">
        <v>0.39788014446611142</v>
      </c>
      <c r="BP20" s="199">
        <v>21.837314834245195</v>
      </c>
      <c r="BQ20" s="198">
        <v>0.2875150517956373</v>
      </c>
      <c r="BR20" s="199">
        <v>11.786460705445096</v>
      </c>
      <c r="BS20" s="198">
        <v>0.15518322128593443</v>
      </c>
      <c r="BT20" s="199">
        <v>6.1348374272818305</v>
      </c>
      <c r="BU20" s="198">
        <v>8.0772664315700307E-2</v>
      </c>
      <c r="BV20" s="199">
        <v>4.0269196907553315</v>
      </c>
      <c r="BW20" s="198">
        <v>5.3019340163962522E-2</v>
      </c>
      <c r="BX20" s="199">
        <v>1.946615176361274</v>
      </c>
      <c r="BY20" s="198">
        <v>2.5629577972654194E-2</v>
      </c>
      <c r="BZ20" s="190">
        <v>75.951901293038844</v>
      </c>
      <c r="CB20" s="219">
        <v>298.65075160123109</v>
      </c>
      <c r="CC20" s="198">
        <v>0.44093194102639377</v>
      </c>
      <c r="CD20" s="199">
        <v>159.17486978778766</v>
      </c>
      <c r="CE20" s="198">
        <v>0.23500789441128389</v>
      </c>
      <c r="CF20" s="199">
        <v>113.14542145812342</v>
      </c>
      <c r="CG20" s="198">
        <v>0.16704940481246086</v>
      </c>
      <c r="CH20" s="199">
        <v>73.922925452822327</v>
      </c>
      <c r="CI20" s="198">
        <v>0.1091407901420061</v>
      </c>
      <c r="CJ20" s="199">
        <v>16.153475006694308</v>
      </c>
      <c r="CK20" s="198">
        <v>2.384920530363634E-2</v>
      </c>
      <c r="CL20" s="199">
        <v>16.269674854563661</v>
      </c>
      <c r="CM20" s="198">
        <v>2.4020764304219129E-2</v>
      </c>
      <c r="CN20" s="190"/>
    </row>
    <row r="21" spans="1:92" x14ac:dyDescent="0.2">
      <c r="A21" s="204">
        <v>97234</v>
      </c>
      <c r="B21" s="206" t="s">
        <v>2</v>
      </c>
      <c r="C21" s="207">
        <v>205.49732162849239</v>
      </c>
      <c r="D21" s="205">
        <v>0.32252836304700161</v>
      </c>
      <c r="E21" s="207">
        <v>153.86482875701188</v>
      </c>
      <c r="F21" s="205">
        <v>0.24149108589951374</v>
      </c>
      <c r="G21" s="207">
        <v>116.68943388954594</v>
      </c>
      <c r="H21" s="205">
        <v>0.18314424635332252</v>
      </c>
      <c r="I21" s="207">
        <v>91.905837311235288</v>
      </c>
      <c r="J21" s="205">
        <v>0.14424635332252836</v>
      </c>
      <c r="K21" s="207">
        <v>44.403943869473231</v>
      </c>
      <c r="L21" s="205">
        <v>6.9692058346839544E-2</v>
      </c>
      <c r="M21" s="207">
        <v>24.78359657831064</v>
      </c>
      <c r="N21" s="205">
        <v>3.8897893030794162E-2</v>
      </c>
      <c r="O21" s="243"/>
      <c r="P21" s="206" t="s">
        <v>2</v>
      </c>
      <c r="Q21" s="207">
        <v>359.36215038550426</v>
      </c>
      <c r="R21" s="205">
        <v>0.56401944894651534</v>
      </c>
      <c r="S21" s="207">
        <v>208.59527120078121</v>
      </c>
      <c r="T21" s="205">
        <v>0.32739059967585088</v>
      </c>
      <c r="U21" s="207">
        <v>69.187540447783874</v>
      </c>
      <c r="V21" s="205">
        <v>0.10858995137763371</v>
      </c>
      <c r="X21" s="228">
        <v>123.91798289155319</v>
      </c>
      <c r="Y21" s="205">
        <v>0.34285714285714286</v>
      </c>
      <c r="Z21" s="207">
        <v>87.775237881516844</v>
      </c>
      <c r="AA21" s="205">
        <v>0.24285714285714283</v>
      </c>
      <c r="AB21" s="207">
        <v>68.154890590354256</v>
      </c>
      <c r="AC21" s="205">
        <v>0.18857142857142856</v>
      </c>
      <c r="AD21" s="207">
        <v>48.534543299191675</v>
      </c>
      <c r="AE21" s="205">
        <v>0.13428571428571429</v>
      </c>
      <c r="AF21" s="207">
        <v>19.620347291162592</v>
      </c>
      <c r="AG21" s="205">
        <v>5.4285714285714291E-2</v>
      </c>
      <c r="AH21" s="207">
        <v>13.424448146584931</v>
      </c>
      <c r="AI21" s="205">
        <v>3.7142857142857144E-2</v>
      </c>
      <c r="AJ21" s="190">
        <v>361.4274501003635</v>
      </c>
      <c r="AL21" s="228">
        <v>28.91419600802908</v>
      </c>
      <c r="AM21" s="205">
        <v>0.38356164383561647</v>
      </c>
      <c r="AN21" s="207">
        <v>11.359148431725711</v>
      </c>
      <c r="AO21" s="205">
        <v>0.15068493150684933</v>
      </c>
      <c r="AP21" s="207">
        <v>12.391798289155318</v>
      </c>
      <c r="AQ21" s="205">
        <v>0.16438356164383561</v>
      </c>
      <c r="AR21" s="207">
        <v>14.45709800401454</v>
      </c>
      <c r="AS21" s="205">
        <v>0.19178082191780824</v>
      </c>
      <c r="AT21" s="207">
        <v>6.1958991445776599</v>
      </c>
      <c r="AU21" s="205">
        <v>8.2191780821917818E-2</v>
      </c>
      <c r="AV21" s="207">
        <v>2.0652997148592198</v>
      </c>
      <c r="AW21" s="205">
        <v>2.7397260273972601E-2</v>
      </c>
      <c r="AX21" s="190">
        <v>75.383439592361526</v>
      </c>
      <c r="AZ21" s="228">
        <v>25.816246435740251</v>
      </c>
      <c r="BA21" s="205">
        <v>0.19685039370078738</v>
      </c>
      <c r="BB21" s="207">
        <v>33.044795437747517</v>
      </c>
      <c r="BC21" s="205">
        <v>0.25196850393700782</v>
      </c>
      <c r="BD21" s="207">
        <v>25.816246435740251</v>
      </c>
      <c r="BE21" s="205">
        <v>0.19685039370078738</v>
      </c>
      <c r="BF21" s="207">
        <v>22.718296863451421</v>
      </c>
      <c r="BG21" s="205">
        <v>0.17322834645669291</v>
      </c>
      <c r="BH21" s="207">
        <v>16.522397718873759</v>
      </c>
      <c r="BI21" s="205">
        <v>0.12598425196850391</v>
      </c>
      <c r="BJ21" s="207">
        <v>7.22854900200727</v>
      </c>
      <c r="BK21" s="205">
        <v>5.5118110236220472E-2</v>
      </c>
      <c r="BL21" s="190">
        <v>131.14653189356048</v>
      </c>
      <c r="BN21" s="228">
        <v>2.0652997148592198</v>
      </c>
      <c r="BO21" s="205">
        <v>0.33333333333333337</v>
      </c>
      <c r="BP21" s="207">
        <v>3.0979495722888295</v>
      </c>
      <c r="BQ21" s="205">
        <v>0.5</v>
      </c>
      <c r="BR21" s="207">
        <v>1.0326498574296099</v>
      </c>
      <c r="BS21" s="205">
        <v>0.16666666666666669</v>
      </c>
      <c r="BT21" s="207">
        <v>0</v>
      </c>
      <c r="BU21" s="205">
        <v>0</v>
      </c>
      <c r="BV21" s="207">
        <v>0</v>
      </c>
      <c r="BW21" s="205">
        <v>0</v>
      </c>
      <c r="BX21" s="207">
        <v>0</v>
      </c>
      <c r="BY21" s="205">
        <v>0</v>
      </c>
      <c r="BZ21" s="190">
        <v>6.195899144577659</v>
      </c>
      <c r="CB21" s="228">
        <v>24.78359657831064</v>
      </c>
      <c r="CC21" s="205">
        <v>0.39344262295081966</v>
      </c>
      <c r="CD21" s="207">
        <v>18.587697433732981</v>
      </c>
      <c r="CE21" s="205">
        <v>0.29508196721311475</v>
      </c>
      <c r="CF21" s="207">
        <v>9.2938487168664885</v>
      </c>
      <c r="CG21" s="205">
        <v>0.14754098360655735</v>
      </c>
      <c r="CH21" s="207">
        <v>6.1958991445776599</v>
      </c>
      <c r="CI21" s="205">
        <v>9.8360655737704916E-2</v>
      </c>
      <c r="CJ21" s="207">
        <v>2.0652997148592198</v>
      </c>
      <c r="CK21" s="205">
        <v>3.2786885245901634E-2</v>
      </c>
      <c r="CL21" s="207">
        <v>2.0652997148592198</v>
      </c>
      <c r="CM21" s="205">
        <v>3.2786885245901634E-2</v>
      </c>
      <c r="CN21" s="190"/>
    </row>
    <row r="22" spans="1:92" x14ac:dyDescent="0.2">
      <c r="A22" s="204">
        <v>97204</v>
      </c>
      <c r="B22" s="206" t="s">
        <v>3</v>
      </c>
      <c r="C22" s="202">
        <v>587.70753314033743</v>
      </c>
      <c r="D22" s="205">
        <v>0.36241180243745996</v>
      </c>
      <c r="E22" s="202">
        <v>532.57744596080124</v>
      </c>
      <c r="F22" s="205">
        <v>0.32841565105837073</v>
      </c>
      <c r="G22" s="202">
        <v>268.36910362868502</v>
      </c>
      <c r="H22" s="205">
        <v>0.16549069916613215</v>
      </c>
      <c r="I22" s="202">
        <v>140.42569375919567</v>
      </c>
      <c r="J22" s="205">
        <v>8.6593970493906366E-2</v>
      </c>
      <c r="K22" s="202">
        <v>61.37122912438921</v>
      </c>
      <c r="L22" s="205">
        <v>3.7844772289929447E-2</v>
      </c>
      <c r="M22" s="202">
        <v>31.205709724265699</v>
      </c>
      <c r="N22" s="205">
        <v>1.9243104554201411E-2</v>
      </c>
      <c r="O22" s="243"/>
      <c r="P22" s="206" t="s">
        <v>3</v>
      </c>
      <c r="Q22" s="202">
        <v>1120.2849791011386</v>
      </c>
      <c r="R22" s="205">
        <v>0.69082745349583063</v>
      </c>
      <c r="S22" s="202">
        <v>408.79479738788069</v>
      </c>
      <c r="T22" s="205">
        <v>0.25208466966003851</v>
      </c>
      <c r="U22" s="202">
        <v>92.576938848654905</v>
      </c>
      <c r="V22" s="205">
        <v>5.7087876844130851E-2</v>
      </c>
      <c r="X22" s="228">
        <v>334.94128437378521</v>
      </c>
      <c r="Y22" s="205">
        <v>0.32103688933200397</v>
      </c>
      <c r="Z22" s="202">
        <v>379.66946831189938</v>
      </c>
      <c r="AA22" s="205">
        <v>0.36390827517447655</v>
      </c>
      <c r="AB22" s="202">
        <v>170.59121315931918</v>
      </c>
      <c r="AC22" s="205">
        <v>0.16350947158524429</v>
      </c>
      <c r="AD22" s="202">
        <v>93.617129172797092</v>
      </c>
      <c r="AE22" s="205">
        <v>8.9730807577268187E-2</v>
      </c>
      <c r="AF22" s="202">
        <v>40.567422641545413</v>
      </c>
      <c r="AG22" s="205">
        <v>3.8883349950149554E-2</v>
      </c>
      <c r="AH22" s="202">
        <v>23.924377455270371</v>
      </c>
      <c r="AI22" s="205">
        <v>2.2931206380857428E-2</v>
      </c>
      <c r="AJ22" s="190">
        <v>1043.3108951146166</v>
      </c>
      <c r="AL22" s="228">
        <v>114.42093565564089</v>
      </c>
      <c r="AM22" s="205">
        <v>0.49773755656108593</v>
      </c>
      <c r="AN22" s="202">
        <v>44.728183938114171</v>
      </c>
      <c r="AO22" s="205">
        <v>0.19457013574660634</v>
      </c>
      <c r="AP22" s="202">
        <v>39.527232317403218</v>
      </c>
      <c r="AQ22" s="205">
        <v>0.17194570135746606</v>
      </c>
      <c r="AR22" s="202">
        <v>22.884187131128179</v>
      </c>
      <c r="AS22" s="205">
        <v>9.9547511312217202E-2</v>
      </c>
      <c r="AT22" s="202">
        <v>5.2009516207109501</v>
      </c>
      <c r="AU22" s="205">
        <v>2.2624434389140274E-2</v>
      </c>
      <c r="AV22" s="202">
        <v>3.1205709724265698</v>
      </c>
      <c r="AW22" s="205">
        <v>1.3574660633484163E-2</v>
      </c>
      <c r="AX22" s="190">
        <v>229.88206163542398</v>
      </c>
      <c r="AZ22" s="228">
        <v>67.612371069242343</v>
      </c>
      <c r="BA22" s="205">
        <v>0.33854166666666663</v>
      </c>
      <c r="BB22" s="202">
        <v>71.773132365811108</v>
      </c>
      <c r="BC22" s="205">
        <v>0.35937499999999994</v>
      </c>
      <c r="BD22" s="202">
        <v>37.446851669118843</v>
      </c>
      <c r="BE22" s="205">
        <v>0.1875</v>
      </c>
      <c r="BF22" s="202">
        <v>11.44209356556409</v>
      </c>
      <c r="BG22" s="205">
        <v>5.7291666666666657E-2</v>
      </c>
      <c r="BH22" s="202">
        <v>9.3617129172797107</v>
      </c>
      <c r="BI22" s="205">
        <v>4.6875E-2</v>
      </c>
      <c r="BJ22" s="202">
        <v>2.0803806482843799</v>
      </c>
      <c r="BK22" s="205">
        <v>1.0416666666666664E-2</v>
      </c>
      <c r="BL22" s="190">
        <v>199.71654223530049</v>
      </c>
      <c r="BN22" s="228">
        <v>28.085138751839128</v>
      </c>
      <c r="BO22" s="205">
        <v>0.56249999999999989</v>
      </c>
      <c r="BP22" s="202">
        <v>11.44209356556409</v>
      </c>
      <c r="BQ22" s="205">
        <v>0.22916666666666663</v>
      </c>
      <c r="BR22" s="202">
        <v>7.2813322689953299</v>
      </c>
      <c r="BS22" s="205">
        <v>0.14583333333333331</v>
      </c>
      <c r="BT22" s="202">
        <v>2.0803806482843799</v>
      </c>
      <c r="BU22" s="205">
        <v>4.1666666666666657E-2</v>
      </c>
      <c r="BV22" s="202">
        <v>1.0401903241421899</v>
      </c>
      <c r="BW22" s="205">
        <v>2.0833333333333329E-2</v>
      </c>
      <c r="BX22" s="202">
        <v>0</v>
      </c>
      <c r="BY22" s="205">
        <v>0</v>
      </c>
      <c r="BZ22" s="190">
        <v>49.929135558825124</v>
      </c>
      <c r="CB22" s="228">
        <v>42.647803289829788</v>
      </c>
      <c r="CC22" s="205">
        <v>0.43157894736842106</v>
      </c>
      <c r="CD22" s="202">
        <v>24.964567779412562</v>
      </c>
      <c r="CE22" s="205">
        <v>0.25263157894736843</v>
      </c>
      <c r="CF22" s="202">
        <v>13.522474213848469</v>
      </c>
      <c r="CG22" s="205">
        <v>0.13684210526315788</v>
      </c>
      <c r="CH22" s="202">
        <v>10.4019032414219</v>
      </c>
      <c r="CI22" s="205">
        <v>0.10526315789473685</v>
      </c>
      <c r="CJ22" s="202">
        <v>5.2009516207109501</v>
      </c>
      <c r="CK22" s="205">
        <v>5.2631578947368425E-2</v>
      </c>
      <c r="CL22" s="202">
        <v>2.0803806482843799</v>
      </c>
      <c r="CM22" s="205">
        <v>2.1052631578947368E-2</v>
      </c>
      <c r="CN22" s="190"/>
    </row>
    <row r="23" spans="1:92" x14ac:dyDescent="0.2">
      <c r="A23" s="204">
        <v>97205</v>
      </c>
      <c r="B23" s="206" t="s">
        <v>4</v>
      </c>
      <c r="C23" s="202">
        <v>503.49007666724373</v>
      </c>
      <c r="D23" s="205">
        <v>0.27744070601213461</v>
      </c>
      <c r="E23" s="202">
        <v>582.56704695891801</v>
      </c>
      <c r="F23" s="205">
        <v>0.32101489244346382</v>
      </c>
      <c r="G23" s="202">
        <v>340.33126454644702</v>
      </c>
      <c r="H23" s="205">
        <v>0.18753447324875896</v>
      </c>
      <c r="I23" s="202">
        <v>253.24649979485616</v>
      </c>
      <c r="J23" s="205">
        <v>0.13954771097628241</v>
      </c>
      <c r="K23" s="202">
        <v>89.086713366569953</v>
      </c>
      <c r="L23" s="205">
        <v>4.9089906232763381E-2</v>
      </c>
      <c r="M23" s="202">
        <v>46.044818144519297</v>
      </c>
      <c r="N23" s="205">
        <v>2.5372311086596801E-2</v>
      </c>
      <c r="O23" s="243"/>
      <c r="P23" s="206" t="s">
        <v>4</v>
      </c>
      <c r="Q23" s="202">
        <v>1086.0571236261617</v>
      </c>
      <c r="R23" s="205">
        <v>0.59845559845559848</v>
      </c>
      <c r="S23" s="202">
        <v>593.57776434130324</v>
      </c>
      <c r="T23" s="205">
        <v>0.32708218422504143</v>
      </c>
      <c r="U23" s="202">
        <v>135.13153151108924</v>
      </c>
      <c r="V23" s="205">
        <v>7.4462217319360174E-2</v>
      </c>
      <c r="X23" s="228">
        <v>281.27378040456352</v>
      </c>
      <c r="Y23" s="205">
        <v>0.2671102661596958</v>
      </c>
      <c r="Z23" s="202">
        <v>369.35951946364395</v>
      </c>
      <c r="AA23" s="205">
        <v>0.35076045627376429</v>
      </c>
      <c r="AB23" s="202">
        <v>195.18998996046227</v>
      </c>
      <c r="AC23" s="205">
        <v>0.18536121673003805</v>
      </c>
      <c r="AD23" s="202">
        <v>136.13250581857881</v>
      </c>
      <c r="AE23" s="205">
        <v>0.12927756653992395</v>
      </c>
      <c r="AF23" s="202">
        <v>47.045792452008847</v>
      </c>
      <c r="AG23" s="205">
        <v>4.467680608365019E-2</v>
      </c>
      <c r="AH23" s="202">
        <v>24.023383379749198</v>
      </c>
      <c r="AI23" s="205">
        <v>2.2813688212927754E-2</v>
      </c>
      <c r="AJ23" s="190">
        <v>1053.0249714790066</v>
      </c>
      <c r="AL23" s="228">
        <v>62.060407064352106</v>
      </c>
      <c r="AM23" s="205">
        <v>0.2594142259414226</v>
      </c>
      <c r="AN23" s="202">
        <v>72.070150139247602</v>
      </c>
      <c r="AO23" s="205">
        <v>0.30125523012552302</v>
      </c>
      <c r="AP23" s="202">
        <v>42.040920914561099</v>
      </c>
      <c r="AQ23" s="205">
        <v>0.17573221757322174</v>
      </c>
      <c r="AR23" s="202">
        <v>42.040920914561099</v>
      </c>
      <c r="AS23" s="205">
        <v>0.17573221757322174</v>
      </c>
      <c r="AT23" s="202">
        <v>15.014614612343252</v>
      </c>
      <c r="AU23" s="205">
        <v>6.2761506276150639E-2</v>
      </c>
      <c r="AV23" s="202">
        <v>6.0058458449373004</v>
      </c>
      <c r="AW23" s="205">
        <v>2.5104602510460254E-2</v>
      </c>
      <c r="AX23" s="190">
        <v>239.23285949000245</v>
      </c>
      <c r="AZ23" s="228">
        <v>128.12471135866241</v>
      </c>
      <c r="BA23" s="205">
        <v>0.30769230769230771</v>
      </c>
      <c r="BB23" s="202">
        <v>116.1130196687878</v>
      </c>
      <c r="BC23" s="205">
        <v>0.27884615384615385</v>
      </c>
      <c r="BD23" s="202">
        <v>84.081841829122212</v>
      </c>
      <c r="BE23" s="205">
        <v>0.20192307692307696</v>
      </c>
      <c r="BF23" s="202">
        <v>55.053586911925251</v>
      </c>
      <c r="BG23" s="205">
        <v>0.13221153846153846</v>
      </c>
      <c r="BH23" s="202">
        <v>19.01851184230145</v>
      </c>
      <c r="BI23" s="205">
        <v>4.567307692307692E-2</v>
      </c>
      <c r="BJ23" s="202">
        <v>14.0136403048537</v>
      </c>
      <c r="BK23" s="205">
        <v>3.3653846153846152E-2</v>
      </c>
      <c r="BL23" s="190">
        <v>416.40531191565282</v>
      </c>
      <c r="BN23" s="228">
        <v>10.0097430748955</v>
      </c>
      <c r="BO23" s="205">
        <v>0.34482758620689657</v>
      </c>
      <c r="BP23" s="202">
        <v>8.0077944599164006</v>
      </c>
      <c r="BQ23" s="205">
        <v>0.27586206896551724</v>
      </c>
      <c r="BR23" s="202">
        <v>3.0029229224686502</v>
      </c>
      <c r="BS23" s="205">
        <v>0.10344827586206898</v>
      </c>
      <c r="BT23" s="202">
        <v>3.0029229224686498</v>
      </c>
      <c r="BU23" s="205">
        <v>0.10344827586206896</v>
      </c>
      <c r="BV23" s="202">
        <v>4.0038972299582003</v>
      </c>
      <c r="BW23" s="205">
        <v>0.13793103448275862</v>
      </c>
      <c r="BX23" s="202">
        <v>1.0009743074895501</v>
      </c>
      <c r="BY23" s="205">
        <v>3.4482758620689655E-2</v>
      </c>
      <c r="BZ23" s="190">
        <v>29.02825491719695</v>
      </c>
      <c r="CB23" s="228">
        <v>22.021434764770099</v>
      </c>
      <c r="CC23" s="205">
        <v>0.28571428571428575</v>
      </c>
      <c r="CD23" s="202">
        <v>17.016563227322351</v>
      </c>
      <c r="CE23" s="205">
        <v>0.2207792207792208</v>
      </c>
      <c r="CF23" s="202">
        <v>16.015588919832801</v>
      </c>
      <c r="CG23" s="205">
        <v>0.20779220779220783</v>
      </c>
      <c r="CH23" s="202">
        <v>17.016563227322351</v>
      </c>
      <c r="CI23" s="205">
        <v>0.2207792207792208</v>
      </c>
      <c r="CJ23" s="202">
        <v>4.0038972299582003</v>
      </c>
      <c r="CK23" s="205">
        <v>5.1948051948051958E-2</v>
      </c>
      <c r="CL23" s="202">
        <v>1.0009743074895501</v>
      </c>
      <c r="CM23" s="205">
        <v>1.298701298701299E-2</v>
      </c>
      <c r="CN23" s="190"/>
    </row>
    <row r="24" spans="1:92" x14ac:dyDescent="0.2">
      <c r="A24" s="204">
        <v>97208</v>
      </c>
      <c r="B24" s="206" t="s">
        <v>7</v>
      </c>
      <c r="C24" s="202">
        <v>135.06765067650676</v>
      </c>
      <c r="D24" s="205">
        <v>0.38611111111111107</v>
      </c>
      <c r="E24" s="202">
        <v>84.538745387453872</v>
      </c>
      <c r="F24" s="205">
        <v>0.24166666666666664</v>
      </c>
      <c r="G24" s="202">
        <v>68.019680196801971</v>
      </c>
      <c r="H24" s="205">
        <v>0.19444444444444445</v>
      </c>
      <c r="I24" s="202">
        <v>41.783517835178351</v>
      </c>
      <c r="J24" s="205">
        <v>0.11944444444444444</v>
      </c>
      <c r="K24" s="202">
        <v>13.603936039360395</v>
      </c>
      <c r="L24" s="205">
        <v>3.888888888888889E-2</v>
      </c>
      <c r="M24" s="202">
        <v>6.8019680196801975</v>
      </c>
      <c r="N24" s="205">
        <v>1.9444444444444445E-2</v>
      </c>
      <c r="O24" s="243"/>
      <c r="P24" s="206" t="s">
        <v>7</v>
      </c>
      <c r="Q24" s="202">
        <v>219.60639606396063</v>
      </c>
      <c r="R24" s="205">
        <v>0.62777777777777766</v>
      </c>
      <c r="S24" s="202">
        <v>109.80319803198032</v>
      </c>
      <c r="T24" s="205">
        <v>0.31388888888888883</v>
      </c>
      <c r="U24" s="202">
        <v>20.405904059040594</v>
      </c>
      <c r="V24" s="205">
        <v>5.8333333333333341E-2</v>
      </c>
      <c r="X24" s="228">
        <v>89.397293972939735</v>
      </c>
      <c r="Y24" s="205">
        <v>0.37551020408163266</v>
      </c>
      <c r="Z24" s="202">
        <v>61.217712177121768</v>
      </c>
      <c r="AA24" s="205">
        <v>0.25714285714285712</v>
      </c>
      <c r="AB24" s="202">
        <v>48.585485854858547</v>
      </c>
      <c r="AC24" s="205">
        <v>0.2040816326530612</v>
      </c>
      <c r="AD24" s="202">
        <v>26.236162361623617</v>
      </c>
      <c r="AE24" s="205">
        <v>0.11020408163265306</v>
      </c>
      <c r="AF24" s="202">
        <v>9.7170971709717104</v>
      </c>
      <c r="AG24" s="205">
        <v>4.0816326530612249E-2</v>
      </c>
      <c r="AH24" s="202">
        <v>2.915129151291513</v>
      </c>
      <c r="AI24" s="205">
        <v>1.2244897959183673E-2</v>
      </c>
      <c r="AJ24" s="190">
        <v>238.0688806888069</v>
      </c>
      <c r="AL24" s="228">
        <v>19.434194341943417</v>
      </c>
      <c r="AM24" s="205">
        <v>0.43478260869565216</v>
      </c>
      <c r="AN24" s="202">
        <v>10.68880688806888</v>
      </c>
      <c r="AO24" s="205">
        <v>0.2391304347826087</v>
      </c>
      <c r="AP24" s="202">
        <v>9.7170971709717104</v>
      </c>
      <c r="AQ24" s="205">
        <v>0.21739130434782614</v>
      </c>
      <c r="AR24" s="202">
        <v>3.8868388683886841</v>
      </c>
      <c r="AS24" s="205">
        <v>8.6956521739130446E-2</v>
      </c>
      <c r="AT24" s="202">
        <v>0.97170971709717102</v>
      </c>
      <c r="AU24" s="205">
        <v>2.1739130434782612E-2</v>
      </c>
      <c r="AV24" s="202">
        <v>0</v>
      </c>
      <c r="AW24" s="205">
        <v>0</v>
      </c>
      <c r="AX24" s="190">
        <v>44.698646986469861</v>
      </c>
      <c r="AZ24" s="228">
        <v>1.943419434194342</v>
      </c>
      <c r="BA24" s="205">
        <v>0.10526315789473684</v>
      </c>
      <c r="BB24" s="202">
        <v>4.8585485854858552</v>
      </c>
      <c r="BC24" s="205">
        <v>0.26315789473684209</v>
      </c>
      <c r="BD24" s="202">
        <v>6.8019680196801966</v>
      </c>
      <c r="BE24" s="205">
        <v>0.36842105263157887</v>
      </c>
      <c r="BF24" s="202">
        <v>3.8868388683886841</v>
      </c>
      <c r="BG24" s="205">
        <v>0.21052631578947367</v>
      </c>
      <c r="BH24" s="202">
        <v>0</v>
      </c>
      <c r="BI24" s="205">
        <v>0</v>
      </c>
      <c r="BJ24" s="202">
        <v>0.97170971709717102</v>
      </c>
      <c r="BK24" s="205">
        <v>5.2631578947368418E-2</v>
      </c>
      <c r="BL24" s="190">
        <v>18.462484624846251</v>
      </c>
      <c r="BN24" s="228">
        <v>2.915129151291513</v>
      </c>
      <c r="BO24" s="205">
        <v>0.6</v>
      </c>
      <c r="BP24" s="202">
        <v>1.943419434194342</v>
      </c>
      <c r="BQ24" s="205">
        <v>0.39999999999999997</v>
      </c>
      <c r="BR24" s="202">
        <v>0</v>
      </c>
      <c r="BS24" s="205">
        <v>0</v>
      </c>
      <c r="BT24" s="202">
        <v>0</v>
      </c>
      <c r="BU24" s="205">
        <v>0</v>
      </c>
      <c r="BV24" s="202">
        <v>0</v>
      </c>
      <c r="BW24" s="205">
        <v>0</v>
      </c>
      <c r="BX24" s="202">
        <v>0</v>
      </c>
      <c r="BY24" s="205">
        <v>0</v>
      </c>
      <c r="BZ24" s="190">
        <v>4.8585485854858552</v>
      </c>
      <c r="CB24" s="228">
        <v>21.37761377613776</v>
      </c>
      <c r="CC24" s="205">
        <v>0.48888888888888882</v>
      </c>
      <c r="CD24" s="202">
        <v>5.8302583025830259</v>
      </c>
      <c r="CE24" s="205">
        <v>0.13333333333333333</v>
      </c>
      <c r="CF24" s="202">
        <v>2.915129151291513</v>
      </c>
      <c r="CG24" s="205">
        <v>6.6666666666666666E-2</v>
      </c>
      <c r="CH24" s="202">
        <v>7.7736777367773682</v>
      </c>
      <c r="CI24" s="205">
        <v>0.17777777777777776</v>
      </c>
      <c r="CJ24" s="202">
        <v>2.915129151291513</v>
      </c>
      <c r="CK24" s="205">
        <v>6.6666666666666666E-2</v>
      </c>
      <c r="CL24" s="202">
        <v>2.915129151291513</v>
      </c>
      <c r="CM24" s="205">
        <v>6.6666666666666666E-2</v>
      </c>
      <c r="CN24" s="190"/>
    </row>
    <row r="25" spans="1:92" x14ac:dyDescent="0.2">
      <c r="A25" s="204">
        <v>97218</v>
      </c>
      <c r="B25" s="206" t="s">
        <v>15</v>
      </c>
      <c r="C25" s="202">
        <v>651</v>
      </c>
      <c r="D25" s="205">
        <v>0.31148325358851675</v>
      </c>
      <c r="E25" s="202">
        <v>641</v>
      </c>
      <c r="F25" s="205">
        <v>0.30669856459330141</v>
      </c>
      <c r="G25" s="202">
        <v>363</v>
      </c>
      <c r="H25" s="205">
        <v>0.1736842105263158</v>
      </c>
      <c r="I25" s="202">
        <v>249</v>
      </c>
      <c r="J25" s="205">
        <v>0.11913875598086124</v>
      </c>
      <c r="K25" s="202">
        <v>126</v>
      </c>
      <c r="L25" s="205">
        <v>6.0287081339712917E-2</v>
      </c>
      <c r="M25" s="202">
        <v>60</v>
      </c>
      <c r="N25" s="205">
        <v>2.8708133971291867E-2</v>
      </c>
      <c r="O25" s="243"/>
      <c r="P25" s="206" t="s">
        <v>15</v>
      </c>
      <c r="Q25" s="202">
        <v>1292</v>
      </c>
      <c r="R25" s="205">
        <v>0.61818181818181817</v>
      </c>
      <c r="S25" s="202">
        <v>612</v>
      </c>
      <c r="T25" s="205">
        <v>0.29282296650717704</v>
      </c>
      <c r="U25" s="202">
        <v>186</v>
      </c>
      <c r="V25" s="205">
        <v>8.899521531100478E-2</v>
      </c>
      <c r="X25" s="228">
        <v>373</v>
      </c>
      <c r="Y25" s="205">
        <v>0.28150943396226413</v>
      </c>
      <c r="Z25" s="202">
        <v>475</v>
      </c>
      <c r="AA25" s="205">
        <v>0.35849056603773582</v>
      </c>
      <c r="AB25" s="202">
        <v>215</v>
      </c>
      <c r="AC25" s="205">
        <v>0.16226415094339622</v>
      </c>
      <c r="AD25" s="202">
        <v>142</v>
      </c>
      <c r="AE25" s="205">
        <v>0.10716981132075472</v>
      </c>
      <c r="AF25" s="202">
        <v>85</v>
      </c>
      <c r="AG25" s="205">
        <v>6.4150943396226415E-2</v>
      </c>
      <c r="AH25" s="202">
        <v>35</v>
      </c>
      <c r="AI25" s="205">
        <v>2.6415094339622643E-2</v>
      </c>
      <c r="AJ25" s="190">
        <v>1325</v>
      </c>
      <c r="AL25" s="228">
        <v>109</v>
      </c>
      <c r="AM25" s="205">
        <v>0.29222520107238603</v>
      </c>
      <c r="AN25" s="202">
        <v>82</v>
      </c>
      <c r="AO25" s="205">
        <v>0.21983914209115282</v>
      </c>
      <c r="AP25" s="202">
        <v>90</v>
      </c>
      <c r="AQ25" s="205">
        <v>0.24128686327077747</v>
      </c>
      <c r="AR25" s="202">
        <v>58</v>
      </c>
      <c r="AS25" s="205">
        <v>0.15549597855227881</v>
      </c>
      <c r="AT25" s="202">
        <v>25</v>
      </c>
      <c r="AU25" s="205">
        <v>6.7024128686327081E-2</v>
      </c>
      <c r="AV25" s="202">
        <v>9</v>
      </c>
      <c r="AW25" s="205">
        <v>2.4128686327077747E-2</v>
      </c>
      <c r="AX25" s="190">
        <v>373</v>
      </c>
      <c r="AZ25" s="228">
        <v>58</v>
      </c>
      <c r="BA25" s="205">
        <v>0.31868131868131866</v>
      </c>
      <c r="BB25" s="202">
        <v>39</v>
      </c>
      <c r="BC25" s="205">
        <v>0.21428571428571427</v>
      </c>
      <c r="BD25" s="202">
        <v>36</v>
      </c>
      <c r="BE25" s="205">
        <v>0.19780219780219779</v>
      </c>
      <c r="BF25" s="202">
        <v>29</v>
      </c>
      <c r="BG25" s="205">
        <v>0.15934065934065933</v>
      </c>
      <c r="BH25" s="202">
        <v>10</v>
      </c>
      <c r="BI25" s="205">
        <v>5.4945054945054944E-2</v>
      </c>
      <c r="BJ25" s="202">
        <v>10</v>
      </c>
      <c r="BK25" s="205">
        <v>5.4945054945054944E-2</v>
      </c>
      <c r="BL25" s="190">
        <v>182</v>
      </c>
      <c r="BN25" s="228">
        <v>7</v>
      </c>
      <c r="BO25" s="205">
        <v>0.5</v>
      </c>
      <c r="BP25" s="202">
        <v>3</v>
      </c>
      <c r="BQ25" s="205">
        <v>0.21428571428571427</v>
      </c>
      <c r="BR25" s="202">
        <v>3</v>
      </c>
      <c r="BS25" s="205">
        <v>0.21428571428571427</v>
      </c>
      <c r="BT25" s="202">
        <v>0</v>
      </c>
      <c r="BU25" s="205">
        <v>0</v>
      </c>
      <c r="BV25" s="202">
        <v>1</v>
      </c>
      <c r="BW25" s="205">
        <v>7.1428571428571425E-2</v>
      </c>
      <c r="BX25" s="202">
        <v>0</v>
      </c>
      <c r="BY25" s="205">
        <v>0</v>
      </c>
      <c r="BZ25" s="190">
        <v>14</v>
      </c>
      <c r="CB25" s="228">
        <v>104</v>
      </c>
      <c r="CC25" s="205">
        <v>0.53061224489795922</v>
      </c>
      <c r="CD25" s="202">
        <v>42</v>
      </c>
      <c r="CE25" s="205">
        <v>0.21428571428571427</v>
      </c>
      <c r="CF25" s="202">
        <v>19</v>
      </c>
      <c r="CG25" s="205">
        <v>9.6938775510204078E-2</v>
      </c>
      <c r="CH25" s="202">
        <v>20</v>
      </c>
      <c r="CI25" s="205">
        <v>0.10204081632653061</v>
      </c>
      <c r="CJ25" s="202">
        <v>5</v>
      </c>
      <c r="CK25" s="205">
        <v>2.5510204081632654E-2</v>
      </c>
      <c r="CL25" s="202">
        <v>6</v>
      </c>
      <c r="CM25" s="205">
        <v>3.0612244897959183E-2</v>
      </c>
      <c r="CN25" s="190"/>
    </row>
    <row r="26" spans="1:92" x14ac:dyDescent="0.2">
      <c r="A26" s="204">
        <v>97233</v>
      </c>
      <c r="B26" s="206" t="s">
        <v>16</v>
      </c>
      <c r="C26" s="202">
        <v>297.24940958082027</v>
      </c>
      <c r="D26" s="205">
        <v>0.35775335775335776</v>
      </c>
      <c r="E26" s="202">
        <v>276.95934749339222</v>
      </c>
      <c r="F26" s="205">
        <v>0.33333333333333331</v>
      </c>
      <c r="G26" s="202">
        <v>136.957919090139</v>
      </c>
      <c r="H26" s="205">
        <v>0.1648351648351648</v>
      </c>
      <c r="I26" s="202">
        <v>72.029720410369407</v>
      </c>
      <c r="J26" s="205">
        <v>8.6691086691086688E-2</v>
      </c>
      <c r="K26" s="202">
        <v>32.464099339884797</v>
      </c>
      <c r="L26" s="205">
        <v>3.9072039072039058E-2</v>
      </c>
      <c r="M26" s="202">
        <v>15.217546565570998</v>
      </c>
      <c r="N26" s="205">
        <v>1.8315018315018309E-2</v>
      </c>
      <c r="O26" s="243"/>
      <c r="P26" s="206" t="s">
        <v>16</v>
      </c>
      <c r="Q26" s="202">
        <v>574.20875707421249</v>
      </c>
      <c r="R26" s="205">
        <v>0.69108669108669107</v>
      </c>
      <c r="S26" s="202">
        <v>208.98763950050841</v>
      </c>
      <c r="T26" s="205">
        <v>0.25152625152625147</v>
      </c>
      <c r="U26" s="202">
        <v>47.681645905455795</v>
      </c>
      <c r="V26" s="205">
        <v>5.7387057387057371E-2</v>
      </c>
      <c r="X26" s="228">
        <v>208.98763950050841</v>
      </c>
      <c r="Y26" s="205">
        <v>0.35888501742160273</v>
      </c>
      <c r="Z26" s="202">
        <v>210.00214260487979</v>
      </c>
      <c r="AA26" s="205">
        <v>0.36062717770034836</v>
      </c>
      <c r="AB26" s="202">
        <v>91.305279393426005</v>
      </c>
      <c r="AC26" s="205">
        <v>0.156794425087108</v>
      </c>
      <c r="AD26" s="202">
        <v>43.623633487970203</v>
      </c>
      <c r="AE26" s="205">
        <v>7.4912891986062713E-2</v>
      </c>
      <c r="AF26" s="202">
        <v>21.304565191799401</v>
      </c>
      <c r="AG26" s="205">
        <v>3.6585365853658534E-2</v>
      </c>
      <c r="AH26" s="202">
        <v>7.1015217305998002</v>
      </c>
      <c r="AI26" s="205">
        <v>1.2195121951219511E-2</v>
      </c>
      <c r="AJ26" s="190">
        <v>582.32478190918368</v>
      </c>
      <c r="AL26" s="228">
        <v>31.449596235513404</v>
      </c>
      <c r="AM26" s="205">
        <v>0.28703703703703703</v>
      </c>
      <c r="AN26" s="202">
        <v>30.435093131142004</v>
      </c>
      <c r="AO26" s="205">
        <v>0.27777777777777779</v>
      </c>
      <c r="AP26" s="202">
        <v>21.304565191799401</v>
      </c>
      <c r="AQ26" s="205">
        <v>0.19444444444444442</v>
      </c>
      <c r="AR26" s="202">
        <v>16.232049669942398</v>
      </c>
      <c r="AS26" s="205">
        <v>0.14814814814814811</v>
      </c>
      <c r="AT26" s="202">
        <v>7.1015217305997993</v>
      </c>
      <c r="AU26" s="205">
        <v>6.4814814814814797E-2</v>
      </c>
      <c r="AV26" s="202">
        <v>3.0435093131141997</v>
      </c>
      <c r="AW26" s="205">
        <v>2.7777777777777769E-2</v>
      </c>
      <c r="AX26" s="190">
        <v>109.56633527211122</v>
      </c>
      <c r="AZ26" s="228">
        <v>18.261055878685198</v>
      </c>
      <c r="BA26" s="205">
        <v>0.32142857142857145</v>
      </c>
      <c r="BB26" s="202">
        <v>15.217546565571</v>
      </c>
      <c r="BC26" s="205">
        <v>0.2678571428571429</v>
      </c>
      <c r="BD26" s="202">
        <v>14.2030434611996</v>
      </c>
      <c r="BE26" s="205">
        <v>0.25000000000000006</v>
      </c>
      <c r="BF26" s="202">
        <v>7.1015217305998002</v>
      </c>
      <c r="BG26" s="205">
        <v>0.12500000000000003</v>
      </c>
      <c r="BH26" s="202">
        <v>1.0145031043713999</v>
      </c>
      <c r="BI26" s="205">
        <v>1.7857142857142856E-2</v>
      </c>
      <c r="BJ26" s="202">
        <v>1.0145031043713999</v>
      </c>
      <c r="BK26" s="205">
        <v>1.7857142857142856E-2</v>
      </c>
      <c r="BL26" s="190">
        <v>56.812173844798394</v>
      </c>
      <c r="BN26" s="228">
        <v>10.145031043713999</v>
      </c>
      <c r="BO26" s="205">
        <v>0.47619047619047616</v>
      </c>
      <c r="BP26" s="202">
        <v>5.0725155218569995</v>
      </c>
      <c r="BQ26" s="205">
        <v>0.23809523809523808</v>
      </c>
      <c r="BR26" s="202">
        <v>2.0290062087427998</v>
      </c>
      <c r="BS26" s="205">
        <v>9.5238095238095233E-2</v>
      </c>
      <c r="BT26" s="202">
        <v>1.0145031043713999</v>
      </c>
      <c r="BU26" s="205">
        <v>4.7619047619047616E-2</v>
      </c>
      <c r="BV26" s="202">
        <v>1.0145031043713999</v>
      </c>
      <c r="BW26" s="205">
        <v>4.7619047619047616E-2</v>
      </c>
      <c r="BX26" s="202">
        <v>2.0290062087427998</v>
      </c>
      <c r="BY26" s="205">
        <v>9.5238095238095233E-2</v>
      </c>
      <c r="BZ26" s="190">
        <v>21.304565191799398</v>
      </c>
      <c r="CB26" s="228">
        <v>28.406086922399201</v>
      </c>
      <c r="CC26" s="205">
        <v>0.46666666666666673</v>
      </c>
      <c r="CD26" s="202">
        <v>16.232049669942398</v>
      </c>
      <c r="CE26" s="205">
        <v>0.26666666666666666</v>
      </c>
      <c r="CF26" s="202">
        <v>8.1160248349711992</v>
      </c>
      <c r="CG26" s="205">
        <v>0.13333333333333333</v>
      </c>
      <c r="CH26" s="202">
        <v>4.0580124174855996</v>
      </c>
      <c r="CI26" s="205">
        <v>6.6666666666666666E-2</v>
      </c>
      <c r="CJ26" s="202">
        <v>2.0290062087427998</v>
      </c>
      <c r="CK26" s="205">
        <v>3.3333333333333333E-2</v>
      </c>
      <c r="CL26" s="202">
        <v>2.0290062087427998</v>
      </c>
      <c r="CM26" s="205">
        <v>3.3333333333333333E-2</v>
      </c>
      <c r="CN26" s="190"/>
    </row>
    <row r="27" spans="1:92" x14ac:dyDescent="0.2">
      <c r="A27" s="204">
        <v>97219</v>
      </c>
      <c r="B27" s="206" t="s">
        <v>31</v>
      </c>
      <c r="C27" s="202">
        <v>277.16107732427105</v>
      </c>
      <c r="D27" s="205">
        <v>0.4190938511326861</v>
      </c>
      <c r="E27" s="202">
        <v>164.79847840902599</v>
      </c>
      <c r="F27" s="205">
        <v>0.24919093851132679</v>
      </c>
      <c r="G27" s="202">
        <v>119.853438842928</v>
      </c>
      <c r="H27" s="205">
        <v>0.18122977346278313</v>
      </c>
      <c r="I27" s="202">
        <v>63.137079390471001</v>
      </c>
      <c r="J27" s="205">
        <v>9.5469255663430411E-2</v>
      </c>
      <c r="K27" s="202">
        <v>21.402399793379999</v>
      </c>
      <c r="L27" s="205">
        <v>3.2362459546925557E-2</v>
      </c>
      <c r="M27" s="202">
        <v>14.981679855366</v>
      </c>
      <c r="N27" s="205">
        <v>2.2653721682847891E-2</v>
      </c>
      <c r="O27" s="243"/>
      <c r="P27" s="206" t="s">
        <v>31</v>
      </c>
      <c r="Q27" s="202">
        <v>441.95955573329707</v>
      </c>
      <c r="R27" s="205">
        <v>0.66828478964401294</v>
      </c>
      <c r="S27" s="202">
        <v>182.990518233399</v>
      </c>
      <c r="T27" s="205">
        <v>0.27669902912621352</v>
      </c>
      <c r="U27" s="202">
        <v>36.384079648745995</v>
      </c>
      <c r="V27" s="205">
        <v>5.5016181229773448E-2</v>
      </c>
      <c r="X27" s="228">
        <v>155.167398502005</v>
      </c>
      <c r="Y27" s="205">
        <v>0.4354354354354355</v>
      </c>
      <c r="Z27" s="202">
        <v>105.94187897723101</v>
      </c>
      <c r="AA27" s="205">
        <v>0.29729729729729737</v>
      </c>
      <c r="AB27" s="202">
        <v>53.505999483449997</v>
      </c>
      <c r="AC27" s="205">
        <v>0.15015015015015015</v>
      </c>
      <c r="AD27" s="202">
        <v>27.823119731393998</v>
      </c>
      <c r="AE27" s="205">
        <v>7.8078078078078081E-2</v>
      </c>
      <c r="AF27" s="202">
        <v>8.5609599173519992</v>
      </c>
      <c r="AG27" s="205">
        <v>2.4024024024024024E-2</v>
      </c>
      <c r="AH27" s="202">
        <v>5.3505999483449997</v>
      </c>
      <c r="AI27" s="205">
        <v>1.5015015015015017E-2</v>
      </c>
      <c r="AJ27" s="190">
        <v>356.34995655977696</v>
      </c>
      <c r="AL27" s="228">
        <v>52.435879493781002</v>
      </c>
      <c r="AM27" s="205">
        <v>0.49494949494949497</v>
      </c>
      <c r="AN27" s="202">
        <v>18.192039824372998</v>
      </c>
      <c r="AO27" s="205">
        <v>0.17171717171717168</v>
      </c>
      <c r="AP27" s="202">
        <v>22.472519783048998</v>
      </c>
      <c r="AQ27" s="205">
        <v>0.2121212121212121</v>
      </c>
      <c r="AR27" s="202">
        <v>9.6310799070209985</v>
      </c>
      <c r="AS27" s="205">
        <v>9.0909090909090898E-2</v>
      </c>
      <c r="AT27" s="202">
        <v>2.1402399793379998</v>
      </c>
      <c r="AU27" s="205">
        <v>2.02020202020202E-2</v>
      </c>
      <c r="AV27" s="202">
        <v>1.0701199896689999</v>
      </c>
      <c r="AW27" s="205">
        <v>1.01010101010101E-2</v>
      </c>
      <c r="AX27" s="190">
        <v>105.941878977231</v>
      </c>
      <c r="AZ27" s="228">
        <v>34.243839669408004</v>
      </c>
      <c r="BA27" s="205">
        <v>0.26446280991735538</v>
      </c>
      <c r="BB27" s="202">
        <v>23.542639772718001</v>
      </c>
      <c r="BC27" s="205">
        <v>0.1818181818181818</v>
      </c>
      <c r="BD27" s="202">
        <v>33.173719679739001</v>
      </c>
      <c r="BE27" s="205">
        <v>0.256198347107438</v>
      </c>
      <c r="BF27" s="202">
        <v>19.262159814042001</v>
      </c>
      <c r="BG27" s="205">
        <v>0.14876033057851237</v>
      </c>
      <c r="BH27" s="202">
        <v>10.701199896689999</v>
      </c>
      <c r="BI27" s="205">
        <v>8.2644628099173542E-2</v>
      </c>
      <c r="BJ27" s="202">
        <v>8.5609599173519992</v>
      </c>
      <c r="BK27" s="205">
        <v>6.6115702479338831E-2</v>
      </c>
      <c r="BL27" s="190">
        <v>129.48451874994902</v>
      </c>
      <c r="BN27" s="228">
        <v>0</v>
      </c>
      <c r="BO27" s="205">
        <v>0</v>
      </c>
      <c r="BP27" s="202">
        <v>0</v>
      </c>
      <c r="BQ27" s="205">
        <v>0</v>
      </c>
      <c r="BR27" s="202">
        <v>2.1402399793379998</v>
      </c>
      <c r="BS27" s="205">
        <v>0.66666666666666674</v>
      </c>
      <c r="BT27" s="202">
        <v>1.0701199896689999</v>
      </c>
      <c r="BU27" s="205">
        <v>0.33333333333333337</v>
      </c>
      <c r="BV27" s="202">
        <v>0</v>
      </c>
      <c r="BW27" s="205">
        <v>0</v>
      </c>
      <c r="BX27" s="202">
        <v>0</v>
      </c>
      <c r="BY27" s="205">
        <v>0</v>
      </c>
      <c r="BZ27" s="190">
        <v>3.2103599690069995</v>
      </c>
      <c r="CB27" s="228">
        <v>35.313959659077</v>
      </c>
      <c r="CC27" s="205">
        <v>0.53225806451612911</v>
      </c>
      <c r="CD27" s="202">
        <v>17.121919834703998</v>
      </c>
      <c r="CE27" s="205">
        <v>0.25806451612903231</v>
      </c>
      <c r="CF27" s="202">
        <v>8.5609599173519992</v>
      </c>
      <c r="CG27" s="205">
        <v>0.12903225806451615</v>
      </c>
      <c r="CH27" s="202">
        <v>5.3505999483449997</v>
      </c>
      <c r="CI27" s="205">
        <v>8.0645161290322592E-2</v>
      </c>
      <c r="CJ27" s="202">
        <v>0</v>
      </c>
      <c r="CK27" s="205">
        <v>0</v>
      </c>
      <c r="CL27" s="202">
        <v>0</v>
      </c>
      <c r="CM27" s="205">
        <v>0</v>
      </c>
      <c r="CN27" s="190"/>
    </row>
    <row r="28" spans="1:92" x14ac:dyDescent="0.2">
      <c r="A28" s="204">
        <v>97225</v>
      </c>
      <c r="B28" s="206" t="s">
        <v>20</v>
      </c>
      <c r="C28" s="207">
        <v>670.37389313684673</v>
      </c>
      <c r="D28" s="205">
        <v>0.36782231852654396</v>
      </c>
      <c r="E28" s="207">
        <v>534.12706360387938</v>
      </c>
      <c r="F28" s="205">
        <v>0.29306608884073676</v>
      </c>
      <c r="G28" s="207">
        <v>333.70600276915195</v>
      </c>
      <c r="H28" s="205">
        <v>0.18309859154929578</v>
      </c>
      <c r="I28" s="207">
        <v>179.68784764492798</v>
      </c>
      <c r="J28" s="205">
        <v>9.8591549295774655E-2</v>
      </c>
      <c r="K28" s="207">
        <v>63.186935435579073</v>
      </c>
      <c r="L28" s="205">
        <v>3.4669555796316365E-2</v>
      </c>
      <c r="M28" s="207">
        <v>41.466426379598772</v>
      </c>
      <c r="N28" s="205">
        <v>2.2751895991332618E-2</v>
      </c>
      <c r="O28" s="243"/>
      <c r="P28" s="206" t="s">
        <v>20</v>
      </c>
      <c r="Q28" s="207">
        <v>1204.500956740726</v>
      </c>
      <c r="R28" s="205">
        <v>0.66088840736728061</v>
      </c>
      <c r="S28" s="207">
        <v>513.39385041407991</v>
      </c>
      <c r="T28" s="205">
        <v>0.28169014084507044</v>
      </c>
      <c r="U28" s="207">
        <v>104.65336181517785</v>
      </c>
      <c r="V28" s="205">
        <v>5.7421451787648979E-2</v>
      </c>
      <c r="X28" s="228">
        <v>345.5535531633231</v>
      </c>
      <c r="Y28" s="205">
        <v>0.38209606986899564</v>
      </c>
      <c r="Z28" s="207">
        <v>305.07442264990522</v>
      </c>
      <c r="AA28" s="205">
        <v>0.3373362445414847</v>
      </c>
      <c r="AB28" s="207">
        <v>140.19601299769107</v>
      </c>
      <c r="AC28" s="205">
        <v>0.15502183406113537</v>
      </c>
      <c r="AD28" s="207">
        <v>77.009077562111997</v>
      </c>
      <c r="AE28" s="205">
        <v>8.5152838427947589E-2</v>
      </c>
      <c r="AF28" s="207">
        <v>21.720509055980305</v>
      </c>
      <c r="AG28" s="205">
        <v>2.4017467248908294E-2</v>
      </c>
      <c r="AH28" s="207">
        <v>14.809437992713844</v>
      </c>
      <c r="AI28" s="205">
        <v>1.6375545851528381E-2</v>
      </c>
      <c r="AJ28" s="190">
        <v>904.36301342172555</v>
      </c>
      <c r="AL28" s="228">
        <v>117.48820807552983</v>
      </c>
      <c r="AM28" s="205">
        <v>0.45769230769230768</v>
      </c>
      <c r="AN28" s="207">
        <v>58.250456104674456</v>
      </c>
      <c r="AO28" s="205">
        <v>0.22692307692307695</v>
      </c>
      <c r="AP28" s="207">
        <v>48.377497442865227</v>
      </c>
      <c r="AQ28" s="205">
        <v>0.18846153846153849</v>
      </c>
      <c r="AR28" s="207">
        <v>21.720509055980305</v>
      </c>
      <c r="AS28" s="205">
        <v>8.461538461538462E-2</v>
      </c>
      <c r="AT28" s="207">
        <v>5.9237751970855381</v>
      </c>
      <c r="AU28" s="205">
        <v>2.3076923076923078E-2</v>
      </c>
      <c r="AV28" s="207">
        <v>4.9364793309046151</v>
      </c>
      <c r="AW28" s="205">
        <v>1.9230769230769232E-2</v>
      </c>
      <c r="AX28" s="190">
        <v>256.69692520703995</v>
      </c>
      <c r="AZ28" s="228">
        <v>119.46279980789168</v>
      </c>
      <c r="BA28" s="205">
        <v>0.25313807531380755</v>
      </c>
      <c r="BB28" s="207">
        <v>120.45009567407261</v>
      </c>
      <c r="BC28" s="205">
        <v>0.25523012552301255</v>
      </c>
      <c r="BD28" s="207">
        <v>113.53902461080614</v>
      </c>
      <c r="BE28" s="205">
        <v>0.2405857740585774</v>
      </c>
      <c r="BF28" s="207">
        <v>70.098006498845535</v>
      </c>
      <c r="BG28" s="205">
        <v>0.14853556485355648</v>
      </c>
      <c r="BH28" s="207">
        <v>30.606171851608615</v>
      </c>
      <c r="BI28" s="205">
        <v>6.4853556485355651E-2</v>
      </c>
      <c r="BJ28" s="207">
        <v>17.771325591256613</v>
      </c>
      <c r="BK28" s="205">
        <v>3.7656903765690371E-2</v>
      </c>
      <c r="BL28" s="190">
        <v>471.92742403448119</v>
      </c>
      <c r="BN28" s="228">
        <v>24.682396654523075</v>
      </c>
      <c r="BO28" s="205">
        <v>0.42372881355932202</v>
      </c>
      <c r="BP28" s="207">
        <v>18.758621457437538</v>
      </c>
      <c r="BQ28" s="205">
        <v>0.32203389830508478</v>
      </c>
      <c r="BR28" s="207">
        <v>8.8856627956283063</v>
      </c>
      <c r="BS28" s="205">
        <v>0.15254237288135591</v>
      </c>
      <c r="BT28" s="207">
        <v>4.9364793309046151</v>
      </c>
      <c r="BU28" s="205">
        <v>8.4745762711864417E-2</v>
      </c>
      <c r="BV28" s="207">
        <v>0</v>
      </c>
      <c r="BW28" s="205">
        <v>0</v>
      </c>
      <c r="BX28" s="207">
        <v>0.98729586618092302</v>
      </c>
      <c r="BY28" s="205">
        <v>1.6949152542372881E-2</v>
      </c>
      <c r="BZ28" s="190">
        <v>58.250456104674456</v>
      </c>
      <c r="CB28" s="228">
        <v>63.186935435579073</v>
      </c>
      <c r="CC28" s="205">
        <v>0.48120300751879702</v>
      </c>
      <c r="CD28" s="207">
        <v>31.593467717789533</v>
      </c>
      <c r="CE28" s="205">
        <v>0.24060150375939848</v>
      </c>
      <c r="CF28" s="207">
        <v>22.70780492216123</v>
      </c>
      <c r="CG28" s="205">
        <v>0.17293233082706769</v>
      </c>
      <c r="CH28" s="207">
        <v>5.9237751970855381</v>
      </c>
      <c r="CI28" s="205">
        <v>4.5112781954887222E-2</v>
      </c>
      <c r="CJ28" s="207">
        <v>4.9364793309046151</v>
      </c>
      <c r="CK28" s="205">
        <v>3.759398496240602E-2</v>
      </c>
      <c r="CL28" s="207">
        <v>2.9618875985427691</v>
      </c>
      <c r="CM28" s="205">
        <v>2.2556390977443611E-2</v>
      </c>
      <c r="CN28" s="190"/>
    </row>
    <row r="29" spans="1:92" x14ac:dyDescent="0.2">
      <c r="A29" s="204"/>
      <c r="B29" s="200" t="s">
        <v>37</v>
      </c>
      <c r="C29" s="199">
        <v>3327.546962154518</v>
      </c>
      <c r="D29" s="198">
        <v>0.33857328257231994</v>
      </c>
      <c r="E29" s="199">
        <v>2970.4329565704825</v>
      </c>
      <c r="F29" s="198">
        <v>0.30223742841360041</v>
      </c>
      <c r="G29" s="199">
        <v>1746.9268429636991</v>
      </c>
      <c r="H29" s="198">
        <v>0.17774738038646923</v>
      </c>
      <c r="I29" s="199">
        <v>1091.2161961462339</v>
      </c>
      <c r="J29" s="198">
        <v>0.11102973263105965</v>
      </c>
      <c r="K29" s="199">
        <v>451.51925696863663</v>
      </c>
      <c r="L29" s="198">
        <v>4.5941457390432872E-2</v>
      </c>
      <c r="M29" s="199">
        <v>240.50174526731161</v>
      </c>
      <c r="N29" s="198">
        <v>2.4470718606117881E-2</v>
      </c>
      <c r="O29" s="243"/>
      <c r="P29" s="200" t="s">
        <v>37</v>
      </c>
      <c r="Q29" s="199">
        <v>6297.979918725001</v>
      </c>
      <c r="R29" s="198">
        <v>0.64081071098592035</v>
      </c>
      <c r="S29" s="199">
        <v>2838.1430391099329</v>
      </c>
      <c r="T29" s="198">
        <v>0.2887771130175289</v>
      </c>
      <c r="U29" s="199">
        <v>692.02100223594823</v>
      </c>
      <c r="V29" s="198">
        <v>7.0412175996550752E-2</v>
      </c>
      <c r="X29" s="219">
        <v>1912.2389328086781</v>
      </c>
      <c r="Y29" s="198">
        <v>0.32610527677981677</v>
      </c>
      <c r="Z29" s="199">
        <v>1994.0403820661979</v>
      </c>
      <c r="AA29" s="198">
        <v>0.34005535581723723</v>
      </c>
      <c r="AB29" s="199">
        <v>982.52887143956127</v>
      </c>
      <c r="AC29" s="198">
        <v>0.1675563885180118</v>
      </c>
      <c r="AD29" s="199">
        <v>594.97617143366733</v>
      </c>
      <c r="AE29" s="198">
        <v>0.10146476244879604</v>
      </c>
      <c r="AF29" s="199">
        <v>253.53669372082027</v>
      </c>
      <c r="AG29" s="198">
        <v>4.3237093577123568E-2</v>
      </c>
      <c r="AH29" s="199">
        <v>126.54889780455466</v>
      </c>
      <c r="AI29" s="198">
        <v>2.1581122859014597E-2</v>
      </c>
      <c r="AJ29" s="190">
        <v>5863.8699492734795</v>
      </c>
      <c r="AL29" s="219">
        <v>535.20341687478981</v>
      </c>
      <c r="AM29" s="198">
        <v>0.37311950343507949</v>
      </c>
      <c r="AN29" s="199">
        <v>327.72387845734585</v>
      </c>
      <c r="AO29" s="198">
        <v>0.22847419679764586</v>
      </c>
      <c r="AP29" s="199">
        <v>285.83163110980496</v>
      </c>
      <c r="AQ29" s="198">
        <v>0.19926882546543931</v>
      </c>
      <c r="AR29" s="199">
        <v>188.85268355103619</v>
      </c>
      <c r="AS29" s="198">
        <v>0.13165950979985977</v>
      </c>
      <c r="AT29" s="199">
        <v>67.548712001752364</v>
      </c>
      <c r="AU29" s="198">
        <v>4.7091892699312535E-2</v>
      </c>
      <c r="AV29" s="199">
        <v>29.241825165910903</v>
      </c>
      <c r="AW29" s="198">
        <v>2.038607180266308E-2</v>
      </c>
      <c r="AX29" s="190">
        <v>1434.40214716064</v>
      </c>
      <c r="AZ29" s="219">
        <v>453.46444365382411</v>
      </c>
      <c r="BA29" s="198">
        <v>0.28236435469253496</v>
      </c>
      <c r="BB29" s="199">
        <v>423.99977807019388</v>
      </c>
      <c r="BC29" s="198">
        <v>0.26401722428311208</v>
      </c>
      <c r="BD29" s="199">
        <v>351.06269570540627</v>
      </c>
      <c r="BE29" s="198">
        <v>0.2186005825081912</v>
      </c>
      <c r="BF29" s="199">
        <v>218.56250425281678</v>
      </c>
      <c r="BG29" s="198">
        <v>0.13609503752061286</v>
      </c>
      <c r="BH29" s="199">
        <v>97.224497331124923</v>
      </c>
      <c r="BI29" s="198">
        <v>6.0539989040831299E-2</v>
      </c>
      <c r="BJ29" s="199">
        <v>61.641068285222531</v>
      </c>
      <c r="BK29" s="198">
        <v>3.8382811954717544E-2</v>
      </c>
      <c r="BL29" s="190">
        <v>1605.9549872985885</v>
      </c>
      <c r="BN29" s="219">
        <v>84.902738391122426</v>
      </c>
      <c r="BO29" s="198">
        <v>0.45456688257449618</v>
      </c>
      <c r="BP29" s="199">
        <v>51.322394011258197</v>
      </c>
      <c r="BQ29" s="198">
        <v>0.27477865960560111</v>
      </c>
      <c r="BR29" s="199">
        <v>27.371814032602693</v>
      </c>
      <c r="BS29" s="198">
        <v>0.14654792543782127</v>
      </c>
      <c r="BT29" s="199">
        <v>12.104405995698045</v>
      </c>
      <c r="BU29" s="198">
        <v>6.4806650564474919E-2</v>
      </c>
      <c r="BV29" s="199">
        <v>7.0585906584717897</v>
      </c>
      <c r="BW29" s="198">
        <v>3.7791496620637605E-2</v>
      </c>
      <c r="BX29" s="199">
        <v>4.0172763824132733</v>
      </c>
      <c r="BY29" s="198">
        <v>2.1508385196969022E-2</v>
      </c>
      <c r="BZ29" s="190">
        <v>186.77721947156641</v>
      </c>
      <c r="CB29" s="219">
        <v>341.73743042610357</v>
      </c>
      <c r="CC29" s="198">
        <v>0.46359930203557675</v>
      </c>
      <c r="CD29" s="199">
        <v>173.34652396548685</v>
      </c>
      <c r="CE29" s="198">
        <v>0.23516103407370426</v>
      </c>
      <c r="CF29" s="199">
        <v>100.13183067632369</v>
      </c>
      <c r="CG29" s="198">
        <v>0.13583834453020557</v>
      </c>
      <c r="CH29" s="199">
        <v>76.72043091301542</v>
      </c>
      <c r="CI29" s="198">
        <v>0.10407855580465503</v>
      </c>
      <c r="CJ29" s="199">
        <v>26.150763256467297</v>
      </c>
      <c r="CK29" s="198">
        <v>3.5475995644607607E-2</v>
      </c>
      <c r="CL29" s="199">
        <v>19.052677629210233</v>
      </c>
      <c r="CM29" s="198">
        <v>2.5846767911250783E-2</v>
      </c>
      <c r="CN29" s="190"/>
    </row>
    <row r="30" spans="1:92" ht="13.5" thickBot="1" x14ac:dyDescent="0.25">
      <c r="A30" s="204"/>
      <c r="B30" s="197" t="s">
        <v>253</v>
      </c>
      <c r="C30" s="196">
        <v>14449.272821128021</v>
      </c>
      <c r="D30" s="195">
        <v>0.32909628989682671</v>
      </c>
      <c r="E30" s="196">
        <v>13399.650259528406</v>
      </c>
      <c r="F30" s="195">
        <v>0.30519011170429189</v>
      </c>
      <c r="G30" s="196">
        <v>7880.5737131001124</v>
      </c>
      <c r="H30" s="195">
        <v>0.17948775715878834</v>
      </c>
      <c r="I30" s="196">
        <v>5099.4866872120911</v>
      </c>
      <c r="J30" s="195">
        <v>0.11614578601393893</v>
      </c>
      <c r="K30" s="196">
        <v>2034.9090610079134</v>
      </c>
      <c r="L30" s="195">
        <v>4.6347039781539631E-2</v>
      </c>
      <c r="M30" s="196">
        <v>1042.0196931870246</v>
      </c>
      <c r="N30" s="195">
        <v>2.3733015444614477E-2</v>
      </c>
      <c r="O30" s="243"/>
      <c r="P30" s="197" t="s">
        <v>253</v>
      </c>
      <c r="Q30" s="196">
        <v>27848.923080656426</v>
      </c>
      <c r="R30" s="195">
        <v>0.6342864016011186</v>
      </c>
      <c r="S30" s="196">
        <v>12980.060400312203</v>
      </c>
      <c r="T30" s="195">
        <v>0.29563354317272728</v>
      </c>
      <c r="U30" s="196">
        <v>3076.9287541949379</v>
      </c>
      <c r="V30" s="195">
        <v>7.0080055226154098E-2</v>
      </c>
      <c r="X30" s="218">
        <v>8654.5643554161725</v>
      </c>
      <c r="Y30" s="195">
        <v>0.32199061633310799</v>
      </c>
      <c r="Z30" s="196">
        <v>8930.0873148925311</v>
      </c>
      <c r="AA30" s="195">
        <v>0.33224137002704696</v>
      </c>
      <c r="AB30" s="196">
        <v>4554.6836152189153</v>
      </c>
      <c r="AC30" s="195">
        <v>0.16945571426120895</v>
      </c>
      <c r="AD30" s="196">
        <v>2958.2392106193834</v>
      </c>
      <c r="AE30" s="195">
        <v>0.11006045221582941</v>
      </c>
      <c r="AF30" s="196">
        <v>1221.6002288535681</v>
      </c>
      <c r="AG30" s="195">
        <v>4.5449290622590954E-2</v>
      </c>
      <c r="AH30" s="196">
        <v>559.13761209807501</v>
      </c>
      <c r="AI30" s="195">
        <v>2.0802556540215823E-2</v>
      </c>
      <c r="AJ30" s="190">
        <v>26878.312337098643</v>
      </c>
      <c r="AL30" s="218">
        <v>2096.0418503440542</v>
      </c>
      <c r="AM30" s="195">
        <v>0.30878197661263845</v>
      </c>
      <c r="AN30" s="196">
        <v>1788.4028529846196</v>
      </c>
      <c r="AO30" s="195">
        <v>0.26346161353296821</v>
      </c>
      <c r="AP30" s="196">
        <v>1410.8905395208035</v>
      </c>
      <c r="AQ30" s="195">
        <v>0.20784774383478782</v>
      </c>
      <c r="AR30" s="196">
        <v>946.32522993718294</v>
      </c>
      <c r="AS30" s="195">
        <v>0.13940951368430382</v>
      </c>
      <c r="AT30" s="196">
        <v>348.20207081689597</v>
      </c>
      <c r="AU30" s="195">
        <v>5.1295981361157678E-2</v>
      </c>
      <c r="AV30" s="196">
        <v>198.23394226582928</v>
      </c>
      <c r="AW30" s="195">
        <v>2.9203170974143933E-2</v>
      </c>
      <c r="AX30" s="190">
        <v>6788.096485869386</v>
      </c>
      <c r="AZ30" s="218">
        <v>1506.1992594873593</v>
      </c>
      <c r="BA30" s="195">
        <v>0.2735203071647751</v>
      </c>
      <c r="BB30" s="196">
        <v>1577.4404425533667</v>
      </c>
      <c r="BC30" s="195">
        <v>0.28645744689064934</v>
      </c>
      <c r="BD30" s="196">
        <v>1211.1217912014654</v>
      </c>
      <c r="BE30" s="195">
        <v>0.21993531218181928</v>
      </c>
      <c r="BF30" s="196">
        <v>709.49914560827619</v>
      </c>
      <c r="BG30" s="195">
        <v>0.12884246424737392</v>
      </c>
      <c r="BH30" s="196">
        <v>309.09096139655026</v>
      </c>
      <c r="BI30" s="195">
        <v>5.61297943618791E-2</v>
      </c>
      <c r="BJ30" s="196">
        <v>193.36662151919799</v>
      </c>
      <c r="BK30" s="195">
        <v>3.5114675153503298E-2</v>
      </c>
      <c r="BL30" s="190">
        <v>5506.7182217662157</v>
      </c>
      <c r="BN30" s="218">
        <v>246.91463400394522</v>
      </c>
      <c r="BO30" s="195">
        <v>0.47214510391100317</v>
      </c>
      <c r="BP30" s="196">
        <v>143.03151715970046</v>
      </c>
      <c r="BQ30" s="195">
        <v>0.27350193642567244</v>
      </c>
      <c r="BR30" s="196">
        <v>69.16884777730931</v>
      </c>
      <c r="BS30" s="195">
        <v>0.13226325346394924</v>
      </c>
      <c r="BT30" s="196">
        <v>34.295299099991951</v>
      </c>
      <c r="BU30" s="195">
        <v>6.5578768235202742E-2</v>
      </c>
      <c r="BV30" s="196">
        <v>16.093232671260132</v>
      </c>
      <c r="BW30" s="195">
        <v>3.077314976687311E-2</v>
      </c>
      <c r="BX30" s="196">
        <v>13.459922596179496</v>
      </c>
      <c r="BY30" s="195">
        <v>2.5737788197299341E-2</v>
      </c>
      <c r="BZ30" s="190">
        <v>522.96345330838653</v>
      </c>
      <c r="CB30" s="218">
        <v>1945.5527218764882</v>
      </c>
      <c r="CC30" s="195">
        <v>0.46214610578903909</v>
      </c>
      <c r="CD30" s="196">
        <v>960.68813193818994</v>
      </c>
      <c r="CE30" s="195">
        <v>0.22820161800846159</v>
      </c>
      <c r="CF30" s="196">
        <v>634.70891938161935</v>
      </c>
      <c r="CG30" s="195">
        <v>0.15076859758334846</v>
      </c>
      <c r="CH30" s="196">
        <v>451.12780194725627</v>
      </c>
      <c r="CI30" s="195">
        <v>0.10716078497323239</v>
      </c>
      <c r="CJ30" s="196">
        <v>139.92256726963907</v>
      </c>
      <c r="CK30" s="195">
        <v>3.3237171549532409E-2</v>
      </c>
      <c r="CL30" s="196">
        <v>77.821594707742889</v>
      </c>
      <c r="CM30" s="195">
        <v>1.8485722096386076E-2</v>
      </c>
      <c r="CN30" s="190"/>
    </row>
    <row r="31" spans="1:92" x14ac:dyDescent="0.2">
      <c r="A31" s="204">
        <v>97210</v>
      </c>
      <c r="B31" s="209" t="s">
        <v>33</v>
      </c>
      <c r="C31" s="202">
        <v>2443.6919931255447</v>
      </c>
      <c r="D31" s="208">
        <v>0.32504275345841077</v>
      </c>
      <c r="E31" s="202">
        <v>2357.9563589188615</v>
      </c>
      <c r="F31" s="208">
        <v>0.3136388012866807</v>
      </c>
      <c r="G31" s="202">
        <v>1394.3337271148052</v>
      </c>
      <c r="H31" s="208">
        <v>0.185464483730475</v>
      </c>
      <c r="I31" s="202">
        <v>834.86921507937359</v>
      </c>
      <c r="J31" s="208">
        <v>0.11104844195195601</v>
      </c>
      <c r="K31" s="202">
        <v>326.06508667406297</v>
      </c>
      <c r="L31" s="208">
        <v>4.3370888752487638E-2</v>
      </c>
      <c r="M31" s="202">
        <v>161.14691114660843</v>
      </c>
      <c r="N31" s="208">
        <v>2.1434630819989951E-2</v>
      </c>
      <c r="O31" s="243"/>
      <c r="P31" s="209" t="s">
        <v>33</v>
      </c>
      <c r="Q31" s="202">
        <v>4801.6483520444062</v>
      </c>
      <c r="R31" s="208">
        <v>0.63868155474509147</v>
      </c>
      <c r="S31" s="202">
        <v>2229.2029421941788</v>
      </c>
      <c r="T31" s="208">
        <v>0.29651292568243098</v>
      </c>
      <c r="U31" s="202">
        <v>487.2119978206714</v>
      </c>
      <c r="V31" s="208">
        <v>6.4805519572477585E-2</v>
      </c>
      <c r="X31" s="228">
        <v>1598.5320897154538</v>
      </c>
      <c r="Y31" s="208">
        <v>0.31504952633194372</v>
      </c>
      <c r="Z31" s="202">
        <v>1676.6859394643784</v>
      </c>
      <c r="AA31" s="208">
        <v>0.33045261614342164</v>
      </c>
      <c r="AB31" s="202">
        <v>913.30988191856329</v>
      </c>
      <c r="AC31" s="208">
        <v>0.18000129465273698</v>
      </c>
      <c r="AD31" s="202">
        <v>540.53917797745169</v>
      </c>
      <c r="AE31" s="208">
        <v>0.10653312065569354</v>
      </c>
      <c r="AF31" s="202">
        <v>223.80026779025548</v>
      </c>
      <c r="AG31" s="208">
        <v>4.4108071907917053E-2</v>
      </c>
      <c r="AH31" s="202">
        <v>121.03993741499457</v>
      </c>
      <c r="AI31" s="208">
        <v>2.3855370308287091E-2</v>
      </c>
      <c r="AJ31" s="190">
        <v>5073.9072942810972</v>
      </c>
      <c r="AL31" s="228">
        <v>258.51365873683369</v>
      </c>
      <c r="AM31" s="208">
        <v>0.26524173109597876</v>
      </c>
      <c r="AN31" s="202">
        <v>299.09162220966175</v>
      </c>
      <c r="AO31" s="208">
        <v>0.30687577599895616</v>
      </c>
      <c r="AP31" s="202">
        <v>226.2558747672399</v>
      </c>
      <c r="AQ31" s="208">
        <v>0.23214440655528487</v>
      </c>
      <c r="AR31" s="202">
        <v>135.43723487026094</v>
      </c>
      <c r="AS31" s="208">
        <v>0.13896212218485066</v>
      </c>
      <c r="AT31" s="202">
        <v>42.776997043561572</v>
      </c>
      <c r="AU31" s="208">
        <v>4.3890310486349532E-2</v>
      </c>
      <c r="AV31" s="202">
        <v>12.558798586863698</v>
      </c>
      <c r="AW31" s="208">
        <v>1.2885653678580012E-2</v>
      </c>
      <c r="AX31" s="190">
        <v>974.63418621442156</v>
      </c>
      <c r="AZ31" s="228">
        <v>217.88814052392647</v>
      </c>
      <c r="BA31" s="208">
        <v>0.30128913920247574</v>
      </c>
      <c r="BB31" s="202">
        <v>220.14237103824277</v>
      </c>
      <c r="BC31" s="208">
        <v>0.30440622106654225</v>
      </c>
      <c r="BD31" s="202">
        <v>137.6663878192719</v>
      </c>
      <c r="BE31" s="208">
        <v>0.19036092273515895</v>
      </c>
      <c r="BF31" s="202">
        <v>97.509059733773853</v>
      </c>
      <c r="BG31" s="208">
        <v>0.13483258244798985</v>
      </c>
      <c r="BH31" s="202">
        <v>29.989981784183399</v>
      </c>
      <c r="BI31" s="208">
        <v>4.1469240935866035E-2</v>
      </c>
      <c r="BJ31" s="202">
        <v>19.99023534540412</v>
      </c>
      <c r="BK31" s="208">
        <v>2.7641893611967096E-2</v>
      </c>
      <c r="BL31" s="190">
        <v>723.1861762448026</v>
      </c>
      <c r="BN31" s="228">
        <v>32.605302055816367</v>
      </c>
      <c r="BO31" s="208">
        <v>0.43323015082557526</v>
      </c>
      <c r="BP31" s="202">
        <v>32.656440852936214</v>
      </c>
      <c r="BQ31" s="208">
        <v>0.4339096375161553</v>
      </c>
      <c r="BR31" s="202">
        <v>7.4984372634723604</v>
      </c>
      <c r="BS31" s="208">
        <v>9.9632541390020493E-2</v>
      </c>
      <c r="BT31" s="202">
        <v>2.5007452127761001</v>
      </c>
      <c r="BU31" s="208">
        <v>3.3227670268248924E-2</v>
      </c>
      <c r="BV31" s="202">
        <v>0</v>
      </c>
      <c r="BW31" s="208">
        <v>0</v>
      </c>
      <c r="BX31" s="202">
        <v>0</v>
      </c>
      <c r="BY31" s="208">
        <v>0</v>
      </c>
      <c r="BZ31" s="190">
        <v>75.260925385001045</v>
      </c>
      <c r="CB31" s="228">
        <v>336.15280209351386</v>
      </c>
      <c r="CC31" s="208">
        <v>0.50091710672066281</v>
      </c>
      <c r="CD31" s="202">
        <v>129.37998535364201</v>
      </c>
      <c r="CE31" s="208">
        <v>0.19279520363146954</v>
      </c>
      <c r="CF31" s="202">
        <v>109.60314534625783</v>
      </c>
      <c r="CG31" s="208">
        <v>0.16332480381662448</v>
      </c>
      <c r="CH31" s="202">
        <v>58.882997285111017</v>
      </c>
      <c r="CI31" s="208">
        <v>8.7744324757683081E-2</v>
      </c>
      <c r="CJ31" s="202">
        <v>29.49784005606254</v>
      </c>
      <c r="CK31" s="208">
        <v>4.3956119370027483E-2</v>
      </c>
      <c r="CL31" s="202">
        <v>7.5579397993460304</v>
      </c>
      <c r="CM31" s="208">
        <v>1.1262441703532687E-2</v>
      </c>
      <c r="CN31" s="190"/>
    </row>
    <row r="32" spans="1:92" x14ac:dyDescent="0.2">
      <c r="A32" s="204">
        <v>97217</v>
      </c>
      <c r="B32" s="206" t="s">
        <v>14</v>
      </c>
      <c r="C32" s="202">
        <v>1284.7822564593664</v>
      </c>
      <c r="D32" s="205">
        <v>0.34886890160806766</v>
      </c>
      <c r="E32" s="202">
        <v>1171.3600728813128</v>
      </c>
      <c r="F32" s="205">
        <v>0.31807031888798037</v>
      </c>
      <c r="G32" s="202">
        <v>621.31266933464678</v>
      </c>
      <c r="H32" s="205">
        <v>0.16871082038702648</v>
      </c>
      <c r="I32" s="202">
        <v>390.45335762710431</v>
      </c>
      <c r="J32" s="205">
        <v>0.10602343962932681</v>
      </c>
      <c r="K32" s="202">
        <v>146.54547612739648</v>
      </c>
      <c r="L32" s="205">
        <v>3.9792859089670216E-2</v>
      </c>
      <c r="M32" s="202">
        <v>68.254057374403843</v>
      </c>
      <c r="N32" s="205">
        <v>1.8533660397928597E-2</v>
      </c>
      <c r="O32" s="243"/>
      <c r="P32" s="206" t="s">
        <v>14</v>
      </c>
      <c r="Q32" s="202">
        <v>2456.1423293406792</v>
      </c>
      <c r="R32" s="205">
        <v>0.66693922049604804</v>
      </c>
      <c r="S32" s="202">
        <v>1011.7660269617511</v>
      </c>
      <c r="T32" s="205">
        <v>0.27473426001635332</v>
      </c>
      <c r="U32" s="202">
        <v>214.79953350180034</v>
      </c>
      <c r="V32" s="205">
        <v>5.8326519487598816E-2</v>
      </c>
      <c r="X32" s="228">
        <v>725.70122767197029</v>
      </c>
      <c r="Y32" s="205">
        <v>0.335032437442076</v>
      </c>
      <c r="Z32" s="202">
        <v>738.74979746413578</v>
      </c>
      <c r="AA32" s="205">
        <v>0.34105653382761819</v>
      </c>
      <c r="AB32" s="202">
        <v>358.33380121562016</v>
      </c>
      <c r="AC32" s="205">
        <v>0.16543095458758109</v>
      </c>
      <c r="AD32" s="202">
        <v>221.82568646681247</v>
      </c>
      <c r="AE32" s="205">
        <v>0.10240963855421685</v>
      </c>
      <c r="AF32" s="202">
        <v>83.31009944228704</v>
      </c>
      <c r="AG32" s="205">
        <v>3.8461538461538457E-2</v>
      </c>
      <c r="AH32" s="202">
        <v>38.141973238637441</v>
      </c>
      <c r="AI32" s="205">
        <v>1.7608897126969416E-2</v>
      </c>
      <c r="AJ32" s="190">
        <v>2166.0625854994632</v>
      </c>
      <c r="AL32" s="228">
        <v>163.60899047099744</v>
      </c>
      <c r="AM32" s="205">
        <v>0.38809523809523805</v>
      </c>
      <c r="AN32" s="202">
        <v>118.44086426734785</v>
      </c>
      <c r="AO32" s="205">
        <v>0.28095238095238095</v>
      </c>
      <c r="AP32" s="202">
        <v>64.239112822968323</v>
      </c>
      <c r="AQ32" s="205">
        <v>0.15238095238095237</v>
      </c>
      <c r="AR32" s="202">
        <v>47.175598479367359</v>
      </c>
      <c r="AS32" s="205">
        <v>0.1119047619047619</v>
      </c>
      <c r="AT32" s="202">
        <v>21.07845889503648</v>
      </c>
      <c r="AU32" s="205">
        <v>4.9999999999999996E-2</v>
      </c>
      <c r="AV32" s="202">
        <v>7.0261529650121606</v>
      </c>
      <c r="AW32" s="205">
        <v>1.6666666666666666E-2</v>
      </c>
      <c r="AX32" s="190">
        <v>421.56917790072964</v>
      </c>
      <c r="AZ32" s="228">
        <v>246.91908991328447</v>
      </c>
      <c r="BA32" s="205">
        <v>0.31865284974093261</v>
      </c>
      <c r="BB32" s="202">
        <v>230.85931170754239</v>
      </c>
      <c r="BC32" s="205">
        <v>0.29792746113989638</v>
      </c>
      <c r="BD32" s="202">
        <v>152.56789295454976</v>
      </c>
      <c r="BE32" s="205">
        <v>0.19689119170984457</v>
      </c>
      <c r="BF32" s="202">
        <v>90.336252407299199</v>
      </c>
      <c r="BG32" s="205">
        <v>0.11658031088082901</v>
      </c>
      <c r="BH32" s="202">
        <v>34.127028687201921</v>
      </c>
      <c r="BI32" s="205">
        <v>4.4041450777202076E-2</v>
      </c>
      <c r="BJ32" s="202">
        <v>20.0747227571776</v>
      </c>
      <c r="BK32" s="205">
        <v>2.5906735751295339E-2</v>
      </c>
      <c r="BL32" s="190">
        <v>774.88429842705534</v>
      </c>
      <c r="BN32" s="228">
        <v>40.1494455143552</v>
      </c>
      <c r="BO32" s="205">
        <v>0.46511627906976738</v>
      </c>
      <c r="BP32" s="202">
        <v>25.093403446472003</v>
      </c>
      <c r="BQ32" s="205">
        <v>0.29069767441860461</v>
      </c>
      <c r="BR32" s="202">
        <v>13.048569792165441</v>
      </c>
      <c r="BS32" s="205">
        <v>0.15116279069767441</v>
      </c>
      <c r="BT32" s="202">
        <v>5.0186806892944</v>
      </c>
      <c r="BU32" s="205">
        <v>5.8139534883720922E-2</v>
      </c>
      <c r="BV32" s="202">
        <v>2.0074722757177601</v>
      </c>
      <c r="BW32" s="205">
        <v>2.3255813953488368E-2</v>
      </c>
      <c r="BX32" s="202">
        <v>1.0037361378588801</v>
      </c>
      <c r="BY32" s="205">
        <v>1.1627906976744184E-2</v>
      </c>
      <c r="BZ32" s="190">
        <v>86.321307855863694</v>
      </c>
      <c r="CB32" s="228">
        <v>108.40350288875904</v>
      </c>
      <c r="CC32" s="205">
        <v>0.46351931330472096</v>
      </c>
      <c r="CD32" s="202">
        <v>58.216695995815037</v>
      </c>
      <c r="CE32" s="205">
        <v>0.24892703862660942</v>
      </c>
      <c r="CF32" s="202">
        <v>33.123292549343041</v>
      </c>
      <c r="CG32" s="205">
        <v>0.14163090128755365</v>
      </c>
      <c r="CH32" s="202">
        <v>26.097139584330879</v>
      </c>
      <c r="CI32" s="205">
        <v>0.11158798283261802</v>
      </c>
      <c r="CJ32" s="202">
        <v>6.0224168271532799</v>
      </c>
      <c r="CK32" s="205">
        <v>2.5751072961373387E-2</v>
      </c>
      <c r="CL32" s="202">
        <v>2.0074722757177601</v>
      </c>
      <c r="CM32" s="205">
        <v>8.5836909871244635E-3</v>
      </c>
      <c r="CN32" s="190"/>
    </row>
    <row r="33" spans="1:92" x14ac:dyDescent="0.2">
      <c r="A33" s="204">
        <v>97220</v>
      </c>
      <c r="B33" s="206" t="s">
        <v>28</v>
      </c>
      <c r="C33" s="202">
        <v>1870.4512195887835</v>
      </c>
      <c r="D33" s="205">
        <v>0.3506421010965543</v>
      </c>
      <c r="E33" s="202">
        <v>1540.6112977243397</v>
      </c>
      <c r="F33" s="205">
        <v>0.28880901931562519</v>
      </c>
      <c r="G33" s="202">
        <v>1010.1930556132252</v>
      </c>
      <c r="H33" s="205">
        <v>0.18937474114467612</v>
      </c>
      <c r="I33" s="202">
        <v>620.43325580541625</v>
      </c>
      <c r="J33" s="205">
        <v>0.11630884469342924</v>
      </c>
      <c r="K33" s="202">
        <v>182.60504063825397</v>
      </c>
      <c r="L33" s="205">
        <v>3.4231855099806217E-2</v>
      </c>
      <c r="M33" s="202">
        <v>110.06619104305729</v>
      </c>
      <c r="N33" s="205">
        <v>2.0633438649908853E-2</v>
      </c>
      <c r="O33" s="243"/>
      <c r="P33" s="206" t="s">
        <v>28</v>
      </c>
      <c r="Q33" s="202">
        <v>3411.062517313123</v>
      </c>
      <c r="R33" s="205">
        <v>0.63945112041217944</v>
      </c>
      <c r="S33" s="202">
        <v>1630.6263114186413</v>
      </c>
      <c r="T33" s="205">
        <v>0.30568358583810534</v>
      </c>
      <c r="U33" s="202">
        <v>292.67123168131127</v>
      </c>
      <c r="V33" s="205">
        <v>5.4865293749715077E-2</v>
      </c>
      <c r="X33" s="228">
        <v>1268.4347236008387</v>
      </c>
      <c r="Y33" s="205">
        <v>0.35281014031307562</v>
      </c>
      <c r="Z33" s="202">
        <v>1050.8475108269204</v>
      </c>
      <c r="AA33" s="205">
        <v>0.29228911101550903</v>
      </c>
      <c r="AB33" s="202">
        <v>645.48153179933752</v>
      </c>
      <c r="AC33" s="205">
        <v>0.17953815483475202</v>
      </c>
      <c r="AD33" s="202">
        <v>437.82490608035863</v>
      </c>
      <c r="AE33" s="205">
        <v>0.12177927935326695</v>
      </c>
      <c r="AF33" s="202">
        <v>120.08027428731914</v>
      </c>
      <c r="AG33" s="205">
        <v>3.3399857029989037E-2</v>
      </c>
      <c r="AH33" s="202">
        <v>72.564235975484706</v>
      </c>
      <c r="AI33" s="205">
        <v>2.018345745340723E-2</v>
      </c>
      <c r="AJ33" s="190">
        <v>3595.2331825702595</v>
      </c>
      <c r="AL33" s="228">
        <v>217.71292846021171</v>
      </c>
      <c r="AM33" s="205">
        <v>0.30860847233516508</v>
      </c>
      <c r="AN33" s="202">
        <v>220.11997770791154</v>
      </c>
      <c r="AO33" s="205">
        <v>0.31202046902466768</v>
      </c>
      <c r="AP33" s="202">
        <v>157.58271339770619</v>
      </c>
      <c r="AQ33" s="205">
        <v>0.22337378304561237</v>
      </c>
      <c r="AR33" s="202">
        <v>72.541260453247858</v>
      </c>
      <c r="AS33" s="205">
        <v>0.10282736871933387</v>
      </c>
      <c r="AT33" s="202">
        <v>25.009791631787511</v>
      </c>
      <c r="AU33" s="205">
        <v>3.54514251564867E-2</v>
      </c>
      <c r="AV33" s="202">
        <v>12.499794686987251</v>
      </c>
      <c r="AW33" s="205">
        <v>1.7718481718734202E-2</v>
      </c>
      <c r="AX33" s="190">
        <v>705.46646633785213</v>
      </c>
      <c r="AZ33" s="228">
        <v>87.532950949189072</v>
      </c>
      <c r="BA33" s="205">
        <v>0.20345672316254126</v>
      </c>
      <c r="BB33" s="202">
        <v>122.5714570299658</v>
      </c>
      <c r="BC33" s="205">
        <v>0.28489827807874341</v>
      </c>
      <c r="BD33" s="202">
        <v>107.57491163839344</v>
      </c>
      <c r="BE33" s="205">
        <v>0.25004114198266064</v>
      </c>
      <c r="BF33" s="202">
        <v>67.532833170849074</v>
      </c>
      <c r="BG33" s="205">
        <v>0.15696956167739956</v>
      </c>
      <c r="BH33" s="202">
        <v>32.519644645085528</v>
      </c>
      <c r="BI33" s="205">
        <v>7.558685347806933E-2</v>
      </c>
      <c r="BJ33" s="202">
        <v>12.49704724941865</v>
      </c>
      <c r="BK33" s="205">
        <v>2.9047441620585777E-2</v>
      </c>
      <c r="BL33" s="190">
        <v>430.22884468290158</v>
      </c>
      <c r="BN33" s="228">
        <v>25.041797008849919</v>
      </c>
      <c r="BO33" s="205">
        <v>0.62519587110548536</v>
      </c>
      <c r="BP33" s="202">
        <v>7.5139698287363998</v>
      </c>
      <c r="BQ33" s="205">
        <v>0.18759448097422851</v>
      </c>
      <c r="BR33" s="202">
        <v>7.4985556015085697</v>
      </c>
      <c r="BS33" s="205">
        <v>0.1872096479202861</v>
      </c>
      <c r="BT33" s="202">
        <v>0</v>
      </c>
      <c r="BU33" s="205">
        <v>0</v>
      </c>
      <c r="BV33" s="202">
        <v>0</v>
      </c>
      <c r="BW33" s="205">
        <v>0</v>
      </c>
      <c r="BX33" s="202">
        <v>0</v>
      </c>
      <c r="BY33" s="205">
        <v>0</v>
      </c>
      <c r="BZ33" s="190">
        <v>40.054322439094889</v>
      </c>
      <c r="CB33" s="228">
        <v>271.728819569694</v>
      </c>
      <c r="CC33" s="205">
        <v>0.48232125503631523</v>
      </c>
      <c r="CD33" s="202">
        <v>139.55838233080533</v>
      </c>
      <c r="CE33" s="205">
        <v>0.24771746413658388</v>
      </c>
      <c r="CF33" s="202">
        <v>92.055343176279479</v>
      </c>
      <c r="CG33" s="205">
        <v>0.16339911505851104</v>
      </c>
      <c r="CH33" s="202">
        <v>42.534256100960704</v>
      </c>
      <c r="CI33" s="205">
        <v>7.5498711609386759E-2</v>
      </c>
      <c r="CJ33" s="202">
        <v>4.9953300740618207</v>
      </c>
      <c r="CK33" s="205">
        <v>8.8667586841085395E-3</v>
      </c>
      <c r="CL33" s="202">
        <v>12.505113131166681</v>
      </c>
      <c r="CM33" s="205">
        <v>2.2196695475094584E-2</v>
      </c>
      <c r="CN33" s="190"/>
    </row>
    <row r="34" spans="1:92" x14ac:dyDescent="0.2">
      <c r="A34" s="204">
        <v>97226</v>
      </c>
      <c r="B34" s="206" t="s">
        <v>21</v>
      </c>
      <c r="C34" s="202">
        <v>590.75465786466623</v>
      </c>
      <c r="D34" s="205">
        <v>0.32158474499169937</v>
      </c>
      <c r="E34" s="202">
        <v>599.54857015255732</v>
      </c>
      <c r="F34" s="205">
        <v>0.32637182200062698</v>
      </c>
      <c r="G34" s="202">
        <v>322.37096044619057</v>
      </c>
      <c r="H34" s="205">
        <v>0.17548669608893153</v>
      </c>
      <c r="I34" s="202">
        <v>205.41320345504218</v>
      </c>
      <c r="J34" s="205">
        <v>0.11181926671520333</v>
      </c>
      <c r="K34" s="202">
        <v>77.644225229417856</v>
      </c>
      <c r="L34" s="205">
        <v>4.2266612777517046E-2</v>
      </c>
      <c r="M34" s="202">
        <v>41.279208349817083</v>
      </c>
      <c r="N34" s="205">
        <v>2.2470857426021718E-2</v>
      </c>
      <c r="O34" s="243"/>
      <c r="P34" s="206" t="s">
        <v>21</v>
      </c>
      <c r="Q34" s="202">
        <v>1190.3032280172235</v>
      </c>
      <c r="R34" s="205">
        <v>0.6479565669923264</v>
      </c>
      <c r="S34" s="202">
        <v>527.78416390123277</v>
      </c>
      <c r="T34" s="205">
        <v>0.2873059628041349</v>
      </c>
      <c r="U34" s="202">
        <v>118.92343357923494</v>
      </c>
      <c r="V34" s="205">
        <v>6.4737470203538761E-2</v>
      </c>
      <c r="X34" s="228">
        <v>376.44427740473628</v>
      </c>
      <c r="Y34" s="205">
        <v>0.32267216587848119</v>
      </c>
      <c r="Z34" s="202">
        <v>401.98086226369492</v>
      </c>
      <c r="AA34" s="205">
        <v>0.34456104994490194</v>
      </c>
      <c r="AB34" s="202">
        <v>200.49901198482581</v>
      </c>
      <c r="AC34" s="205">
        <v>0.17185930119501219</v>
      </c>
      <c r="AD34" s="202">
        <v>114.99208040306191</v>
      </c>
      <c r="AE34" s="205">
        <v>9.8566363920668795E-2</v>
      </c>
      <c r="AF34" s="202">
        <v>44.227723231946875</v>
      </c>
      <c r="AG34" s="205">
        <v>3.7910139969487992E-2</v>
      </c>
      <c r="AH34" s="202">
        <v>28.502310527254657</v>
      </c>
      <c r="AI34" s="205">
        <v>2.443097909144782E-2</v>
      </c>
      <c r="AJ34" s="190">
        <v>1166.6462658155206</v>
      </c>
      <c r="AL34" s="228">
        <v>69.781518877071747</v>
      </c>
      <c r="AM34" s="205">
        <v>0.29338842975206614</v>
      </c>
      <c r="AN34" s="202">
        <v>72.730033759201532</v>
      </c>
      <c r="AO34" s="205">
        <v>0.30578512396694213</v>
      </c>
      <c r="AP34" s="202">
        <v>47.176238114076668</v>
      </c>
      <c r="AQ34" s="205">
        <v>0.19834710743801651</v>
      </c>
      <c r="AR34" s="202">
        <v>37.347855173644035</v>
      </c>
      <c r="AS34" s="205">
        <v>0.15702479338842978</v>
      </c>
      <c r="AT34" s="202">
        <v>9.8283829404326397</v>
      </c>
      <c r="AU34" s="205">
        <v>4.1322314049586778E-2</v>
      </c>
      <c r="AV34" s="202">
        <v>0.98283829404326395</v>
      </c>
      <c r="AW34" s="205">
        <v>4.1322314049586778E-3</v>
      </c>
      <c r="AX34" s="190">
        <v>237.84686715846988</v>
      </c>
      <c r="AZ34" s="228">
        <v>68.798680583028471</v>
      </c>
      <c r="BA34" s="205">
        <v>0.29661016949152536</v>
      </c>
      <c r="BB34" s="202">
        <v>59.953135936639107</v>
      </c>
      <c r="BC34" s="205">
        <v>0.25847457627118647</v>
      </c>
      <c r="BD34" s="202">
        <v>53.073267878336253</v>
      </c>
      <c r="BE34" s="205">
        <v>0.22881355932203387</v>
      </c>
      <c r="BF34" s="202">
        <v>25.553795645124865</v>
      </c>
      <c r="BG34" s="205">
        <v>0.11016949152542373</v>
      </c>
      <c r="BH34" s="202">
        <v>13.759736116605696</v>
      </c>
      <c r="BI34" s="205">
        <v>5.9322033898305086E-2</v>
      </c>
      <c r="BJ34" s="202">
        <v>10.811221234475903</v>
      </c>
      <c r="BK34" s="205">
        <v>4.6610169491525417E-2</v>
      </c>
      <c r="BL34" s="190">
        <v>231.94983739421031</v>
      </c>
      <c r="BN34" s="228">
        <v>20.691236533407011</v>
      </c>
      <c r="BO34" s="205">
        <v>0.43795535920638751</v>
      </c>
      <c r="BP34" s="202">
        <v>14.759785196815116</v>
      </c>
      <c r="BQ34" s="205">
        <v>0.31240892815872251</v>
      </c>
      <c r="BR34" s="202">
        <v>4.9141914702163199</v>
      </c>
      <c r="BS34" s="205">
        <v>0.10401488026453749</v>
      </c>
      <c r="BT34" s="202">
        <v>5.8970297642595835</v>
      </c>
      <c r="BU34" s="205">
        <v>0.12481785631744498</v>
      </c>
      <c r="BV34" s="202">
        <v>0.98283829404326395</v>
      </c>
      <c r="BW34" s="205">
        <v>2.0802976052907499E-2</v>
      </c>
      <c r="BX34" s="202">
        <v>0</v>
      </c>
      <c r="BY34" s="205">
        <v>0</v>
      </c>
      <c r="BZ34" s="190">
        <v>47.245081258741294</v>
      </c>
      <c r="CB34" s="228">
        <v>55.038944466422784</v>
      </c>
      <c r="CC34" s="205">
        <v>0.35897435897435898</v>
      </c>
      <c r="CD34" s="202">
        <v>50.12475299620646</v>
      </c>
      <c r="CE34" s="205">
        <v>0.32692307692307687</v>
      </c>
      <c r="CF34" s="202">
        <v>16.708250998735487</v>
      </c>
      <c r="CG34" s="205">
        <v>0.10897435897435896</v>
      </c>
      <c r="CH34" s="202">
        <v>21.62244246895181</v>
      </c>
      <c r="CI34" s="205">
        <v>0.14102564102564102</v>
      </c>
      <c r="CJ34" s="202">
        <v>8.8455446463893761</v>
      </c>
      <c r="CK34" s="205">
        <v>5.7692307692307689E-2</v>
      </c>
      <c r="CL34" s="202">
        <v>0.98283829404326395</v>
      </c>
      <c r="CM34" s="205">
        <v>6.41025641025641E-3</v>
      </c>
      <c r="CN34" s="190"/>
    </row>
    <row r="35" spans="1:92" x14ac:dyDescent="0.2">
      <c r="A35" s="204">
        <v>97232</v>
      </c>
      <c r="B35" s="203" t="s">
        <v>26</v>
      </c>
      <c r="C35" s="202">
        <v>1356.1697244622192</v>
      </c>
      <c r="D35" s="201">
        <v>0.34265862352661919</v>
      </c>
      <c r="E35" s="202">
        <v>1199.1198738427581</v>
      </c>
      <c r="F35" s="201">
        <v>0.30297739140085006</v>
      </c>
      <c r="G35" s="202">
        <v>670.54058436547177</v>
      </c>
      <c r="H35" s="201">
        <v>0.16942312566999676</v>
      </c>
      <c r="I35" s="202">
        <v>448.03387393789029</v>
      </c>
      <c r="J35" s="201">
        <v>0.11320313952424707</v>
      </c>
      <c r="K35" s="202">
        <v>184.24763804636837</v>
      </c>
      <c r="L35" s="201">
        <v>4.6553201197611721E-2</v>
      </c>
      <c r="M35" s="202">
        <v>99.674951730002562</v>
      </c>
      <c r="N35" s="201">
        <v>2.5184518680675193E-2</v>
      </c>
      <c r="O35" s="243"/>
      <c r="P35" s="203" t="s">
        <v>26</v>
      </c>
      <c r="Q35" s="202">
        <v>2555.2895983049775</v>
      </c>
      <c r="R35" s="201">
        <v>0.64563601492746925</v>
      </c>
      <c r="S35" s="202">
        <v>1118.574458303362</v>
      </c>
      <c r="T35" s="201">
        <v>0.28262626519424383</v>
      </c>
      <c r="U35" s="202">
        <v>283.92258977637096</v>
      </c>
      <c r="V35" s="201">
        <v>7.1737719878286921E-2</v>
      </c>
      <c r="X35" s="228">
        <v>964.53135108426704</v>
      </c>
      <c r="Y35" s="201">
        <v>0.35732935471838861</v>
      </c>
      <c r="Z35" s="202">
        <v>873.9177586024465</v>
      </c>
      <c r="AA35" s="201">
        <v>0.32375979112271536</v>
      </c>
      <c r="AB35" s="202">
        <v>413.80207233364695</v>
      </c>
      <c r="AC35" s="201">
        <v>0.15330100708690786</v>
      </c>
      <c r="AD35" s="202">
        <v>279.89531899940113</v>
      </c>
      <c r="AE35" s="201">
        <v>0.10369265199552406</v>
      </c>
      <c r="AF35" s="202">
        <v>111.75676406091196</v>
      </c>
      <c r="AG35" s="201">
        <v>4.1402461767997022E-2</v>
      </c>
      <c r="AH35" s="202">
        <v>55.374973183334752</v>
      </c>
      <c r="AI35" s="201">
        <v>2.0514733308466992E-2</v>
      </c>
      <c r="AJ35" s="190">
        <v>2699.2782382640085</v>
      </c>
      <c r="AL35" s="228">
        <v>141.96129488818545</v>
      </c>
      <c r="AM35" s="201">
        <v>0.29436325678496872</v>
      </c>
      <c r="AN35" s="202">
        <v>134.91357102848832</v>
      </c>
      <c r="AO35" s="201">
        <v>0.27974947807933198</v>
      </c>
      <c r="AP35" s="202">
        <v>96.654498647275204</v>
      </c>
      <c r="AQ35" s="201">
        <v>0.20041753653444677</v>
      </c>
      <c r="AR35" s="202">
        <v>66.449967820001703</v>
      </c>
      <c r="AS35" s="201">
        <v>0.13778705636743216</v>
      </c>
      <c r="AT35" s="202">
        <v>33.224983910000851</v>
      </c>
      <c r="AU35" s="201">
        <v>6.889352818371608E-2</v>
      </c>
      <c r="AV35" s="202">
        <v>9.0613592481820504</v>
      </c>
      <c r="AW35" s="201">
        <v>1.8789144050104387E-2</v>
      </c>
      <c r="AX35" s="190">
        <v>482.26567554213352</v>
      </c>
      <c r="AZ35" s="228">
        <v>86.586321704850704</v>
      </c>
      <c r="BA35" s="201">
        <v>0.19153674832962139</v>
      </c>
      <c r="BB35" s="202">
        <v>115.78403483788176</v>
      </c>
      <c r="BC35" s="201">
        <v>0.25612472160356348</v>
      </c>
      <c r="BD35" s="202">
        <v>119.81130561485153</v>
      </c>
      <c r="BE35" s="201">
        <v>0.26503340757238303</v>
      </c>
      <c r="BF35" s="202">
        <v>64.436332431516803</v>
      </c>
      <c r="BG35" s="201">
        <v>0.14253897550111358</v>
      </c>
      <c r="BH35" s="202">
        <v>33.224983910000851</v>
      </c>
      <c r="BI35" s="201">
        <v>7.3496659242761692E-2</v>
      </c>
      <c r="BJ35" s="202">
        <v>32.218166215758401</v>
      </c>
      <c r="BK35" s="201">
        <v>7.126948775055679E-2</v>
      </c>
      <c r="BL35" s="190">
        <v>452.06114471486006</v>
      </c>
      <c r="BN35" s="228">
        <v>29.184003450669852</v>
      </c>
      <c r="BO35" s="201">
        <v>0.46020078788558749</v>
      </c>
      <c r="BP35" s="202">
        <v>16.109083107879201</v>
      </c>
      <c r="BQ35" s="201">
        <v>0.25402315864207653</v>
      </c>
      <c r="BR35" s="202">
        <v>9.0613592481820504</v>
      </c>
      <c r="BS35" s="201">
        <v>0.14288802673616804</v>
      </c>
      <c r="BT35" s="202">
        <v>7.0477238596971503</v>
      </c>
      <c r="BU35" s="201">
        <v>0.11113513190590847</v>
      </c>
      <c r="BV35" s="202">
        <v>2.0136353884849001</v>
      </c>
      <c r="BW35" s="201">
        <v>3.1752894830259566E-2</v>
      </c>
      <c r="BX35" s="202">
        <v>0</v>
      </c>
      <c r="BY35" s="201">
        <v>0</v>
      </c>
      <c r="BZ35" s="190">
        <v>63.41580505491315</v>
      </c>
      <c r="CB35" s="228">
        <v>133.90675333424588</v>
      </c>
      <c r="CC35" s="201">
        <v>0.51351351351351349</v>
      </c>
      <c r="CD35" s="202">
        <v>58.395426266062103</v>
      </c>
      <c r="CE35" s="201">
        <v>0.22393822393822391</v>
      </c>
      <c r="CF35" s="202">
        <v>31.211348521515951</v>
      </c>
      <c r="CG35" s="201">
        <v>0.11969111969111967</v>
      </c>
      <c r="CH35" s="202">
        <v>30.204530827273501</v>
      </c>
      <c r="CI35" s="201">
        <v>0.11583011583011582</v>
      </c>
      <c r="CJ35" s="202">
        <v>4.0272707769698002</v>
      </c>
      <c r="CK35" s="201">
        <v>1.5444015444015443E-2</v>
      </c>
      <c r="CL35" s="202">
        <v>3.0204530827273501</v>
      </c>
      <c r="CM35" s="201">
        <v>1.1583011583011581E-2</v>
      </c>
      <c r="CN35" s="190"/>
    </row>
    <row r="36" spans="1:92" x14ac:dyDescent="0.2">
      <c r="A36" s="204"/>
      <c r="B36" s="200" t="s">
        <v>38</v>
      </c>
      <c r="C36" s="199">
        <v>7545.8498515005804</v>
      </c>
      <c r="D36" s="198">
        <v>0.33792538919821569</v>
      </c>
      <c r="E36" s="199">
        <v>6868.5961735198298</v>
      </c>
      <c r="F36" s="198">
        <v>0.30759597405989875</v>
      </c>
      <c r="G36" s="199">
        <v>4018.7509968743393</v>
      </c>
      <c r="H36" s="198">
        <v>0.17997151035803033</v>
      </c>
      <c r="I36" s="199">
        <v>2499.2029059048264</v>
      </c>
      <c r="J36" s="198">
        <v>0.11192166969705242</v>
      </c>
      <c r="K36" s="199">
        <v>917.10746671549964</v>
      </c>
      <c r="L36" s="198">
        <v>4.1070774495306828E-2</v>
      </c>
      <c r="M36" s="199">
        <v>480.42131964388921</v>
      </c>
      <c r="N36" s="198">
        <v>2.1514682191495917E-2</v>
      </c>
      <c r="O36" s="243"/>
      <c r="P36" s="200" t="s">
        <v>38</v>
      </c>
      <c r="Q36" s="199">
        <v>14414.44602502041</v>
      </c>
      <c r="R36" s="198">
        <v>0.64552136325811438</v>
      </c>
      <c r="S36" s="199">
        <v>6517.9539027791652</v>
      </c>
      <c r="T36" s="198">
        <v>0.29189318005508275</v>
      </c>
      <c r="U36" s="199">
        <v>1397.528786359389</v>
      </c>
      <c r="V36" s="198">
        <v>6.2585456686802751E-2</v>
      </c>
      <c r="X36" s="219">
        <v>4933.6436694772656</v>
      </c>
      <c r="Y36" s="198">
        <v>0.33559627635251027</v>
      </c>
      <c r="Z36" s="199">
        <v>4742.1818686215756</v>
      </c>
      <c r="AA36" s="198">
        <v>0.32257266302825832</v>
      </c>
      <c r="AB36" s="199">
        <v>2531.4262992519934</v>
      </c>
      <c r="AC36" s="198">
        <v>0.17219266262490243</v>
      </c>
      <c r="AD36" s="199">
        <v>1595.0771699270858</v>
      </c>
      <c r="AE36" s="198">
        <v>0.10850032847612344</v>
      </c>
      <c r="AF36" s="199">
        <v>583.17512881272046</v>
      </c>
      <c r="AG36" s="198">
        <v>3.9668734672052376E-2</v>
      </c>
      <c r="AH36" s="199">
        <v>315.62343033970615</v>
      </c>
      <c r="AI36" s="198">
        <v>2.1469334846153182E-2</v>
      </c>
      <c r="AJ36" s="190">
        <v>14701.127566430347</v>
      </c>
      <c r="AL36" s="219">
        <v>851.57839143330011</v>
      </c>
      <c r="AM36" s="198">
        <v>0.30178740909830737</v>
      </c>
      <c r="AN36" s="199">
        <v>845.29606897261101</v>
      </c>
      <c r="AO36" s="198">
        <v>0.29956104234498893</v>
      </c>
      <c r="AP36" s="199">
        <v>591.90843774926634</v>
      </c>
      <c r="AQ36" s="198">
        <v>0.20976402836046959</v>
      </c>
      <c r="AR36" s="199">
        <v>358.95191679652191</v>
      </c>
      <c r="AS36" s="198">
        <v>0.12720751260323432</v>
      </c>
      <c r="AT36" s="199">
        <v>131.91861442081904</v>
      </c>
      <c r="AU36" s="198">
        <v>4.6750102231798832E-2</v>
      </c>
      <c r="AV36" s="199">
        <v>42.128943781088424</v>
      </c>
      <c r="AW36" s="198">
        <v>1.4929905361200967E-2</v>
      </c>
      <c r="AX36" s="190">
        <v>2821.7823731536068</v>
      </c>
      <c r="AZ36" s="219">
        <v>707.72518367427915</v>
      </c>
      <c r="BA36" s="198">
        <v>0.27091926379408271</v>
      </c>
      <c r="BB36" s="199">
        <v>749.31031055027188</v>
      </c>
      <c r="BC36" s="198">
        <v>0.2868381716101604</v>
      </c>
      <c r="BD36" s="199">
        <v>570.69376590540287</v>
      </c>
      <c r="BE36" s="198">
        <v>0.21846323753560587</v>
      </c>
      <c r="BF36" s="199">
        <v>345.36827338856381</v>
      </c>
      <c r="BG36" s="198">
        <v>0.13220798202841133</v>
      </c>
      <c r="BH36" s="199">
        <v>143.62137514307739</v>
      </c>
      <c r="BI36" s="198">
        <v>5.4978681155373445E-2</v>
      </c>
      <c r="BJ36" s="199">
        <v>95.591392802234679</v>
      </c>
      <c r="BK36" s="198">
        <v>3.6592663876366158E-2</v>
      </c>
      <c r="BL36" s="190">
        <v>2612.31030146383</v>
      </c>
      <c r="BN36" s="219">
        <v>147.67178456309836</v>
      </c>
      <c r="BO36" s="198">
        <v>0.47285620919724974</v>
      </c>
      <c r="BP36" s="199">
        <v>96.132682432838934</v>
      </c>
      <c r="BQ36" s="198">
        <v>0.30782411094742385</v>
      </c>
      <c r="BR36" s="199">
        <v>42.021113375544743</v>
      </c>
      <c r="BS36" s="198">
        <v>0.13455477927482992</v>
      </c>
      <c r="BT36" s="199">
        <v>20.464179526027234</v>
      </c>
      <c r="BU36" s="198">
        <v>6.5527848692547699E-2</v>
      </c>
      <c r="BV36" s="199">
        <v>5.0039459582459243</v>
      </c>
      <c r="BW36" s="198">
        <v>1.6023012952979122E-2</v>
      </c>
      <c r="BX36" s="199">
        <v>1.0037361378588801</v>
      </c>
      <c r="BY36" s="198">
        <v>3.2140389349695816E-3</v>
      </c>
      <c r="BZ36" s="190">
        <v>312.29744199361409</v>
      </c>
      <c r="CB36" s="219">
        <v>905.23082235263553</v>
      </c>
      <c r="CC36" s="198">
        <v>0.48088903400401939</v>
      </c>
      <c r="CD36" s="199">
        <v>435.67524294253093</v>
      </c>
      <c r="CE36" s="198">
        <v>0.23144533034524131</v>
      </c>
      <c r="CF36" s="199">
        <v>282.70138059213178</v>
      </c>
      <c r="CG36" s="198">
        <v>0.15018047382791605</v>
      </c>
      <c r="CH36" s="199">
        <v>179.34136626662792</v>
      </c>
      <c r="CI36" s="198">
        <v>9.5272160703475675E-2</v>
      </c>
      <c r="CJ36" s="199">
        <v>53.388402380636819</v>
      </c>
      <c r="CK36" s="198">
        <v>2.8361713514258778E-2</v>
      </c>
      <c r="CL36" s="199">
        <v>26.073816583001086</v>
      </c>
      <c r="CM36" s="198">
        <v>1.3851287605088769E-2</v>
      </c>
      <c r="CN36" s="190"/>
    </row>
    <row r="37" spans="1:92" x14ac:dyDescent="0.2">
      <c r="A37" s="204">
        <v>97202</v>
      </c>
      <c r="B37" s="206" t="s">
        <v>0</v>
      </c>
      <c r="C37" s="207">
        <v>509.7274321631005</v>
      </c>
      <c r="D37" s="205">
        <v>0.32869449966865472</v>
      </c>
      <c r="E37" s="207">
        <v>472.73108628029479</v>
      </c>
      <c r="F37" s="205">
        <v>0.3048376408217362</v>
      </c>
      <c r="G37" s="207">
        <v>261.02977372868452</v>
      </c>
      <c r="H37" s="205">
        <v>0.16832339297548043</v>
      </c>
      <c r="I37" s="207">
        <v>176.76031921784934</v>
      </c>
      <c r="J37" s="205">
        <v>0.11398277004638832</v>
      </c>
      <c r="K37" s="207">
        <v>89.407835883447049</v>
      </c>
      <c r="L37" s="205">
        <v>5.7654075546719669E-2</v>
      </c>
      <c r="M37" s="207">
        <v>41.107050980895195</v>
      </c>
      <c r="N37" s="205">
        <v>2.6507620941020538E-2</v>
      </c>
      <c r="O37" s="243"/>
      <c r="P37" s="206" t="s">
        <v>0</v>
      </c>
      <c r="Q37" s="207">
        <v>982.45851844339529</v>
      </c>
      <c r="R37" s="205">
        <v>0.63353214049039097</v>
      </c>
      <c r="S37" s="207">
        <v>437.79009294653383</v>
      </c>
      <c r="T37" s="205">
        <v>0.28230616302186873</v>
      </c>
      <c r="U37" s="207">
        <v>130.51488686434226</v>
      </c>
      <c r="V37" s="205">
        <v>8.4161696487740217E-2</v>
      </c>
      <c r="X37" s="228">
        <v>348.38225706308685</v>
      </c>
      <c r="Y37" s="205">
        <v>0.32011331444759211</v>
      </c>
      <c r="Z37" s="207">
        <v>351.46528588665393</v>
      </c>
      <c r="AA37" s="205">
        <v>0.32294617563739375</v>
      </c>
      <c r="AB37" s="207">
        <v>171.62193784523745</v>
      </c>
      <c r="AC37" s="205">
        <v>0.15769593956562794</v>
      </c>
      <c r="AD37" s="207">
        <v>124.34882921720798</v>
      </c>
      <c r="AE37" s="205">
        <v>0.11425873465533522</v>
      </c>
      <c r="AF37" s="207">
        <v>56.522195098730897</v>
      </c>
      <c r="AG37" s="205">
        <v>5.1935788479697827E-2</v>
      </c>
      <c r="AH37" s="207">
        <v>35.9686696082833</v>
      </c>
      <c r="AI37" s="205">
        <v>3.3050047214353159E-2</v>
      </c>
      <c r="AJ37" s="190">
        <v>1088.3091747192004</v>
      </c>
      <c r="AL37" s="228">
        <v>64.743605294909941</v>
      </c>
      <c r="AM37" s="205">
        <v>0.32142857142857145</v>
      </c>
      <c r="AN37" s="207">
        <v>57.549871373253282</v>
      </c>
      <c r="AO37" s="205">
        <v>0.28571428571428575</v>
      </c>
      <c r="AP37" s="207">
        <v>36.996345882805677</v>
      </c>
      <c r="AQ37" s="205">
        <v>0.18367346938775511</v>
      </c>
      <c r="AR37" s="207">
        <v>19.52584921592522</v>
      </c>
      <c r="AS37" s="205">
        <v>9.6938775510204092E-2</v>
      </c>
      <c r="AT37" s="207">
        <v>18.498172941402839</v>
      </c>
      <c r="AU37" s="205">
        <v>9.1836734693877556E-2</v>
      </c>
      <c r="AV37" s="207">
        <v>4.1107050980895199</v>
      </c>
      <c r="AW37" s="205">
        <v>2.0408163265306124E-2</v>
      </c>
      <c r="AX37" s="190">
        <v>201.42454980638647</v>
      </c>
      <c r="AZ37" s="228">
        <v>27.74725941210426</v>
      </c>
      <c r="BA37" s="205">
        <v>0.25961538461538464</v>
      </c>
      <c r="BB37" s="207">
        <v>28.774935686626641</v>
      </c>
      <c r="BC37" s="205">
        <v>0.26923076923076927</v>
      </c>
      <c r="BD37" s="207">
        <v>26.719583137581878</v>
      </c>
      <c r="BE37" s="205">
        <v>0.25</v>
      </c>
      <c r="BF37" s="207">
        <v>13.359791568790939</v>
      </c>
      <c r="BG37" s="205">
        <v>0.125</v>
      </c>
      <c r="BH37" s="207">
        <v>10.276762745223801</v>
      </c>
      <c r="BI37" s="205">
        <v>9.6153846153846159E-2</v>
      </c>
      <c r="BJ37" s="207">
        <v>0</v>
      </c>
      <c r="BK37" s="205">
        <v>0</v>
      </c>
      <c r="BL37" s="190">
        <v>106.87833255032751</v>
      </c>
      <c r="BN37" s="228">
        <v>22.60887803949236</v>
      </c>
      <c r="BO37" s="205">
        <v>0.42307692307692313</v>
      </c>
      <c r="BP37" s="207">
        <v>15.4151441178357</v>
      </c>
      <c r="BQ37" s="205">
        <v>0.28846153846153849</v>
      </c>
      <c r="BR37" s="207">
        <v>9.2490864707014193</v>
      </c>
      <c r="BS37" s="205">
        <v>0.17307692307692307</v>
      </c>
      <c r="BT37" s="207">
        <v>5.1383813726118994</v>
      </c>
      <c r="BU37" s="205">
        <v>9.6153846153846145E-2</v>
      </c>
      <c r="BV37" s="207">
        <v>0</v>
      </c>
      <c r="BW37" s="205">
        <v>0</v>
      </c>
      <c r="BX37" s="207">
        <v>1.02767627452238</v>
      </c>
      <c r="BY37" s="205">
        <v>1.9230769230769232E-2</v>
      </c>
      <c r="BZ37" s="190">
        <v>53.439166275163757</v>
      </c>
      <c r="CB37" s="228">
        <v>46.245432353507105</v>
      </c>
      <c r="CC37" s="205">
        <v>0.45918367346938777</v>
      </c>
      <c r="CD37" s="207">
        <v>19.52584921592522</v>
      </c>
      <c r="CE37" s="205">
        <v>0.19387755102040816</v>
      </c>
      <c r="CF37" s="207">
        <v>16.44282039235808</v>
      </c>
      <c r="CG37" s="205">
        <v>0.16326530612244897</v>
      </c>
      <c r="CH37" s="207">
        <v>14.387467843313321</v>
      </c>
      <c r="CI37" s="205">
        <v>0.14285714285714285</v>
      </c>
      <c r="CJ37" s="207">
        <v>4.1107050980895199</v>
      </c>
      <c r="CK37" s="205">
        <v>4.0816326530612242E-2</v>
      </c>
      <c r="CL37" s="207">
        <v>0</v>
      </c>
      <c r="CM37" s="205">
        <v>0</v>
      </c>
      <c r="CN37" s="190"/>
    </row>
    <row r="38" spans="1:92" x14ac:dyDescent="0.2">
      <c r="A38" s="204">
        <v>97206</v>
      </c>
      <c r="B38" s="206" t="s">
        <v>5</v>
      </c>
      <c r="C38" s="202">
        <v>850.56200007143161</v>
      </c>
      <c r="D38" s="205">
        <v>0.32537204593062541</v>
      </c>
      <c r="E38" s="202">
        <v>844.20661775458427</v>
      </c>
      <c r="F38" s="205">
        <v>0.322940872486561</v>
      </c>
      <c r="G38" s="202">
        <v>444.81748264300001</v>
      </c>
      <c r="H38" s="205">
        <v>0.17015946442600138</v>
      </c>
      <c r="I38" s="202">
        <v>325.18372854536682</v>
      </c>
      <c r="J38" s="205">
        <v>0.12439504122129764</v>
      </c>
      <c r="K38" s="202">
        <v>106.98226900026728</v>
      </c>
      <c r="L38" s="205">
        <v>4.0924752975084903E-2</v>
      </c>
      <c r="M38" s="202">
        <v>42.369215445650397</v>
      </c>
      <c r="N38" s="205">
        <v>1.620782296042966E-2</v>
      </c>
      <c r="O38" s="243"/>
      <c r="P38" s="206" t="s">
        <v>5</v>
      </c>
      <c r="Q38" s="202">
        <v>1694.768617826016</v>
      </c>
      <c r="R38" s="205">
        <v>0.64831291841718641</v>
      </c>
      <c r="S38" s="202">
        <v>770.00121118836682</v>
      </c>
      <c r="T38" s="205">
        <v>0.29455450564729901</v>
      </c>
      <c r="U38" s="202">
        <v>149.35148444591766</v>
      </c>
      <c r="V38" s="205">
        <v>5.713257593551456E-2</v>
      </c>
      <c r="X38" s="228">
        <v>502.0752030309572</v>
      </c>
      <c r="Y38" s="205">
        <v>0.31495016611295679</v>
      </c>
      <c r="Z38" s="202">
        <v>529.61519307062997</v>
      </c>
      <c r="AA38" s="205">
        <v>0.33222591362126247</v>
      </c>
      <c r="AB38" s="202">
        <v>263.74836614917376</v>
      </c>
      <c r="AC38" s="205">
        <v>0.16544850498338873</v>
      </c>
      <c r="AD38" s="202">
        <v>202.31300375298062</v>
      </c>
      <c r="AE38" s="205">
        <v>0.12691029900332224</v>
      </c>
      <c r="AF38" s="202">
        <v>63.553823168475596</v>
      </c>
      <c r="AG38" s="205">
        <v>3.9867109634551492E-2</v>
      </c>
      <c r="AH38" s="202">
        <v>32.83614197037906</v>
      </c>
      <c r="AI38" s="205">
        <v>2.0598006644518274E-2</v>
      </c>
      <c r="AJ38" s="190">
        <v>1594.1417311425962</v>
      </c>
      <c r="AL38" s="228">
        <v>175.83224409944916</v>
      </c>
      <c r="AM38" s="205">
        <v>0.34583333333333333</v>
      </c>
      <c r="AN38" s="202">
        <v>155.70686676276523</v>
      </c>
      <c r="AO38" s="205">
        <v>0.30625000000000002</v>
      </c>
      <c r="AP38" s="202">
        <v>91.093813208148362</v>
      </c>
      <c r="AQ38" s="205">
        <v>0.17916666666666667</v>
      </c>
      <c r="AR38" s="202">
        <v>62.494592782334337</v>
      </c>
      <c r="AS38" s="205">
        <v>0.12291666666666666</v>
      </c>
      <c r="AT38" s="202">
        <v>16.94768617826016</v>
      </c>
      <c r="AU38" s="205">
        <v>3.3333333333333333E-2</v>
      </c>
      <c r="AV38" s="202">
        <v>6.3553823168475594</v>
      </c>
      <c r="AW38" s="205">
        <v>1.2499999999999999E-2</v>
      </c>
      <c r="AX38" s="190">
        <v>508.43058534780482</v>
      </c>
      <c r="AZ38" s="228">
        <v>96.389965138854663</v>
      </c>
      <c r="BA38" s="205">
        <v>0.29166666666666669</v>
      </c>
      <c r="BB38" s="202">
        <v>110.15996015869104</v>
      </c>
      <c r="BC38" s="205">
        <v>0.33333333333333331</v>
      </c>
      <c r="BD38" s="202">
        <v>66.731514326899372</v>
      </c>
      <c r="BE38" s="205">
        <v>0.2019230769230769</v>
      </c>
      <c r="BF38" s="202">
        <v>38.132293901085362</v>
      </c>
      <c r="BG38" s="205">
        <v>0.11538461538461539</v>
      </c>
      <c r="BH38" s="202">
        <v>18.006916564401422</v>
      </c>
      <c r="BI38" s="205">
        <v>5.4487179487179495E-2</v>
      </c>
      <c r="BJ38" s="202">
        <v>1.05923038614126</v>
      </c>
      <c r="BK38" s="205">
        <v>3.205128205128205E-3</v>
      </c>
      <c r="BL38" s="190">
        <v>330.47988047607311</v>
      </c>
      <c r="BN38" s="228">
        <v>33.895372356520319</v>
      </c>
      <c r="BO38" s="205">
        <v>0.3858023050549802</v>
      </c>
      <c r="BP38" s="202">
        <v>28.599220425814021</v>
      </c>
      <c r="BQ38" s="205">
        <v>0.32552069489013957</v>
      </c>
      <c r="BR38" s="202">
        <v>14.769945869648447</v>
      </c>
      <c r="BS38" s="205">
        <v>0.16811377972519898</v>
      </c>
      <c r="BT38" s="202">
        <v>5.2961519307062996</v>
      </c>
      <c r="BU38" s="205">
        <v>6.0281610164840654E-2</v>
      </c>
      <c r="BV38" s="202">
        <v>3.1776911584237801</v>
      </c>
      <c r="BW38" s="205">
        <v>3.6168966098904395E-2</v>
      </c>
      <c r="BX38" s="202">
        <v>2.1184607722825199</v>
      </c>
      <c r="BY38" s="205">
        <v>2.4112644065936262E-2</v>
      </c>
      <c r="BZ38" s="190">
        <v>87.856842513395378</v>
      </c>
      <c r="CB38" s="228">
        <v>42.369215445650404</v>
      </c>
      <c r="CC38" s="205">
        <v>0.45454545454545459</v>
      </c>
      <c r="CD38" s="202">
        <v>20.12537733668394</v>
      </c>
      <c r="CE38" s="205">
        <v>0.21590909090909091</v>
      </c>
      <c r="CF38" s="202">
        <v>8.4738430891300798</v>
      </c>
      <c r="CG38" s="205">
        <v>9.0909090909090912E-2</v>
      </c>
      <c r="CH38" s="202">
        <v>16.94768617826016</v>
      </c>
      <c r="CI38" s="205">
        <v>0.18181818181818182</v>
      </c>
      <c r="CJ38" s="202">
        <v>5.2961519307062996</v>
      </c>
      <c r="CK38" s="205">
        <v>5.6818181818181816E-2</v>
      </c>
      <c r="CL38" s="202">
        <v>0</v>
      </c>
      <c r="CM38" s="205">
        <v>0</v>
      </c>
      <c r="CN38" s="190"/>
    </row>
    <row r="39" spans="1:92" x14ac:dyDescent="0.2">
      <c r="A39" s="204">
        <v>97207</v>
      </c>
      <c r="B39" s="206" t="s">
        <v>6</v>
      </c>
      <c r="C39" s="202">
        <v>2388.6075720908793</v>
      </c>
      <c r="D39" s="205">
        <v>0.32822868364459501</v>
      </c>
      <c r="E39" s="202">
        <v>2157.9240690381666</v>
      </c>
      <c r="F39" s="205">
        <v>0.29652948640926319</v>
      </c>
      <c r="G39" s="202">
        <v>1461.1577194925972</v>
      </c>
      <c r="H39" s="205">
        <v>0.20078387110126203</v>
      </c>
      <c r="I39" s="202">
        <v>829.43604036627107</v>
      </c>
      <c r="J39" s="205">
        <v>0.11397631945815846</v>
      </c>
      <c r="K39" s="202">
        <v>330.67091042226809</v>
      </c>
      <c r="L39" s="205">
        <v>4.5438890387697134E-2</v>
      </c>
      <c r="M39" s="202">
        <v>109.47009190408835</v>
      </c>
      <c r="N39" s="205">
        <v>1.5042748999024224E-2</v>
      </c>
      <c r="O39" s="243"/>
      <c r="P39" s="206" t="s">
        <v>6</v>
      </c>
      <c r="Q39" s="202">
        <v>4546.531641129046</v>
      </c>
      <c r="R39" s="205">
        <v>0.62475817005385825</v>
      </c>
      <c r="S39" s="202">
        <v>2290.593759858868</v>
      </c>
      <c r="T39" s="205">
        <v>0.31476019055942045</v>
      </c>
      <c r="U39" s="202">
        <v>440.14100232635644</v>
      </c>
      <c r="V39" s="205">
        <v>6.048163938672136E-2</v>
      </c>
      <c r="X39" s="228">
        <v>1300.3562060269799</v>
      </c>
      <c r="Y39" s="205">
        <v>0.31288181213919541</v>
      </c>
      <c r="Z39" s="202">
        <v>1279.5394860412184</v>
      </c>
      <c r="AA39" s="205">
        <v>0.30787305143058996</v>
      </c>
      <c r="AB39" s="202">
        <v>822.55030110715461</v>
      </c>
      <c r="AC39" s="205">
        <v>0.1979157922984586</v>
      </c>
      <c r="AD39" s="202">
        <v>529.70645031465415</v>
      </c>
      <c r="AE39" s="205">
        <v>0.12745393401293229</v>
      </c>
      <c r="AF39" s="202">
        <v>176.7272186983831</v>
      </c>
      <c r="AG39" s="205">
        <v>4.2522758136875262E-2</v>
      </c>
      <c r="AH39" s="202">
        <v>47.182325360042611</v>
      </c>
      <c r="AI39" s="205">
        <v>1.1352651981948517E-2</v>
      </c>
      <c r="AJ39" s="190">
        <v>4156.0619875484326</v>
      </c>
      <c r="AL39" s="228">
        <v>534.99554462865876</v>
      </c>
      <c r="AM39" s="205">
        <v>0.33088356597801794</v>
      </c>
      <c r="AN39" s="202">
        <v>487.96425768297638</v>
      </c>
      <c r="AO39" s="205">
        <v>0.30179569768946179</v>
      </c>
      <c r="AP39" s="202">
        <v>356.00633444260933</v>
      </c>
      <c r="AQ39" s="205">
        <v>0.22018247933802193</v>
      </c>
      <c r="AR39" s="202">
        <v>136.42816100087225</v>
      </c>
      <c r="AS39" s="205">
        <v>8.4377967003678112E-2</v>
      </c>
      <c r="AT39" s="202">
        <v>79.039864285289184</v>
      </c>
      <c r="AU39" s="205">
        <v>4.8884504575244452E-2</v>
      </c>
      <c r="AV39" s="202">
        <v>22.435334174467521</v>
      </c>
      <c r="AW39" s="205">
        <v>1.3875785415575667E-2</v>
      </c>
      <c r="AX39" s="190">
        <v>1616.8694962148736</v>
      </c>
      <c r="AZ39" s="228">
        <v>328.60312149170574</v>
      </c>
      <c r="BA39" s="205">
        <v>0.316428529652233</v>
      </c>
      <c r="BB39" s="202">
        <v>285.61020802791415</v>
      </c>
      <c r="BC39" s="205">
        <v>0.2750284835082506</v>
      </c>
      <c r="BD39" s="202">
        <v>214.77700302318092</v>
      </c>
      <c r="BE39" s="205">
        <v>0.20681961559349873</v>
      </c>
      <c r="BF39" s="202">
        <v>114.74876406304766</v>
      </c>
      <c r="BG39" s="205">
        <v>0.11049737606584988</v>
      </c>
      <c r="BH39" s="202">
        <v>57.184549011705002</v>
      </c>
      <c r="BI39" s="205">
        <v>5.5065888237633795E-2</v>
      </c>
      <c r="BJ39" s="202">
        <v>37.551367532661082</v>
      </c>
      <c r="BK39" s="205">
        <v>3.6160106942533923E-2</v>
      </c>
      <c r="BL39" s="190">
        <v>1038.4750131502146</v>
      </c>
      <c r="BN39" s="228">
        <v>49.858116518500843</v>
      </c>
      <c r="BO39" s="205">
        <v>0.5112975916612762</v>
      </c>
      <c r="BP39" s="202">
        <v>24.933037986384122</v>
      </c>
      <c r="BQ39" s="205">
        <v>0.25568960814046882</v>
      </c>
      <c r="BR39" s="202">
        <v>12.414620188845539</v>
      </c>
      <c r="BS39" s="205">
        <v>0.12731257911820218</v>
      </c>
      <c r="BT39" s="202">
        <v>7.7572385535468698</v>
      </c>
      <c r="BU39" s="205">
        <v>7.9550886943327626E-2</v>
      </c>
      <c r="BV39" s="202">
        <v>2.54989769076355</v>
      </c>
      <c r="BW39" s="205">
        <v>2.6149334136725121E-2</v>
      </c>
      <c r="BX39" s="202">
        <v>0</v>
      </c>
      <c r="BY39" s="205">
        <v>0</v>
      </c>
      <c r="BZ39" s="190">
        <v>97.512910938040932</v>
      </c>
      <c r="CB39" s="228">
        <v>174.7945834250333</v>
      </c>
      <c r="CC39" s="205">
        <v>0.47453782867282757</v>
      </c>
      <c r="CD39" s="202">
        <v>79.877079299673909</v>
      </c>
      <c r="CE39" s="205">
        <v>0.21685280532649492</v>
      </c>
      <c r="CF39" s="202">
        <v>55.40946073080616</v>
      </c>
      <c r="CG39" s="205">
        <v>0.15042734544692629</v>
      </c>
      <c r="CH39" s="202">
        <v>40.795426434150144</v>
      </c>
      <c r="CI39" s="205">
        <v>0.11075270583625635</v>
      </c>
      <c r="CJ39" s="202">
        <v>15.169380736127259</v>
      </c>
      <c r="CK39" s="205">
        <v>4.1182311578439448E-2</v>
      </c>
      <c r="CL39" s="202">
        <v>2.30106483691713</v>
      </c>
      <c r="CM39" s="205">
        <v>6.2470031390553142E-3</v>
      </c>
      <c r="CN39" s="190"/>
    </row>
    <row r="40" spans="1:92" x14ac:dyDescent="0.2">
      <c r="A40" s="204">
        <v>97221</v>
      </c>
      <c r="B40" s="206" t="s">
        <v>27</v>
      </c>
      <c r="C40" s="202">
        <v>1820.0703717003526</v>
      </c>
      <c r="D40" s="205">
        <v>0.34065673912268102</v>
      </c>
      <c r="E40" s="202">
        <v>1535.4707173239794</v>
      </c>
      <c r="F40" s="205">
        <v>0.28738913380216607</v>
      </c>
      <c r="G40" s="202">
        <v>1016.3183025028637</v>
      </c>
      <c r="H40" s="205">
        <v>0.19022103992489106</v>
      </c>
      <c r="I40" s="202">
        <v>632.39858828979618</v>
      </c>
      <c r="J40" s="205">
        <v>0.11836401727221586</v>
      </c>
      <c r="K40" s="202">
        <v>263.02684261052974</v>
      </c>
      <c r="L40" s="205">
        <v>4.9229891271582837E-2</v>
      </c>
      <c r="M40" s="202">
        <v>75.543199668024798</v>
      </c>
      <c r="N40" s="205">
        <v>1.4139178606463078E-2</v>
      </c>
      <c r="O40" s="243"/>
      <c r="P40" s="206" t="s">
        <v>27</v>
      </c>
      <c r="Q40" s="202">
        <v>3355.541089024332</v>
      </c>
      <c r="R40" s="205">
        <v>0.62804587292484715</v>
      </c>
      <c r="S40" s="202">
        <v>1648.7168907926598</v>
      </c>
      <c r="T40" s="205">
        <v>0.30858505719710688</v>
      </c>
      <c r="U40" s="202">
        <v>338.57004227855452</v>
      </c>
      <c r="V40" s="205">
        <v>6.3369069878045914E-2</v>
      </c>
      <c r="X40" s="228">
        <v>981.93902000470894</v>
      </c>
      <c r="Y40" s="205">
        <v>0.32723419189294556</v>
      </c>
      <c r="Z40" s="202">
        <v>947.5711750956724</v>
      </c>
      <c r="AA40" s="205">
        <v>0.31578100210539978</v>
      </c>
      <c r="AB40" s="202">
        <v>549.19102430512066</v>
      </c>
      <c r="AC40" s="205">
        <v>0.18301959426409531</v>
      </c>
      <c r="AD40" s="202">
        <v>358.25883860133979</v>
      </c>
      <c r="AE40" s="205">
        <v>0.11939085742580272</v>
      </c>
      <c r="AF40" s="202">
        <v>141.11080340556671</v>
      </c>
      <c r="AG40" s="205">
        <v>4.702560829038395E-2</v>
      </c>
      <c r="AH40" s="202">
        <v>22.651692439633759</v>
      </c>
      <c r="AI40" s="205">
        <v>7.5487460213726418E-3</v>
      </c>
      <c r="AJ40" s="190">
        <v>3000.7225538520424</v>
      </c>
      <c r="AL40" s="228">
        <v>281.33491897781403</v>
      </c>
      <c r="AM40" s="205">
        <v>0.35488862994420062</v>
      </c>
      <c r="AN40" s="202">
        <v>201.57464580540673</v>
      </c>
      <c r="AO40" s="205">
        <v>0.25427540293002038</v>
      </c>
      <c r="AP40" s="202">
        <v>146.22542463078605</v>
      </c>
      <c r="AQ40" s="205">
        <v>0.18445538434680037</v>
      </c>
      <c r="AR40" s="202">
        <v>98.273651347852578</v>
      </c>
      <c r="AS40" s="205">
        <v>0.12396684212955367</v>
      </c>
      <c r="AT40" s="202">
        <v>47.804235637762957</v>
      </c>
      <c r="AU40" s="205">
        <v>6.0302431538380392E-2</v>
      </c>
      <c r="AV40" s="202">
        <v>17.528550740628702</v>
      </c>
      <c r="AW40" s="205">
        <v>2.2111309111044562E-2</v>
      </c>
      <c r="AX40" s="190">
        <v>792.74142714025106</v>
      </c>
      <c r="AZ40" s="228">
        <v>329.76325866714888</v>
      </c>
      <c r="BA40" s="205">
        <v>0.29141898443759379</v>
      </c>
      <c r="BB40" s="202">
        <v>286.30012160664131</v>
      </c>
      <c r="BC40" s="205">
        <v>0.253009662204914</v>
      </c>
      <c r="BD40" s="202">
        <v>259.53353992842005</v>
      </c>
      <c r="BE40" s="205">
        <v>0.22935545014666139</v>
      </c>
      <c r="BF40" s="202">
        <v>156.68138235305733</v>
      </c>
      <c r="BG40" s="205">
        <v>0.13846275509939018</v>
      </c>
      <c r="BH40" s="202">
        <v>68.949973941599197</v>
      </c>
      <c r="BI40" s="205">
        <v>6.093259590008139E-2</v>
      </c>
      <c r="BJ40" s="202">
        <v>30.34954196116972</v>
      </c>
      <c r="BK40" s="205">
        <v>2.6820552211359209E-2</v>
      </c>
      <c r="BL40" s="190">
        <v>1131.5778184580365</v>
      </c>
      <c r="BN40" s="228">
        <v>45.42012369977693</v>
      </c>
      <c r="BO40" s="205">
        <v>0.6436384074069923</v>
      </c>
      <c r="BP40" s="202">
        <v>20.052150879143618</v>
      </c>
      <c r="BQ40" s="205">
        <v>0.28415454220790914</v>
      </c>
      <c r="BR40" s="202">
        <v>5.0954901428269999</v>
      </c>
      <c r="BS40" s="205">
        <v>7.2207050385098476E-2</v>
      </c>
      <c r="BT40" s="202">
        <v>0</v>
      </c>
      <c r="BU40" s="205">
        <v>0</v>
      </c>
      <c r="BV40" s="202">
        <v>0</v>
      </c>
      <c r="BW40" s="205">
        <v>0</v>
      </c>
      <c r="BX40" s="202">
        <v>0</v>
      </c>
      <c r="BY40" s="205">
        <v>0</v>
      </c>
      <c r="BZ40" s="190">
        <v>70.567764721747551</v>
      </c>
      <c r="CB40" s="228">
        <v>181.61305035090408</v>
      </c>
      <c r="CC40" s="205">
        <v>0.52305125550362785</v>
      </c>
      <c r="CD40" s="202">
        <v>79.972623937115003</v>
      </c>
      <c r="CE40" s="205">
        <v>0.23032365391917586</v>
      </c>
      <c r="CF40" s="202">
        <v>56.272823495710085</v>
      </c>
      <c r="CG40" s="205">
        <v>0.1620674886705282</v>
      </c>
      <c r="CH40" s="202">
        <v>19.18471598754638</v>
      </c>
      <c r="CI40" s="205">
        <v>5.5252581047332779E-2</v>
      </c>
      <c r="CJ40" s="202">
        <v>5.1618296256008804</v>
      </c>
      <c r="CK40" s="205">
        <v>1.4866230489217274E-2</v>
      </c>
      <c r="CL40" s="202">
        <v>5.0134145265925998</v>
      </c>
      <c r="CM40" s="205">
        <v>1.443879037011798E-2</v>
      </c>
      <c r="CN40" s="190"/>
    </row>
    <row r="41" spans="1:92" x14ac:dyDescent="0.2">
      <c r="A41" s="204">
        <v>97227</v>
      </c>
      <c r="B41" s="206" t="s">
        <v>22</v>
      </c>
      <c r="C41" s="202">
        <v>1229</v>
      </c>
      <c r="D41" s="205">
        <v>0.31440266052698901</v>
      </c>
      <c r="E41" s="202">
        <v>1165</v>
      </c>
      <c r="F41" s="205">
        <v>0.29803018674852905</v>
      </c>
      <c r="G41" s="202">
        <v>718</v>
      </c>
      <c r="H41" s="205">
        <v>0.18367869020209773</v>
      </c>
      <c r="I41" s="202">
        <v>515</v>
      </c>
      <c r="J41" s="205">
        <v>0.13174724993604503</v>
      </c>
      <c r="K41" s="202">
        <v>180</v>
      </c>
      <c r="L41" s="205">
        <v>4.6047582501918649E-2</v>
      </c>
      <c r="M41" s="202">
        <v>102</v>
      </c>
      <c r="N41" s="205">
        <v>2.6093630084420567E-2</v>
      </c>
      <c r="O41" s="243"/>
      <c r="P41" s="206" t="s">
        <v>22</v>
      </c>
      <c r="Q41" s="202">
        <v>2394</v>
      </c>
      <c r="R41" s="205">
        <v>0.61243284727551806</v>
      </c>
      <c r="S41" s="202">
        <v>1233</v>
      </c>
      <c r="T41" s="205">
        <v>0.31542594013814274</v>
      </c>
      <c r="U41" s="202">
        <v>282</v>
      </c>
      <c r="V41" s="205">
        <v>7.2141212586339223E-2</v>
      </c>
      <c r="X41" s="228">
        <v>785</v>
      </c>
      <c r="Y41" s="205">
        <v>0.302621434078643</v>
      </c>
      <c r="Z41" s="202">
        <v>824</v>
      </c>
      <c r="AA41" s="205">
        <v>0.31765612952968386</v>
      </c>
      <c r="AB41" s="202">
        <v>450</v>
      </c>
      <c r="AC41" s="205">
        <v>0.17347725520431764</v>
      </c>
      <c r="AD41" s="202">
        <v>355</v>
      </c>
      <c r="AE41" s="205">
        <v>0.13685427910562836</v>
      </c>
      <c r="AF41" s="202">
        <v>115</v>
      </c>
      <c r="AG41" s="205">
        <v>4.4333076329992289E-2</v>
      </c>
      <c r="AH41" s="202">
        <v>65</v>
      </c>
      <c r="AI41" s="205">
        <v>2.5057825751734774E-2</v>
      </c>
      <c r="AJ41" s="190">
        <v>2594</v>
      </c>
      <c r="AL41" s="228">
        <v>170</v>
      </c>
      <c r="AM41" s="205">
        <v>0.29772329246935203</v>
      </c>
      <c r="AN41" s="202">
        <v>153</v>
      </c>
      <c r="AO41" s="205">
        <v>0.26795096322241679</v>
      </c>
      <c r="AP41" s="202">
        <v>115</v>
      </c>
      <c r="AQ41" s="205">
        <v>0.20140105078809106</v>
      </c>
      <c r="AR41" s="202">
        <v>80</v>
      </c>
      <c r="AS41" s="205">
        <v>0.14010507880910683</v>
      </c>
      <c r="AT41" s="202">
        <v>29</v>
      </c>
      <c r="AU41" s="205">
        <v>5.0788091068301226E-2</v>
      </c>
      <c r="AV41" s="202">
        <v>24</v>
      </c>
      <c r="AW41" s="205">
        <v>4.2031523642732049E-2</v>
      </c>
      <c r="AX41" s="190">
        <v>571</v>
      </c>
      <c r="AZ41" s="228">
        <v>125</v>
      </c>
      <c r="BA41" s="205">
        <v>0.31094527363184077</v>
      </c>
      <c r="BB41" s="202">
        <v>105</v>
      </c>
      <c r="BC41" s="205">
        <v>0.26119402985074625</v>
      </c>
      <c r="BD41" s="202">
        <v>97</v>
      </c>
      <c r="BE41" s="205">
        <v>0.24129353233830847</v>
      </c>
      <c r="BF41" s="202">
        <v>48</v>
      </c>
      <c r="BG41" s="205">
        <v>0.11940298507462686</v>
      </c>
      <c r="BH41" s="202">
        <v>20</v>
      </c>
      <c r="BI41" s="205">
        <v>4.975124378109453E-2</v>
      </c>
      <c r="BJ41" s="202">
        <v>7</v>
      </c>
      <c r="BK41" s="205">
        <v>1.7412935323383085E-2</v>
      </c>
      <c r="BL41" s="190">
        <v>402</v>
      </c>
      <c r="BN41" s="228">
        <v>28</v>
      </c>
      <c r="BO41" s="205">
        <v>0.45161290322580644</v>
      </c>
      <c r="BP41" s="202">
        <v>9</v>
      </c>
      <c r="BQ41" s="205">
        <v>0.14516129032258066</v>
      </c>
      <c r="BR41" s="202">
        <v>14</v>
      </c>
      <c r="BS41" s="205">
        <v>0.22580645161290322</v>
      </c>
      <c r="BT41" s="202">
        <v>6</v>
      </c>
      <c r="BU41" s="205">
        <v>9.6774193548387094E-2</v>
      </c>
      <c r="BV41" s="202">
        <v>3</v>
      </c>
      <c r="BW41" s="205">
        <v>4.8387096774193547E-2</v>
      </c>
      <c r="BX41" s="202">
        <v>2</v>
      </c>
      <c r="BY41" s="205">
        <v>3.2258064516129031E-2</v>
      </c>
      <c r="BZ41" s="190">
        <v>62</v>
      </c>
      <c r="CB41" s="228">
        <v>121</v>
      </c>
      <c r="CC41" s="205">
        <v>0.43214285714285716</v>
      </c>
      <c r="CD41" s="202">
        <v>74</v>
      </c>
      <c r="CE41" s="205">
        <v>0.26428571428571429</v>
      </c>
      <c r="CF41" s="202">
        <v>42</v>
      </c>
      <c r="CG41" s="205">
        <v>0.15</v>
      </c>
      <c r="CH41" s="202">
        <v>26</v>
      </c>
      <c r="CI41" s="205">
        <v>9.285714285714286E-2</v>
      </c>
      <c r="CJ41" s="202">
        <v>13</v>
      </c>
      <c r="CK41" s="205">
        <v>4.642857142857143E-2</v>
      </c>
      <c r="CL41" s="202">
        <v>4</v>
      </c>
      <c r="CM41" s="205">
        <v>1.4285714285714285E-2</v>
      </c>
      <c r="CN41" s="190"/>
    </row>
    <row r="42" spans="1:92" x14ac:dyDescent="0.2">
      <c r="A42" s="204">
        <v>97223</v>
      </c>
      <c r="B42" s="206" t="s">
        <v>18</v>
      </c>
      <c r="C42" s="202">
        <v>1521.6074287542654</v>
      </c>
      <c r="D42" s="205">
        <v>0.34330390447722459</v>
      </c>
      <c r="E42" s="202">
        <v>1348.8567811064477</v>
      </c>
      <c r="F42" s="205">
        <v>0.30432803546019521</v>
      </c>
      <c r="G42" s="202">
        <v>851.70086747296341</v>
      </c>
      <c r="H42" s="205">
        <v>0.19216009840954051</v>
      </c>
      <c r="I42" s="202">
        <v>507.19955593858964</v>
      </c>
      <c r="J42" s="205">
        <v>0.11443397594699355</v>
      </c>
      <c r="K42" s="202">
        <v>150.65463457658552</v>
      </c>
      <c r="L42" s="205">
        <v>3.3990583445083822E-2</v>
      </c>
      <c r="M42" s="202">
        <v>52.226939986549638</v>
      </c>
      <c r="N42" s="205">
        <v>1.1783402260962389E-2</v>
      </c>
      <c r="O42" s="243"/>
      <c r="P42" s="206" t="s">
        <v>18</v>
      </c>
      <c r="Q42" s="202">
        <v>2870.4642098607128</v>
      </c>
      <c r="R42" s="205">
        <v>0.64763193993741974</v>
      </c>
      <c r="S42" s="202">
        <v>1358.900423411553</v>
      </c>
      <c r="T42" s="205">
        <v>0.30659407435653402</v>
      </c>
      <c r="U42" s="202">
        <v>202.88157456313516</v>
      </c>
      <c r="V42" s="205">
        <v>4.5773985706046211E-2</v>
      </c>
      <c r="X42" s="228">
        <v>732.17714357295722</v>
      </c>
      <c r="Y42" s="205">
        <v>0.30336952213545276</v>
      </c>
      <c r="Z42" s="202">
        <v>791.4390136423292</v>
      </c>
      <c r="AA42" s="205">
        <v>0.32792402422775585</v>
      </c>
      <c r="AB42" s="202">
        <v>495.15156564171104</v>
      </c>
      <c r="AC42" s="205">
        <v>0.20516058876178125</v>
      </c>
      <c r="AD42" s="202">
        <v>289.2568983870442</v>
      </c>
      <c r="AE42" s="205">
        <v>0.11985040479390062</v>
      </c>
      <c r="AF42" s="202">
        <v>78.340409979824457</v>
      </c>
      <c r="AG42" s="205">
        <v>3.2459484631681412E-2</v>
      </c>
      <c r="AH42" s="202">
        <v>27.11783422378539</v>
      </c>
      <c r="AI42" s="205">
        <v>1.1235975449428181E-2</v>
      </c>
      <c r="AJ42" s="190">
        <v>2413.4828654476514</v>
      </c>
      <c r="AL42" s="228">
        <v>337.46638145155157</v>
      </c>
      <c r="AM42" s="205">
        <v>0.35517970401691334</v>
      </c>
      <c r="AN42" s="202">
        <v>295.28308377010762</v>
      </c>
      <c r="AO42" s="205">
        <v>0.31078224101479918</v>
      </c>
      <c r="AP42" s="202">
        <v>163.7113695732229</v>
      </c>
      <c r="AQ42" s="205">
        <v>0.17230443974630019</v>
      </c>
      <c r="AR42" s="202">
        <v>110.4800653561627</v>
      </c>
      <c r="AS42" s="205">
        <v>0.11627906976744184</v>
      </c>
      <c r="AT42" s="202">
        <v>27.11783422378539</v>
      </c>
      <c r="AU42" s="205">
        <v>2.8541226215644817E-2</v>
      </c>
      <c r="AV42" s="202">
        <v>16.06982768816912</v>
      </c>
      <c r="AW42" s="205">
        <v>1.6913319238900631E-2</v>
      </c>
      <c r="AX42" s="190">
        <v>950.12856206299932</v>
      </c>
      <c r="AZ42" s="228">
        <v>269.16961377683276</v>
      </c>
      <c r="BA42" s="205">
        <v>0.39821693907875189</v>
      </c>
      <c r="BB42" s="202">
        <v>165.72009803424405</v>
      </c>
      <c r="BC42" s="205">
        <v>0.24517087667161963</v>
      </c>
      <c r="BD42" s="202">
        <v>134.58480688841635</v>
      </c>
      <c r="BE42" s="205">
        <v>0.19910846953937592</v>
      </c>
      <c r="BF42" s="202">
        <v>70.305496135739901</v>
      </c>
      <c r="BG42" s="205">
        <v>0.10401188707280833</v>
      </c>
      <c r="BH42" s="202">
        <v>31.135291145827672</v>
      </c>
      <c r="BI42" s="205">
        <v>4.6062407132243695E-2</v>
      </c>
      <c r="BJ42" s="202">
        <v>5.0218211525528496</v>
      </c>
      <c r="BK42" s="205">
        <v>7.429420505200594E-3</v>
      </c>
      <c r="BL42" s="190">
        <v>675.93712713361356</v>
      </c>
      <c r="BN42" s="228">
        <v>55.240032678081349</v>
      </c>
      <c r="BO42" s="205">
        <v>0.41356095818365701</v>
      </c>
      <c r="BP42" s="202">
        <v>43.183281442706217</v>
      </c>
      <c r="BQ42" s="205">
        <v>0.32329668150334651</v>
      </c>
      <c r="BR42" s="202">
        <v>22.096013071232541</v>
      </c>
      <c r="BS42" s="205">
        <v>0.16542438327346282</v>
      </c>
      <c r="BT42" s="202">
        <v>13.052354527389118</v>
      </c>
      <c r="BU42" s="205">
        <v>9.7717977039533568E-2</v>
      </c>
      <c r="BV42" s="202">
        <v>0</v>
      </c>
      <c r="BW42" s="205">
        <v>0</v>
      </c>
      <c r="BX42" s="202">
        <v>0</v>
      </c>
      <c r="BY42" s="205">
        <v>0</v>
      </c>
      <c r="BZ42" s="190">
        <v>133.57168171940924</v>
      </c>
      <c r="CB42" s="228">
        <v>127.5542572748424</v>
      </c>
      <c r="CC42" s="205">
        <v>0.49224806201550386</v>
      </c>
      <c r="CD42" s="202">
        <v>53.231304217060206</v>
      </c>
      <c r="CE42" s="205">
        <v>0.20542635658914724</v>
      </c>
      <c r="CF42" s="202">
        <v>36.157112298380518</v>
      </c>
      <c r="CG42" s="205">
        <v>0.1395348837209302</v>
      </c>
      <c r="CH42" s="202">
        <v>24.10474153225368</v>
      </c>
      <c r="CI42" s="205">
        <v>9.3023255813953473E-2</v>
      </c>
      <c r="CJ42" s="202">
        <v>14.061099227147979</v>
      </c>
      <c r="CK42" s="205">
        <v>5.4263565891472854E-2</v>
      </c>
      <c r="CL42" s="202">
        <v>4.01745692204228</v>
      </c>
      <c r="CM42" s="205">
        <v>1.5503875968992246E-2</v>
      </c>
      <c r="CN42" s="190"/>
    </row>
    <row r="43" spans="1:92" x14ac:dyDescent="0.2">
      <c r="A43" s="204">
        <v>97231</v>
      </c>
      <c r="B43" s="203" t="s">
        <v>29</v>
      </c>
      <c r="C43" s="202">
        <v>1301.1874144394615</v>
      </c>
      <c r="D43" s="201">
        <v>0.37058408064022741</v>
      </c>
      <c r="E43" s="202">
        <v>1117.4960213326001</v>
      </c>
      <c r="F43" s="201">
        <v>0.31826793826088073</v>
      </c>
      <c r="G43" s="202">
        <v>547.81346638389516</v>
      </c>
      <c r="H43" s="201">
        <v>0.15601976129600592</v>
      </c>
      <c r="I43" s="202">
        <v>392.33878735303733</v>
      </c>
      <c r="J43" s="201">
        <v>0.11173986713771092</v>
      </c>
      <c r="K43" s="202">
        <v>114.77996438519709</v>
      </c>
      <c r="L43" s="201">
        <v>3.2689854747734573E-2</v>
      </c>
      <c r="M43" s="202">
        <v>37.564351980609963</v>
      </c>
      <c r="N43" s="201">
        <v>1.0698497917440408E-2</v>
      </c>
      <c r="O43" s="243"/>
      <c r="P43" s="203" t="s">
        <v>29</v>
      </c>
      <c r="Q43" s="202">
        <v>2418.6834357720618</v>
      </c>
      <c r="R43" s="201">
        <v>0.68885201890110814</v>
      </c>
      <c r="S43" s="202">
        <v>940.15225373693249</v>
      </c>
      <c r="T43" s="201">
        <v>0.26775962843371681</v>
      </c>
      <c r="U43" s="202">
        <v>152.34431636580706</v>
      </c>
      <c r="V43" s="201">
        <v>4.338835266517499E-2</v>
      </c>
      <c r="X43" s="228">
        <v>666.76724765582685</v>
      </c>
      <c r="Y43" s="201">
        <v>0.36265607264472188</v>
      </c>
      <c r="Z43" s="202">
        <v>618.76835345838083</v>
      </c>
      <c r="AA43" s="201">
        <v>0.33654937570942112</v>
      </c>
      <c r="AB43" s="202">
        <v>272.34155185942222</v>
      </c>
      <c r="AC43" s="201">
        <v>0.1481271282633371</v>
      </c>
      <c r="AD43" s="202">
        <v>202.43011900662034</v>
      </c>
      <c r="AE43" s="201">
        <v>0.11010215664018159</v>
      </c>
      <c r="AF43" s="202">
        <v>62.607253301016605</v>
      </c>
      <c r="AG43" s="201">
        <v>3.4052213393870601E-2</v>
      </c>
      <c r="AH43" s="202">
        <v>15.65181332525415</v>
      </c>
      <c r="AI43" s="201">
        <v>8.5130533484676484E-3</v>
      </c>
      <c r="AJ43" s="190">
        <v>1838.5663386065212</v>
      </c>
      <c r="AL43" s="228">
        <v>301.5582700665633</v>
      </c>
      <c r="AM43" s="201">
        <v>0.35990037359900373</v>
      </c>
      <c r="AN43" s="202">
        <v>257.73319275585163</v>
      </c>
      <c r="AO43" s="201">
        <v>0.30759651307596508</v>
      </c>
      <c r="AP43" s="202">
        <v>138.77941148392014</v>
      </c>
      <c r="AQ43" s="201">
        <v>0.16562889165628894</v>
      </c>
      <c r="AR43" s="202">
        <v>107.47578483341184</v>
      </c>
      <c r="AS43" s="201">
        <v>0.12826899128268993</v>
      </c>
      <c r="AT43" s="202">
        <v>30.260172428824688</v>
      </c>
      <c r="AU43" s="201">
        <v>3.6114570361145702E-2</v>
      </c>
      <c r="AV43" s="202">
        <v>2.08690844336722</v>
      </c>
      <c r="AW43" s="201">
        <v>2.4906600249066002E-3</v>
      </c>
      <c r="AX43" s="190">
        <v>837.8937400119388</v>
      </c>
      <c r="AZ43" s="228">
        <v>141.90977414897097</v>
      </c>
      <c r="BA43" s="201">
        <v>0.33090024330900247</v>
      </c>
      <c r="BB43" s="202">
        <v>122.08414393698236</v>
      </c>
      <c r="BC43" s="201">
        <v>0.28467153284671531</v>
      </c>
      <c r="BD43" s="202">
        <v>97.041242616575744</v>
      </c>
      <c r="BE43" s="201">
        <v>0.22627737226277375</v>
      </c>
      <c r="BF43" s="202">
        <v>40.694714645660788</v>
      </c>
      <c r="BG43" s="201">
        <v>9.4890510948905105E-2</v>
      </c>
      <c r="BH43" s="202">
        <v>12.521450660203319</v>
      </c>
      <c r="BI43" s="201">
        <v>2.9197080291970802E-2</v>
      </c>
      <c r="BJ43" s="202">
        <v>14.608359103570541</v>
      </c>
      <c r="BK43" s="201">
        <v>3.4063260340632603E-2</v>
      </c>
      <c r="BL43" s="190">
        <v>428.8596851119637</v>
      </c>
      <c r="BN43" s="228">
        <v>116.86687282856431</v>
      </c>
      <c r="BO43" s="201">
        <v>0.50009296511530521</v>
      </c>
      <c r="BP43" s="202">
        <v>74.041799648990178</v>
      </c>
      <c r="BQ43" s="201">
        <v>0.31683728872641337</v>
      </c>
      <c r="BR43" s="202">
        <v>20.869084433672199</v>
      </c>
      <c r="BS43" s="201">
        <v>8.9302315199161653E-2</v>
      </c>
      <c r="BT43" s="202">
        <v>16.69526754693776</v>
      </c>
      <c r="BU43" s="201">
        <v>7.1441852159329328E-2</v>
      </c>
      <c r="BV43" s="202">
        <v>4.1738168867344401</v>
      </c>
      <c r="BW43" s="201">
        <v>1.7860463039832332E-2</v>
      </c>
      <c r="BX43" s="202">
        <v>1.04345422168361</v>
      </c>
      <c r="BY43" s="201">
        <v>4.465115759958083E-3</v>
      </c>
      <c r="BZ43" s="190">
        <v>233.69029556658251</v>
      </c>
      <c r="CB43" s="228">
        <v>74.085249739536309</v>
      </c>
      <c r="CC43" s="201">
        <v>0.4303030303030303</v>
      </c>
      <c r="CD43" s="202">
        <v>44.868531532395231</v>
      </c>
      <c r="CE43" s="201">
        <v>0.26060606060606062</v>
      </c>
      <c r="CF43" s="202">
        <v>18.782175990304982</v>
      </c>
      <c r="CG43" s="201">
        <v>0.1090909090909091</v>
      </c>
      <c r="CH43" s="202">
        <v>25.042901320406639</v>
      </c>
      <c r="CI43" s="201">
        <v>0.14545454545454545</v>
      </c>
      <c r="CJ43" s="202">
        <v>5.2172711084180499</v>
      </c>
      <c r="CK43" s="201">
        <v>3.03030303030303E-2</v>
      </c>
      <c r="CL43" s="202">
        <v>4.1738168867344401</v>
      </c>
      <c r="CM43" s="201">
        <v>2.4242424242424242E-2</v>
      </c>
      <c r="CN43" s="190"/>
    </row>
    <row r="44" spans="1:92" x14ac:dyDescent="0.2">
      <c r="B44" s="200" t="s">
        <v>40</v>
      </c>
      <c r="C44" s="199">
        <v>9620.7622192194904</v>
      </c>
      <c r="D44" s="198">
        <v>0.33595090294533331</v>
      </c>
      <c r="E44" s="199">
        <v>8641.6852928360731</v>
      </c>
      <c r="F44" s="198">
        <v>0.30176215885452101</v>
      </c>
      <c r="G44" s="199">
        <v>5300.8376122240043</v>
      </c>
      <c r="H44" s="198">
        <v>0.18510188087131754</v>
      </c>
      <c r="I44" s="199">
        <v>3378.3170197109102</v>
      </c>
      <c r="J44" s="198">
        <v>0.11796868349372253</v>
      </c>
      <c r="K44" s="199">
        <v>1235.5224568782946</v>
      </c>
      <c r="L44" s="198">
        <v>4.3143659051078156E-2</v>
      </c>
      <c r="M44" s="199">
        <v>460.28084996581828</v>
      </c>
      <c r="N44" s="198">
        <v>1.607271478402748E-2</v>
      </c>
      <c r="O44" s="243"/>
      <c r="P44" s="200" t="s">
        <v>40</v>
      </c>
      <c r="Q44" s="199">
        <v>18262.447512055565</v>
      </c>
      <c r="R44" s="198">
        <v>0.63771306179985432</v>
      </c>
      <c r="S44" s="199">
        <v>8679.1546319349145</v>
      </c>
      <c r="T44" s="198">
        <v>0.3030705643650401</v>
      </c>
      <c r="U44" s="199">
        <v>1695.803306844113</v>
      </c>
      <c r="V44" s="198">
        <v>5.9216373835105633E-2</v>
      </c>
      <c r="X44" s="219">
        <v>5316.6970773545163</v>
      </c>
      <c r="Y44" s="198">
        <v>0.31864587200404981</v>
      </c>
      <c r="Z44" s="199">
        <v>5342.3985071948855</v>
      </c>
      <c r="AA44" s="198">
        <v>0.32018623708486615</v>
      </c>
      <c r="AB44" s="199">
        <v>3024.6047469078194</v>
      </c>
      <c r="AC44" s="198">
        <v>0.18127378765870694</v>
      </c>
      <c r="AD44" s="199">
        <v>2061.314139279847</v>
      </c>
      <c r="AE44" s="198">
        <v>0.12354084346515554</v>
      </c>
      <c r="AF44" s="199">
        <v>693.86170365199735</v>
      </c>
      <c r="AG44" s="198">
        <v>4.1585248208351827E-2</v>
      </c>
      <c r="AH44" s="199">
        <v>246.40847692737827</v>
      </c>
      <c r="AI44" s="198">
        <v>1.4768011578869708E-2</v>
      </c>
      <c r="AJ44" s="190">
        <v>16685.284651316444</v>
      </c>
      <c r="AL44" s="219">
        <v>1865.9309645189469</v>
      </c>
      <c r="AM44" s="198">
        <v>0.34059230242116539</v>
      </c>
      <c r="AN44" s="199">
        <v>1608.8119181503607</v>
      </c>
      <c r="AO44" s="198">
        <v>0.2936598222468047</v>
      </c>
      <c r="AP44" s="199">
        <v>1047.8126992214925</v>
      </c>
      <c r="AQ44" s="198">
        <v>0.19125945521033258</v>
      </c>
      <c r="AR44" s="199">
        <v>614.67810453655898</v>
      </c>
      <c r="AS44" s="198">
        <v>0.11219848689630264</v>
      </c>
      <c r="AT44" s="199">
        <v>248.66796569532522</v>
      </c>
      <c r="AU44" s="198">
        <v>4.5389886649098585E-2</v>
      </c>
      <c r="AV44" s="199">
        <v>92.586708461569643</v>
      </c>
      <c r="AW44" s="198">
        <v>1.6900046576296041E-2</v>
      </c>
      <c r="AX44" s="190">
        <v>5478.4883605842542</v>
      </c>
      <c r="AZ44" s="219">
        <v>1318.5829926356173</v>
      </c>
      <c r="BA44" s="198">
        <v>0.32049498676410781</v>
      </c>
      <c r="BB44" s="199">
        <v>1103.6494674510996</v>
      </c>
      <c r="BC44" s="198">
        <v>0.26825321078648373</v>
      </c>
      <c r="BD44" s="199">
        <v>896.3876899210743</v>
      </c>
      <c r="BE44" s="198">
        <v>0.21787613098400865</v>
      </c>
      <c r="BF44" s="199">
        <v>481.92244266738197</v>
      </c>
      <c r="BG44" s="198">
        <v>0.1171361436835182</v>
      </c>
      <c r="BH44" s="199">
        <v>218.07494406896041</v>
      </c>
      <c r="BI44" s="198">
        <v>5.300532973905818E-2</v>
      </c>
      <c r="BJ44" s="199">
        <v>95.590320136095443</v>
      </c>
      <c r="BK44" s="198">
        <v>2.323419804282344E-2</v>
      </c>
      <c r="BL44" s="190">
        <v>4114.207856880229</v>
      </c>
      <c r="BN44" s="219">
        <v>351.88939612093611</v>
      </c>
      <c r="BO44" s="198">
        <v>0.4764026232998585</v>
      </c>
      <c r="BP44" s="199">
        <v>215.22463450087386</v>
      </c>
      <c r="BQ44" s="198">
        <v>0.29138013706935106</v>
      </c>
      <c r="BR44" s="199">
        <v>98.494240176927136</v>
      </c>
      <c r="BS44" s="198">
        <v>0.13334563336511596</v>
      </c>
      <c r="BT44" s="199">
        <v>53.939393931191944</v>
      </c>
      <c r="BU44" s="198">
        <v>7.3025413812676812E-2</v>
      </c>
      <c r="BV44" s="199">
        <v>12.90140573592177</v>
      </c>
      <c r="BW44" s="198">
        <v>1.746646419188104E-2</v>
      </c>
      <c r="BX44" s="199">
        <v>6.1895912684885097</v>
      </c>
      <c r="BY44" s="198">
        <v>8.3797282611164942E-3</v>
      </c>
      <c r="BZ44" s="190">
        <v>738.63866173433939</v>
      </c>
      <c r="CB44" s="219">
        <v>767.66178858947353</v>
      </c>
      <c r="CC44" s="198">
        <v>0.47363552395508868</v>
      </c>
      <c r="CD44" s="199">
        <v>371.60076553885352</v>
      </c>
      <c r="CE44" s="198">
        <v>0.22927196052248622</v>
      </c>
      <c r="CF44" s="199">
        <v>233.53823599668991</v>
      </c>
      <c r="CG44" s="198">
        <v>0.14408950193167935</v>
      </c>
      <c r="CH44" s="199">
        <v>166.46293929593031</v>
      </c>
      <c r="CI44" s="198">
        <v>0.10270507487079733</v>
      </c>
      <c r="CJ44" s="199">
        <v>62.01643772608999</v>
      </c>
      <c r="CK44" s="198">
        <v>3.8263188832410165E-2</v>
      </c>
      <c r="CL44" s="199">
        <v>19.50575317228645</v>
      </c>
      <c r="CM44" s="198">
        <v>1.2034749887538181E-2</v>
      </c>
      <c r="CN44" s="190"/>
    </row>
    <row r="45" spans="1:92" ht="13.5" thickBot="1" x14ac:dyDescent="0.25">
      <c r="B45" s="197" t="s">
        <v>41</v>
      </c>
      <c r="C45" s="196">
        <v>17166.612070720072</v>
      </c>
      <c r="D45" s="195">
        <v>0.33681596952172554</v>
      </c>
      <c r="E45" s="196">
        <v>15510.281466355904</v>
      </c>
      <c r="F45" s="195">
        <v>0.30431808373860364</v>
      </c>
      <c r="G45" s="196">
        <v>9319.588609098344</v>
      </c>
      <c r="H45" s="195">
        <v>0.18285415083568204</v>
      </c>
      <c r="I45" s="196">
        <v>5877.5199256157366</v>
      </c>
      <c r="J45" s="195">
        <v>0.11531935153972908</v>
      </c>
      <c r="K45" s="196">
        <v>2152.629923593794</v>
      </c>
      <c r="L45" s="195">
        <v>4.2235481978029524E-2</v>
      </c>
      <c r="M45" s="196">
        <v>940.70216960970743</v>
      </c>
      <c r="N45" s="195">
        <v>1.8456962386230118E-2</v>
      </c>
      <c r="O45" s="243"/>
      <c r="P45" s="197" t="s">
        <v>41</v>
      </c>
      <c r="Q45" s="196">
        <v>32676.893537075975</v>
      </c>
      <c r="R45" s="195">
        <v>0.64113405326032913</v>
      </c>
      <c r="S45" s="196">
        <v>15197.10853471408</v>
      </c>
      <c r="T45" s="195">
        <v>0.29817350237541113</v>
      </c>
      <c r="U45" s="196">
        <v>3093.3320932035012</v>
      </c>
      <c r="V45" s="195">
        <v>6.0692444364259641E-2</v>
      </c>
      <c r="X45" s="218">
        <v>10250.340746831782</v>
      </c>
      <c r="Y45" s="195">
        <v>0.32658529671116532</v>
      </c>
      <c r="Z45" s="196">
        <v>10084.580375816462</v>
      </c>
      <c r="AA45" s="195">
        <v>0.32130401862607111</v>
      </c>
      <c r="AB45" s="196">
        <v>5556.0310461598128</v>
      </c>
      <c r="AC45" s="195">
        <v>0.17702026620991967</v>
      </c>
      <c r="AD45" s="196">
        <v>3656.3913092069329</v>
      </c>
      <c r="AE45" s="195">
        <v>0.11649599463106211</v>
      </c>
      <c r="AF45" s="196">
        <v>1277.0368324647179</v>
      </c>
      <c r="AG45" s="195">
        <v>4.0687569627427631E-2</v>
      </c>
      <c r="AH45" s="196">
        <v>562.03190726708442</v>
      </c>
      <c r="AI45" s="195">
        <v>1.790685419435405E-2</v>
      </c>
      <c r="AJ45" s="190">
        <v>31386.412217746794</v>
      </c>
      <c r="AL45" s="218">
        <v>2717.509355952247</v>
      </c>
      <c r="AM45" s="195">
        <v>0.32740008647024837</v>
      </c>
      <c r="AN45" s="196">
        <v>2454.1079871229717</v>
      </c>
      <c r="AO45" s="195">
        <v>0.2956660169104886</v>
      </c>
      <c r="AP45" s="196">
        <v>1639.7211369707588</v>
      </c>
      <c r="AQ45" s="195">
        <v>0.19755031969087875</v>
      </c>
      <c r="AR45" s="196">
        <v>973.63002133308089</v>
      </c>
      <c r="AS45" s="195">
        <v>0.11730099566217718</v>
      </c>
      <c r="AT45" s="196">
        <v>380.58658011614426</v>
      </c>
      <c r="AU45" s="195">
        <v>4.5852309198684986E-2</v>
      </c>
      <c r="AV45" s="196">
        <v>134.71565224265805</v>
      </c>
      <c r="AW45" s="195">
        <v>1.6230272067522256E-2</v>
      </c>
      <c r="AX45" s="190">
        <v>8300.2707337378597</v>
      </c>
      <c r="AZ45" s="218">
        <v>2026.3081763098965</v>
      </c>
      <c r="BA45" s="195">
        <v>0.30124176113258794</v>
      </c>
      <c r="BB45" s="196">
        <v>1852.9597780013714</v>
      </c>
      <c r="BC45" s="195">
        <v>0.27547086536930349</v>
      </c>
      <c r="BD45" s="196">
        <v>1467.0814558264772</v>
      </c>
      <c r="BE45" s="195">
        <v>0.21810413965903047</v>
      </c>
      <c r="BF45" s="196">
        <v>827.29071605594572</v>
      </c>
      <c r="BG45" s="195">
        <v>0.12298944217220532</v>
      </c>
      <c r="BH45" s="196">
        <v>361.69631921203779</v>
      </c>
      <c r="BI45" s="195">
        <v>5.3771700409871573E-2</v>
      </c>
      <c r="BJ45" s="196">
        <v>191.18171293833012</v>
      </c>
      <c r="BK45" s="195">
        <v>2.8422091257001146E-2</v>
      </c>
      <c r="BL45" s="190">
        <v>6726.518158344059</v>
      </c>
      <c r="BN45" s="218">
        <v>499.56118068403447</v>
      </c>
      <c r="BO45" s="195">
        <v>0.47534876660146741</v>
      </c>
      <c r="BP45" s="196">
        <v>311.35731693371281</v>
      </c>
      <c r="BQ45" s="195">
        <v>0.29626664820938642</v>
      </c>
      <c r="BR45" s="196">
        <v>140.51535355247188</v>
      </c>
      <c r="BS45" s="195">
        <v>0.13370494462415561</v>
      </c>
      <c r="BT45" s="196">
        <v>74.403573457219181</v>
      </c>
      <c r="BU45" s="195">
        <v>7.0797428305383811E-2</v>
      </c>
      <c r="BV45" s="196">
        <v>17.905351694167695</v>
      </c>
      <c r="BW45" s="195">
        <v>1.7037526478206038E-2</v>
      </c>
      <c r="BX45" s="196">
        <v>7.1933274063473895</v>
      </c>
      <c r="BY45" s="195">
        <v>6.8446857814007146E-3</v>
      </c>
      <c r="BZ45" s="190">
        <v>1050.9361037279534</v>
      </c>
      <c r="CB45" s="218">
        <v>1672.8926109421091</v>
      </c>
      <c r="CC45" s="195">
        <v>0.47753313163165084</v>
      </c>
      <c r="CD45" s="196">
        <v>807.27600848138445</v>
      </c>
      <c r="CE45" s="195">
        <v>0.23043980103666978</v>
      </c>
      <c r="CF45" s="196">
        <v>516.23961658882172</v>
      </c>
      <c r="CG45" s="195">
        <v>0.14736243030157881</v>
      </c>
      <c r="CH45" s="196">
        <v>345.80430556255823</v>
      </c>
      <c r="CI45" s="195">
        <v>9.8711066022343252E-2</v>
      </c>
      <c r="CJ45" s="196">
        <v>115.40484010672681</v>
      </c>
      <c r="CK45" s="195">
        <v>3.2942721093483431E-2</v>
      </c>
      <c r="CL45" s="196">
        <v>45.579569755287537</v>
      </c>
      <c r="CM45" s="195">
        <v>1.3010849914273991E-2</v>
      </c>
      <c r="CN45" s="190"/>
    </row>
    <row r="46" spans="1:92" ht="13.5" thickBot="1" x14ac:dyDescent="0.25">
      <c r="B46" s="194" t="s">
        <v>42</v>
      </c>
      <c r="C46" s="193">
        <v>59181.660959559376</v>
      </c>
      <c r="D46" s="192">
        <v>0.35508898112550613</v>
      </c>
      <c r="E46" s="193">
        <v>50185.85441752382</v>
      </c>
      <c r="F46" s="192">
        <v>0.30111429154056291</v>
      </c>
      <c r="G46" s="193">
        <v>29200.349051917321</v>
      </c>
      <c r="H46" s="192">
        <v>0.1752016084921936</v>
      </c>
      <c r="I46" s="193">
        <v>18072.809611705205</v>
      </c>
      <c r="J46" s="192">
        <v>0.10843655698478785</v>
      </c>
      <c r="K46" s="193">
        <v>6754.9037140235332</v>
      </c>
      <c r="L46" s="192">
        <v>4.0529309899776961E-2</v>
      </c>
      <c r="M46" s="193">
        <v>3271.5510645726181</v>
      </c>
      <c r="N46" s="192">
        <v>1.9629251957172595E-2</v>
      </c>
      <c r="O46" s="243"/>
      <c r="P46" s="194" t="s">
        <v>42</v>
      </c>
      <c r="Q46" s="193">
        <v>109367.5153770832</v>
      </c>
      <c r="R46" s="192">
        <v>0.65620327266606904</v>
      </c>
      <c r="S46" s="193">
        <v>47273.158663622526</v>
      </c>
      <c r="T46" s="192">
        <v>0.28363816547698145</v>
      </c>
      <c r="U46" s="193">
        <v>10026.454778596151</v>
      </c>
      <c r="V46" s="192">
        <v>6.0158561856949552E-2</v>
      </c>
      <c r="X46" s="229">
        <v>30575.009751565769</v>
      </c>
      <c r="Y46" s="192">
        <v>0.3367710163980539</v>
      </c>
      <c r="Z46" s="193">
        <v>29641.494904453142</v>
      </c>
      <c r="AA46" s="192">
        <v>0.32648873860193012</v>
      </c>
      <c r="AB46" s="193">
        <v>15375.790378299254</v>
      </c>
      <c r="AC46" s="192">
        <v>0.16935793629168286</v>
      </c>
      <c r="AD46" s="193">
        <v>9935.6467411808135</v>
      </c>
      <c r="AE46" s="192">
        <v>0.10943701666123333</v>
      </c>
      <c r="AF46" s="193">
        <v>3575.1620211401869</v>
      </c>
      <c r="AG46" s="192">
        <v>3.937892276830568E-2</v>
      </c>
      <c r="AH46" s="193">
        <v>1685.6169150831342</v>
      </c>
      <c r="AI46" s="192">
        <v>1.8566369278794053E-2</v>
      </c>
      <c r="AJ46" s="190">
        <v>90788.720711722301</v>
      </c>
      <c r="AL46" s="229">
        <v>12449.072897632053</v>
      </c>
      <c r="AM46" s="192">
        <v>0.3657988620226163</v>
      </c>
      <c r="AN46" s="193">
        <v>9428.778634477394</v>
      </c>
      <c r="AO46" s="192">
        <v>0.2770516747002929</v>
      </c>
      <c r="AP46" s="193">
        <v>6356.4326492929304</v>
      </c>
      <c r="AQ46" s="192">
        <v>0.186775019212638</v>
      </c>
      <c r="AR46" s="193">
        <v>3748.572017535374</v>
      </c>
      <c r="AS46" s="192">
        <v>0.11014662613832746</v>
      </c>
      <c r="AT46" s="193">
        <v>1376.2252640739371</v>
      </c>
      <c r="AU46" s="192">
        <v>4.0438484024041418E-2</v>
      </c>
      <c r="AV46" s="193">
        <v>673.48175710670353</v>
      </c>
      <c r="AW46" s="192">
        <v>1.9789333902083931E-2</v>
      </c>
      <c r="AX46" s="190">
        <v>34032.563220118391</v>
      </c>
      <c r="AZ46" s="229">
        <v>8923.1765017733578</v>
      </c>
      <c r="BA46" s="192">
        <v>0.33880436034558548</v>
      </c>
      <c r="BB46" s="193">
        <v>7401.3033181985629</v>
      </c>
      <c r="BC46" s="192">
        <v>0.28102031109073927</v>
      </c>
      <c r="BD46" s="193">
        <v>5245.9998973169922</v>
      </c>
      <c r="BE46" s="192">
        <v>0.19918552986487081</v>
      </c>
      <c r="BF46" s="193">
        <v>2833.6630051833549</v>
      </c>
      <c r="BG46" s="192">
        <v>0.10759143694123925</v>
      </c>
      <c r="BH46" s="193">
        <v>1265.532188559901</v>
      </c>
      <c r="BI46" s="192">
        <v>4.8051030208421233E-2</v>
      </c>
      <c r="BJ46" s="193">
        <v>667.579109759022</v>
      </c>
      <c r="BK46" s="192">
        <v>2.5347331549144071E-2</v>
      </c>
      <c r="BL46" s="190">
        <v>26337.254020791188</v>
      </c>
      <c r="BN46" s="229">
        <v>1419.3420895261029</v>
      </c>
      <c r="BO46" s="192">
        <v>0.46951887267785619</v>
      </c>
      <c r="BP46" s="193">
        <v>849.293179935279</v>
      </c>
      <c r="BQ46" s="192">
        <v>0.28094648877026085</v>
      </c>
      <c r="BR46" s="193">
        <v>377.7685704187428</v>
      </c>
      <c r="BS46" s="192">
        <v>0.12496597869182789</v>
      </c>
      <c r="BT46" s="193">
        <v>235.78367707041937</v>
      </c>
      <c r="BU46" s="192">
        <v>7.7997325007747573E-2</v>
      </c>
      <c r="BV46" s="193">
        <v>101.6266120646891</v>
      </c>
      <c r="BW46" s="192">
        <v>3.3618119749139669E-2</v>
      </c>
      <c r="BX46" s="193">
        <v>39.157197847562401</v>
      </c>
      <c r="BY46" s="192">
        <v>1.295321510316781E-2</v>
      </c>
      <c r="BZ46" s="190">
        <v>3022.9713268627956</v>
      </c>
      <c r="CB46" s="229">
        <v>5815.0597190620929</v>
      </c>
      <c r="CC46" s="192">
        <v>0.46574058263767104</v>
      </c>
      <c r="CD46" s="193">
        <v>2864.9843804594461</v>
      </c>
      <c r="CE46" s="192">
        <v>0.22946273281235094</v>
      </c>
      <c r="CF46" s="193">
        <v>1844.3575565893966</v>
      </c>
      <c r="CG46" s="192">
        <v>0.14771854538007792</v>
      </c>
      <c r="CH46" s="193">
        <v>1319.1441707352442</v>
      </c>
      <c r="CI46" s="192">
        <v>0.10565308085269549</v>
      </c>
      <c r="CJ46" s="193">
        <v>436.35762818481982</v>
      </c>
      <c r="CK46" s="192">
        <v>3.4948816660126912E-2</v>
      </c>
      <c r="CL46" s="193">
        <v>205.71608477619611</v>
      </c>
      <c r="CM46" s="192">
        <v>1.6476241657077822E-2</v>
      </c>
      <c r="CN46" s="190"/>
    </row>
    <row r="47" spans="1:92" x14ac:dyDescent="0.2">
      <c r="B47" s="191" t="s">
        <v>247</v>
      </c>
      <c r="P47" s="191" t="s">
        <v>248</v>
      </c>
    </row>
  </sheetData>
  <printOptions horizontalCentered="1" verticalCentered="1"/>
  <pageMargins left="0.39370078740157483" right="0.39370078740157483" top="0.78740157480314965" bottom="0.78740157480314965" header="0.51181102362204722" footer="0.51181102362204722"/>
  <pageSetup paperSize="9" scale="71" orientation="portrait" r:id="rId1"/>
  <headerFooter alignWithMargins="0">
    <oddHeader>&amp;C&amp;"-,Normal"&amp;K002060Observatoire de l'habitat de la Martinique&amp;"Arial,Normal"&amp;K000000
&amp;"-,Gras"Taille des ménages en 2008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I52"/>
  <sheetViews>
    <sheetView workbookViewId="0"/>
  </sheetViews>
  <sheetFormatPr baseColWidth="10" defaultRowHeight="12.75" x14ac:dyDescent="0.2"/>
  <cols>
    <col min="1" max="1" width="11.85546875" customWidth="1"/>
    <col min="2" max="2" width="19.140625" customWidth="1"/>
    <col min="3" max="3" width="11.42578125" style="50"/>
    <col min="4" max="4" width="8.7109375" customWidth="1"/>
    <col min="5" max="5" width="11.42578125" style="50"/>
    <col min="6" max="6" width="8.7109375" customWidth="1"/>
    <col min="7" max="7" width="11.42578125" style="50"/>
    <col min="8" max="8" width="8.7109375" customWidth="1"/>
    <col min="9" max="9" width="11.42578125" style="50"/>
    <col min="10" max="10" width="8.7109375" customWidth="1"/>
    <col min="11" max="11" width="11.42578125" style="50"/>
    <col min="12" max="12" width="8.7109375" customWidth="1"/>
    <col min="14" max="14" width="8.7109375" style="82" customWidth="1"/>
    <col min="15" max="15" width="19.140625" customWidth="1"/>
    <col min="16" max="16" width="11.42578125" style="50"/>
    <col min="17" max="17" width="7.42578125" customWidth="1"/>
    <col min="18" max="18" width="12.28515625" customWidth="1"/>
    <col min="19" max="19" width="7.42578125" customWidth="1"/>
    <col min="20" max="20" width="12.28515625" customWidth="1"/>
    <col min="21" max="21" width="7.42578125" customWidth="1"/>
    <col min="22" max="22" width="12.28515625" customWidth="1"/>
    <col min="23" max="23" width="7.42578125" customWidth="1"/>
    <col min="24" max="24" width="12.28515625" customWidth="1"/>
    <col min="25" max="25" width="7.42578125" customWidth="1"/>
    <col min="26" max="26" width="12.28515625" customWidth="1"/>
    <col min="27" max="27" width="7.42578125" customWidth="1"/>
    <col min="53" max="53" width="19.140625" customWidth="1"/>
    <col min="54" max="54" width="11.42578125" style="50"/>
    <col min="55" max="55" width="7.42578125" customWidth="1"/>
    <col min="56" max="56" width="12.28515625" customWidth="1"/>
    <col min="57" max="57" width="7.42578125" customWidth="1"/>
    <col min="58" max="58" width="12.28515625" customWidth="1"/>
    <col min="59" max="59" width="7.42578125" customWidth="1"/>
    <col min="60" max="60" width="12.28515625" customWidth="1"/>
    <col min="61" max="61" width="7.42578125" customWidth="1"/>
    <col min="62" max="62" width="12.28515625" customWidth="1"/>
    <col min="63" max="63" width="7.42578125" customWidth="1"/>
    <col min="64" max="64" width="12.28515625" customWidth="1"/>
    <col min="65" max="65" width="7.42578125" customWidth="1"/>
    <col min="66" max="66" width="11.42578125" style="50"/>
    <col min="67" max="67" width="7.42578125" customWidth="1"/>
    <col min="68" max="68" width="12.28515625" customWidth="1"/>
    <col min="69" max="69" width="7.42578125" customWidth="1"/>
    <col min="70" max="70" width="12.28515625" customWidth="1"/>
    <col min="71" max="71" width="7.42578125" customWidth="1"/>
    <col min="72" max="72" width="12.28515625" customWidth="1"/>
    <col min="73" max="73" width="7.42578125" customWidth="1"/>
    <col min="74" max="74" width="12.28515625" customWidth="1"/>
    <col min="75" max="75" width="7.42578125" customWidth="1"/>
    <col min="77" max="77" width="7.42578125" customWidth="1"/>
    <col min="78" max="78" width="11.42578125" style="50"/>
    <col min="79" max="79" width="7.42578125" customWidth="1"/>
    <col min="80" max="80" width="12.28515625" customWidth="1"/>
    <col min="81" max="81" width="7.42578125" customWidth="1"/>
    <col min="82" max="82" width="12.28515625" customWidth="1"/>
    <col min="83" max="83" width="7.42578125" customWidth="1"/>
    <col min="84" max="84" width="12.28515625" customWidth="1"/>
    <col min="85" max="85" width="7.42578125" customWidth="1"/>
    <col min="86" max="86" width="12.28515625" customWidth="1"/>
    <col min="87" max="87" width="7.42578125" customWidth="1"/>
    <col min="89" max="89" width="7.42578125" customWidth="1"/>
    <col min="91" max="91" width="19.140625" customWidth="1"/>
    <col min="92" max="92" width="11.42578125" style="50"/>
    <col min="93" max="93" width="7.42578125" customWidth="1"/>
    <col min="94" max="94" width="12.85546875" customWidth="1"/>
    <col min="95" max="95" width="7.42578125" customWidth="1"/>
    <col min="96" max="96" width="12.28515625" customWidth="1"/>
    <col min="97" max="97" width="7.42578125" customWidth="1"/>
    <col min="98" max="98" width="12.28515625" customWidth="1"/>
    <col min="99" max="99" width="7.42578125" customWidth="1"/>
    <col min="100" max="100" width="12.28515625" customWidth="1"/>
    <col min="101" max="101" width="7.42578125" customWidth="1"/>
    <col min="102" max="102" width="12.28515625" customWidth="1"/>
    <col min="103" max="103" width="7.42578125" customWidth="1"/>
    <col min="104" max="104" width="12.28515625" customWidth="1"/>
    <col min="105" max="105" width="7.42578125" customWidth="1"/>
    <col min="106" max="106" width="13.5703125" customWidth="1"/>
    <col min="107" max="107" width="7.42578125" customWidth="1"/>
    <col min="108" max="108" width="11.42578125" style="50"/>
    <col min="109" max="109" width="7.42578125" customWidth="1"/>
    <col min="110" max="110" width="12.85546875" customWidth="1"/>
    <col min="111" max="111" width="7.42578125" customWidth="1"/>
    <col min="112" max="112" width="12.28515625" customWidth="1"/>
    <col min="113" max="113" width="7.42578125" customWidth="1"/>
    <col min="114" max="114" width="12.28515625" customWidth="1"/>
    <col min="115" max="115" width="7.42578125" customWidth="1"/>
    <col min="116" max="116" width="12.28515625" customWidth="1"/>
    <col min="117" max="117" width="7.42578125" customWidth="1"/>
    <col min="118" max="118" width="12.28515625" customWidth="1"/>
    <col min="119" max="119" width="7.42578125" customWidth="1"/>
    <col min="120" max="120" width="12.28515625" customWidth="1"/>
    <col min="121" max="121" width="7.42578125" customWidth="1"/>
    <col min="122" max="122" width="13.5703125" customWidth="1"/>
    <col min="123" max="123" width="7.42578125" customWidth="1"/>
    <col min="124" max="124" width="11.42578125" style="50"/>
    <col min="125" max="125" width="7.42578125" customWidth="1"/>
    <col min="126" max="126" width="12.85546875" customWidth="1"/>
    <col min="127" max="127" width="7.42578125" customWidth="1"/>
    <col min="128" max="128" width="12.28515625" customWidth="1"/>
    <col min="129" max="129" width="7.42578125" customWidth="1"/>
    <col min="130" max="130" width="12.28515625" customWidth="1"/>
    <col min="131" max="131" width="7.42578125" customWidth="1"/>
    <col min="132" max="132" width="12.28515625" customWidth="1"/>
    <col min="133" max="133" width="7.42578125" customWidth="1"/>
    <col min="134" max="134" width="12.28515625" customWidth="1"/>
    <col min="135" max="135" width="7.42578125" customWidth="1"/>
    <col min="136" max="136" width="12.28515625" customWidth="1"/>
    <col min="137" max="137" width="7.42578125" customWidth="1"/>
    <col min="138" max="138" width="13.5703125" customWidth="1"/>
    <col min="139" max="139" width="7.42578125" customWidth="1"/>
  </cols>
  <sheetData>
    <row r="2" spans="1:139" ht="15" x14ac:dyDescent="0.2">
      <c r="C2" s="51" t="s">
        <v>66</v>
      </c>
      <c r="D2" s="46"/>
      <c r="E2" s="53"/>
      <c r="F2" s="46"/>
      <c r="G2" s="53"/>
      <c r="H2" s="46"/>
      <c r="I2" s="53"/>
      <c r="J2" s="46"/>
      <c r="K2" s="53"/>
      <c r="L2" s="46"/>
      <c r="M2" s="48"/>
      <c r="N2" s="89"/>
      <c r="P2" s="51" t="s">
        <v>141</v>
      </c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51" t="s">
        <v>144</v>
      </c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51" t="s">
        <v>143</v>
      </c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90"/>
      <c r="BB2" s="51" t="s">
        <v>145</v>
      </c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51" t="s">
        <v>146</v>
      </c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51" t="s">
        <v>147</v>
      </c>
      <c r="CA2" s="46"/>
      <c r="CB2" s="46"/>
      <c r="CC2" s="46"/>
      <c r="CD2" s="46"/>
      <c r="CE2" s="46"/>
      <c r="CF2" s="46"/>
      <c r="CG2" s="46"/>
      <c r="CH2" s="46"/>
      <c r="CI2" s="46"/>
      <c r="CJ2" s="46"/>
      <c r="CK2" s="90"/>
      <c r="CN2" s="51" t="s">
        <v>149</v>
      </c>
      <c r="CO2" s="46"/>
      <c r="CP2" s="46"/>
      <c r="CQ2" s="46"/>
      <c r="CR2" s="46"/>
      <c r="CS2" s="46"/>
      <c r="CT2" s="46"/>
      <c r="CU2" s="46"/>
      <c r="CV2" s="46"/>
      <c r="CW2" s="46"/>
      <c r="CX2" s="46"/>
      <c r="CY2" s="46"/>
      <c r="CZ2" s="46"/>
      <c r="DA2" s="46"/>
      <c r="DB2" s="46"/>
      <c r="DC2" s="46"/>
      <c r="DD2" s="51" t="s">
        <v>158</v>
      </c>
      <c r="DE2" s="46"/>
      <c r="DF2" s="46"/>
      <c r="DG2" s="46"/>
      <c r="DH2" s="46"/>
      <c r="DI2" s="46"/>
      <c r="DJ2" s="46"/>
      <c r="DK2" s="46"/>
      <c r="DL2" s="46"/>
      <c r="DM2" s="46"/>
      <c r="DN2" s="46"/>
      <c r="DO2" s="46"/>
      <c r="DP2" s="46"/>
      <c r="DQ2" s="46"/>
      <c r="DR2" s="46"/>
      <c r="DS2" s="46"/>
      <c r="DT2" s="51" t="s">
        <v>159</v>
      </c>
      <c r="DU2" s="46"/>
      <c r="DV2" s="46"/>
      <c r="DW2" s="46"/>
      <c r="DX2" s="46"/>
      <c r="DY2" s="46"/>
      <c r="DZ2" s="46"/>
      <c r="EA2" s="46"/>
      <c r="EB2" s="46"/>
      <c r="EC2" s="46"/>
      <c r="ED2" s="46"/>
      <c r="EE2" s="46"/>
      <c r="EF2" s="46"/>
      <c r="EG2" s="46"/>
      <c r="EH2" s="46"/>
      <c r="EI2" s="46"/>
    </row>
    <row r="3" spans="1:139" ht="51.75" thickBot="1" x14ac:dyDescent="0.25">
      <c r="C3" s="52" t="s">
        <v>67</v>
      </c>
      <c r="D3" s="36" t="s">
        <v>55</v>
      </c>
      <c r="E3" s="52" t="s">
        <v>70</v>
      </c>
      <c r="F3" s="36" t="s">
        <v>55</v>
      </c>
      <c r="G3" s="52" t="s">
        <v>68</v>
      </c>
      <c r="H3" s="36" t="s">
        <v>55</v>
      </c>
      <c r="I3" s="52" t="s">
        <v>137</v>
      </c>
      <c r="J3" s="36" t="s">
        <v>55</v>
      </c>
      <c r="K3" s="52" t="s">
        <v>69</v>
      </c>
      <c r="L3" s="36" t="s">
        <v>55</v>
      </c>
      <c r="M3" s="49" t="s">
        <v>65</v>
      </c>
      <c r="N3" s="86"/>
      <c r="P3" s="52" t="s">
        <v>109</v>
      </c>
      <c r="Q3" s="36" t="s">
        <v>55</v>
      </c>
      <c r="R3" s="52" t="s">
        <v>110</v>
      </c>
      <c r="S3" s="36" t="s">
        <v>55</v>
      </c>
      <c r="T3" s="52" t="s">
        <v>111</v>
      </c>
      <c r="U3" s="36" t="s">
        <v>55</v>
      </c>
      <c r="V3" s="52" t="s">
        <v>112</v>
      </c>
      <c r="W3" s="36" t="s">
        <v>55</v>
      </c>
      <c r="X3" s="52" t="s">
        <v>113</v>
      </c>
      <c r="Y3" s="36" t="s">
        <v>55</v>
      </c>
      <c r="Z3" s="52" t="s">
        <v>142</v>
      </c>
      <c r="AA3" s="36" t="s">
        <v>55</v>
      </c>
      <c r="AB3" s="52" t="s">
        <v>109</v>
      </c>
      <c r="AC3" s="36" t="s">
        <v>55</v>
      </c>
      <c r="AD3" s="52" t="s">
        <v>110</v>
      </c>
      <c r="AE3" s="36" t="s">
        <v>55</v>
      </c>
      <c r="AF3" s="52" t="s">
        <v>111</v>
      </c>
      <c r="AG3" s="36" t="s">
        <v>55</v>
      </c>
      <c r="AH3" s="52" t="s">
        <v>112</v>
      </c>
      <c r="AI3" s="36" t="s">
        <v>55</v>
      </c>
      <c r="AJ3" s="52" t="s">
        <v>113</v>
      </c>
      <c r="AK3" s="36" t="s">
        <v>55</v>
      </c>
      <c r="AL3" s="52" t="s">
        <v>142</v>
      </c>
      <c r="AM3" s="36" t="s">
        <v>55</v>
      </c>
      <c r="AN3" s="52" t="s">
        <v>109</v>
      </c>
      <c r="AO3" s="36" t="s">
        <v>55</v>
      </c>
      <c r="AP3" s="52" t="s">
        <v>110</v>
      </c>
      <c r="AQ3" s="36" t="s">
        <v>55</v>
      </c>
      <c r="AR3" s="52" t="s">
        <v>111</v>
      </c>
      <c r="AS3" s="36" t="s">
        <v>55</v>
      </c>
      <c r="AT3" s="52" t="s">
        <v>112</v>
      </c>
      <c r="AU3" s="36" t="s">
        <v>55</v>
      </c>
      <c r="AV3" s="52" t="s">
        <v>113</v>
      </c>
      <c r="AW3" s="36" t="s">
        <v>55</v>
      </c>
      <c r="AX3" s="52" t="s">
        <v>142</v>
      </c>
      <c r="AY3" s="36" t="s">
        <v>55</v>
      </c>
      <c r="BB3" s="52" t="s">
        <v>148</v>
      </c>
      <c r="BC3" s="36" t="s">
        <v>55</v>
      </c>
      <c r="BD3" s="52" t="s">
        <v>48</v>
      </c>
      <c r="BE3" s="36" t="s">
        <v>55</v>
      </c>
      <c r="BF3" s="52" t="s">
        <v>49</v>
      </c>
      <c r="BG3" s="36" t="s">
        <v>55</v>
      </c>
      <c r="BH3" s="52" t="s">
        <v>50</v>
      </c>
      <c r="BI3" s="36" t="s">
        <v>55</v>
      </c>
      <c r="BJ3" s="52" t="s">
        <v>51</v>
      </c>
      <c r="BK3" s="36" t="s">
        <v>55</v>
      </c>
      <c r="BL3" s="52" t="s">
        <v>52</v>
      </c>
      <c r="BM3" s="36" t="s">
        <v>55</v>
      </c>
      <c r="BN3" s="52" t="s">
        <v>148</v>
      </c>
      <c r="BO3" s="36" t="s">
        <v>55</v>
      </c>
      <c r="BP3" s="52" t="s">
        <v>48</v>
      </c>
      <c r="BQ3" s="36" t="s">
        <v>55</v>
      </c>
      <c r="BR3" s="52" t="s">
        <v>49</v>
      </c>
      <c r="BS3" s="36" t="s">
        <v>55</v>
      </c>
      <c r="BT3" s="52" t="s">
        <v>50</v>
      </c>
      <c r="BU3" s="36" t="s">
        <v>55</v>
      </c>
      <c r="BV3" s="52" t="s">
        <v>51</v>
      </c>
      <c r="BW3" s="36" t="s">
        <v>55</v>
      </c>
      <c r="BX3" s="52" t="s">
        <v>52</v>
      </c>
      <c r="BY3" s="36" t="s">
        <v>55</v>
      </c>
      <c r="BZ3" s="52" t="s">
        <v>148</v>
      </c>
      <c r="CA3" s="36" t="s">
        <v>55</v>
      </c>
      <c r="CB3" s="52" t="s">
        <v>48</v>
      </c>
      <c r="CC3" s="36" t="s">
        <v>55</v>
      </c>
      <c r="CD3" s="52" t="s">
        <v>49</v>
      </c>
      <c r="CE3" s="36" t="s">
        <v>55</v>
      </c>
      <c r="CF3" s="52" t="s">
        <v>50</v>
      </c>
      <c r="CG3" s="36" t="s">
        <v>55</v>
      </c>
      <c r="CH3" s="52" t="s">
        <v>51</v>
      </c>
      <c r="CI3" s="36" t="s">
        <v>55</v>
      </c>
      <c r="CJ3" s="52" t="s">
        <v>52</v>
      </c>
      <c r="CK3" s="36" t="s">
        <v>55</v>
      </c>
      <c r="CN3" s="52" t="s">
        <v>150</v>
      </c>
      <c r="CO3" s="36" t="s">
        <v>55</v>
      </c>
      <c r="CP3" s="52" t="s">
        <v>151</v>
      </c>
      <c r="CQ3" s="36" t="s">
        <v>55</v>
      </c>
      <c r="CR3" s="52" t="s">
        <v>152</v>
      </c>
      <c r="CS3" s="36" t="s">
        <v>55</v>
      </c>
      <c r="CT3" s="52" t="s">
        <v>153</v>
      </c>
      <c r="CU3" s="36" t="s">
        <v>55</v>
      </c>
      <c r="CV3" s="52" t="s">
        <v>154</v>
      </c>
      <c r="CW3" s="36" t="s">
        <v>55</v>
      </c>
      <c r="CX3" s="52" t="s">
        <v>155</v>
      </c>
      <c r="CY3" s="36" t="s">
        <v>55</v>
      </c>
      <c r="CZ3" s="52" t="s">
        <v>156</v>
      </c>
      <c r="DA3" s="36" t="s">
        <v>55</v>
      </c>
      <c r="DB3" s="52" t="s">
        <v>157</v>
      </c>
      <c r="DC3" s="36" t="s">
        <v>55</v>
      </c>
      <c r="DD3" s="52" t="s">
        <v>150</v>
      </c>
      <c r="DE3" s="36" t="s">
        <v>55</v>
      </c>
      <c r="DF3" s="52" t="s">
        <v>151</v>
      </c>
      <c r="DG3" s="36" t="s">
        <v>55</v>
      </c>
      <c r="DH3" s="52" t="s">
        <v>152</v>
      </c>
      <c r="DI3" s="36" t="s">
        <v>55</v>
      </c>
      <c r="DJ3" s="52" t="s">
        <v>153</v>
      </c>
      <c r="DK3" s="36" t="s">
        <v>55</v>
      </c>
      <c r="DL3" s="52" t="s">
        <v>154</v>
      </c>
      <c r="DM3" s="36" t="s">
        <v>55</v>
      </c>
      <c r="DN3" s="52" t="s">
        <v>155</v>
      </c>
      <c r="DO3" s="36" t="s">
        <v>55</v>
      </c>
      <c r="DP3" s="52" t="s">
        <v>156</v>
      </c>
      <c r="DQ3" s="36" t="s">
        <v>55</v>
      </c>
      <c r="DR3" s="52" t="s">
        <v>157</v>
      </c>
      <c r="DS3" s="36" t="s">
        <v>55</v>
      </c>
      <c r="DT3" s="52" t="s">
        <v>150</v>
      </c>
      <c r="DU3" s="36" t="s">
        <v>55</v>
      </c>
      <c r="DV3" s="52" t="s">
        <v>151</v>
      </c>
      <c r="DW3" s="36" t="s">
        <v>55</v>
      </c>
      <c r="DX3" s="52" t="s">
        <v>152</v>
      </c>
      <c r="DY3" s="36" t="s">
        <v>55</v>
      </c>
      <c r="DZ3" s="52" t="s">
        <v>153</v>
      </c>
      <c r="EA3" s="36" t="s">
        <v>55</v>
      </c>
      <c r="EB3" s="52" t="s">
        <v>154</v>
      </c>
      <c r="EC3" s="36" t="s">
        <v>55</v>
      </c>
      <c r="ED3" s="52" t="s">
        <v>155</v>
      </c>
      <c r="EE3" s="36" t="s">
        <v>55</v>
      </c>
      <c r="EF3" s="52" t="s">
        <v>156</v>
      </c>
      <c r="EG3" s="36" t="s">
        <v>55</v>
      </c>
      <c r="EH3" s="52" t="s">
        <v>157</v>
      </c>
      <c r="EI3" s="36" t="s">
        <v>55</v>
      </c>
    </row>
    <row r="4" spans="1:139" x14ac:dyDescent="0.2">
      <c r="A4" s="2">
        <v>97209</v>
      </c>
      <c r="B4" s="26" t="s">
        <v>8</v>
      </c>
      <c r="C4" s="11"/>
      <c r="D4" s="74"/>
      <c r="E4" s="11"/>
      <c r="F4" s="74"/>
      <c r="G4" s="11"/>
      <c r="H4" s="74"/>
      <c r="I4" s="11"/>
      <c r="J4" s="74"/>
      <c r="K4" s="11"/>
      <c r="L4" s="74"/>
      <c r="M4" s="37"/>
      <c r="N4" s="87"/>
      <c r="O4" s="26" t="s">
        <v>8</v>
      </c>
      <c r="P4" s="85"/>
      <c r="Q4" s="74"/>
      <c r="R4" s="85"/>
      <c r="S4" s="74"/>
      <c r="T4" s="85"/>
      <c r="U4" s="74"/>
      <c r="V4" s="85"/>
      <c r="W4" s="74"/>
      <c r="X4" s="85"/>
      <c r="Y4" s="74"/>
      <c r="Z4" s="85"/>
      <c r="AA4" s="74"/>
      <c r="AB4" s="85"/>
      <c r="AC4" s="74"/>
      <c r="AD4" s="85"/>
      <c r="AE4" s="74"/>
      <c r="AF4" s="85"/>
      <c r="AG4" s="74"/>
      <c r="AH4" s="85"/>
      <c r="AI4" s="74"/>
      <c r="AJ4" s="85"/>
      <c r="AK4" s="74"/>
      <c r="AL4" s="85"/>
      <c r="AM4" s="74"/>
      <c r="AN4" s="85"/>
      <c r="AO4" s="74"/>
      <c r="AP4" s="85"/>
      <c r="AQ4" s="74"/>
      <c r="AR4" s="85"/>
      <c r="AS4" s="74"/>
      <c r="AT4" s="85"/>
      <c r="AU4" s="74"/>
      <c r="AV4" s="85"/>
      <c r="AW4" s="74"/>
      <c r="AX4" s="85"/>
      <c r="AY4" s="74" t="e">
        <f t="shared" ref="AY4:AY13" si="0">AX4/$G4</f>
        <v>#DIV/0!</v>
      </c>
      <c r="AZ4" s="50"/>
      <c r="BA4" s="26" t="s">
        <v>8</v>
      </c>
      <c r="BB4" s="85"/>
      <c r="BC4" s="74"/>
      <c r="BD4" s="85"/>
      <c r="BE4" s="74"/>
      <c r="BF4" s="85"/>
      <c r="BG4" s="74"/>
      <c r="BH4" s="85"/>
      <c r="BI4" s="74"/>
      <c r="BJ4" s="85"/>
      <c r="BK4" s="74"/>
      <c r="BL4" s="85"/>
      <c r="BM4" s="74"/>
      <c r="BN4" s="85"/>
      <c r="BO4" s="74"/>
      <c r="BP4" s="85"/>
      <c r="BQ4" s="74"/>
      <c r="BR4" s="85"/>
      <c r="BS4" s="74"/>
      <c r="BT4" s="85"/>
      <c r="BU4" s="74"/>
      <c r="BV4" s="85"/>
      <c r="BW4" s="74"/>
      <c r="BX4" s="85"/>
      <c r="BY4" s="74"/>
      <c r="BZ4" s="85"/>
      <c r="CA4" s="74"/>
      <c r="CB4" s="85"/>
      <c r="CC4" s="74"/>
      <c r="CD4" s="85"/>
      <c r="CE4" s="74"/>
      <c r="CF4" s="85"/>
      <c r="CG4" s="74"/>
      <c r="CH4" s="85"/>
      <c r="CI4" s="74"/>
      <c r="CJ4" s="85"/>
      <c r="CK4" s="74"/>
      <c r="CL4" s="50"/>
      <c r="CM4" s="26" t="s">
        <v>8</v>
      </c>
      <c r="CN4" s="85"/>
      <c r="CO4" s="74"/>
      <c r="CP4" s="85"/>
      <c r="CQ4" s="74"/>
      <c r="CR4" s="85"/>
      <c r="CS4" s="74"/>
      <c r="CT4" s="85"/>
      <c r="CU4" s="74"/>
      <c r="CV4" s="85"/>
      <c r="CW4" s="74"/>
      <c r="CX4" s="85"/>
      <c r="CY4" s="74"/>
      <c r="CZ4" s="85"/>
      <c r="DA4" s="74"/>
      <c r="DB4" s="85"/>
      <c r="DC4" s="74"/>
      <c r="DD4" s="85"/>
      <c r="DE4" s="74"/>
      <c r="DF4" s="85"/>
      <c r="DG4" s="74"/>
      <c r="DH4" s="85"/>
      <c r="DI4" s="74"/>
      <c r="DJ4" s="85"/>
      <c r="DK4" s="74"/>
      <c r="DL4" s="85"/>
      <c r="DM4" s="74"/>
      <c r="DN4" s="85"/>
      <c r="DO4" s="74"/>
      <c r="DP4" s="85"/>
      <c r="DQ4" s="74"/>
      <c r="DR4" s="85"/>
      <c r="DS4" s="74"/>
      <c r="DT4" s="85"/>
      <c r="DU4" s="74"/>
      <c r="DV4" s="85"/>
      <c r="DW4" s="74"/>
      <c r="DX4" s="85"/>
      <c r="DY4" s="74"/>
      <c r="DZ4" s="85"/>
      <c r="EA4" s="74"/>
      <c r="EB4" s="85"/>
      <c r="EC4" s="74"/>
      <c r="ED4" s="85"/>
      <c r="EE4" s="74"/>
      <c r="EF4" s="85"/>
      <c r="EG4" s="74"/>
      <c r="EH4" s="85"/>
      <c r="EI4" s="74"/>
    </row>
    <row r="5" spans="1:139" x14ac:dyDescent="0.2">
      <c r="A5" s="1">
        <v>97213</v>
      </c>
      <c r="B5" s="27" t="s">
        <v>10</v>
      </c>
      <c r="C5" s="11"/>
      <c r="D5" s="72"/>
      <c r="E5" s="11"/>
      <c r="F5" s="72"/>
      <c r="G5" s="11"/>
      <c r="H5" s="72"/>
      <c r="I5" s="11"/>
      <c r="J5" s="72"/>
      <c r="K5" s="11"/>
      <c r="L5" s="72"/>
      <c r="M5" s="23"/>
      <c r="N5" s="87"/>
      <c r="O5" s="27" t="s">
        <v>10</v>
      </c>
      <c r="P5" s="85"/>
      <c r="Q5" s="72"/>
      <c r="R5" s="85"/>
      <c r="S5" s="72"/>
      <c r="T5" s="85"/>
      <c r="U5" s="72"/>
      <c r="V5" s="85"/>
      <c r="W5" s="72"/>
      <c r="X5" s="85"/>
      <c r="Y5" s="72"/>
      <c r="Z5" s="85"/>
      <c r="AA5" s="72"/>
      <c r="AB5" s="85"/>
      <c r="AC5" s="72"/>
      <c r="AD5" s="85"/>
      <c r="AE5" s="72"/>
      <c r="AF5" s="85"/>
      <c r="AG5" s="72"/>
      <c r="AH5" s="85"/>
      <c r="AI5" s="72"/>
      <c r="AJ5" s="85"/>
      <c r="AK5" s="72"/>
      <c r="AL5" s="85"/>
      <c r="AM5" s="72"/>
      <c r="AN5" s="85"/>
      <c r="AO5" s="72"/>
      <c r="AP5" s="85"/>
      <c r="AQ5" s="72"/>
      <c r="AR5" s="85"/>
      <c r="AS5" s="72"/>
      <c r="AT5" s="85"/>
      <c r="AU5" s="72"/>
      <c r="AV5" s="85"/>
      <c r="AW5" s="72"/>
      <c r="AX5" s="85"/>
      <c r="AY5" s="72" t="e">
        <f t="shared" si="0"/>
        <v>#DIV/0!</v>
      </c>
      <c r="AZ5" s="50"/>
      <c r="BA5" s="27" t="s">
        <v>10</v>
      </c>
      <c r="BB5" s="85"/>
      <c r="BC5" s="72"/>
      <c r="BD5" s="85"/>
      <c r="BE5" s="72"/>
      <c r="BF5" s="85"/>
      <c r="BG5" s="72"/>
      <c r="BH5" s="85"/>
      <c r="BI5" s="72"/>
      <c r="BJ5" s="85"/>
      <c r="BK5" s="72"/>
      <c r="BL5" s="85"/>
      <c r="BM5" s="72"/>
      <c r="BN5" s="85"/>
      <c r="BO5" s="72"/>
      <c r="BP5" s="85"/>
      <c r="BQ5" s="72"/>
      <c r="BR5" s="85"/>
      <c r="BS5" s="72"/>
      <c r="BT5" s="85"/>
      <c r="BU5" s="72"/>
      <c r="BV5" s="85"/>
      <c r="BW5" s="72"/>
      <c r="BX5" s="85"/>
      <c r="BY5" s="72"/>
      <c r="BZ5" s="85"/>
      <c r="CA5" s="72"/>
      <c r="CB5" s="85"/>
      <c r="CC5" s="72"/>
      <c r="CD5" s="85"/>
      <c r="CE5" s="72"/>
      <c r="CF5" s="85"/>
      <c r="CG5" s="72"/>
      <c r="CH5" s="85"/>
      <c r="CI5" s="72"/>
      <c r="CJ5" s="85"/>
      <c r="CK5" s="72"/>
      <c r="CL5" s="50"/>
      <c r="CM5" s="27" t="s">
        <v>10</v>
      </c>
      <c r="CN5" s="85"/>
      <c r="CO5" s="72"/>
      <c r="CP5" s="85"/>
      <c r="CQ5" s="72"/>
      <c r="CR5" s="85"/>
      <c r="CS5" s="72"/>
      <c r="CT5" s="85"/>
      <c r="CU5" s="72"/>
      <c r="CV5" s="85"/>
      <c r="CW5" s="72"/>
      <c r="CX5" s="85"/>
      <c r="CY5" s="72"/>
      <c r="CZ5" s="85"/>
      <c r="DA5" s="72"/>
      <c r="DB5" s="85"/>
      <c r="DC5" s="72"/>
      <c r="DD5" s="85"/>
      <c r="DE5" s="72"/>
      <c r="DF5" s="85"/>
      <c r="DG5" s="72"/>
      <c r="DH5" s="85"/>
      <c r="DI5" s="72"/>
      <c r="DJ5" s="85"/>
      <c r="DK5" s="72"/>
      <c r="DL5" s="85"/>
      <c r="DM5" s="72"/>
      <c r="DN5" s="85"/>
      <c r="DO5" s="72"/>
      <c r="DP5" s="85"/>
      <c r="DQ5" s="72"/>
      <c r="DR5" s="85"/>
      <c r="DS5" s="72"/>
      <c r="DT5" s="85"/>
      <c r="DU5" s="72"/>
      <c r="DV5" s="85"/>
      <c r="DW5" s="72"/>
      <c r="DX5" s="85"/>
      <c r="DY5" s="72"/>
      <c r="DZ5" s="85"/>
      <c r="EA5" s="72"/>
      <c r="EB5" s="85"/>
      <c r="EC5" s="72"/>
      <c r="ED5" s="85"/>
      <c r="EE5" s="72"/>
      <c r="EF5" s="85"/>
      <c r="EG5" s="72"/>
      <c r="EH5" s="85"/>
      <c r="EI5" s="72"/>
    </row>
    <row r="6" spans="1:139" x14ac:dyDescent="0.2">
      <c r="A6" s="1">
        <v>97224</v>
      </c>
      <c r="B6" s="27" t="s">
        <v>19</v>
      </c>
      <c r="C6" s="11"/>
      <c r="D6" s="72"/>
      <c r="E6" s="11"/>
      <c r="F6" s="72"/>
      <c r="G6" s="11"/>
      <c r="H6" s="72"/>
      <c r="I6" s="11"/>
      <c r="J6" s="72"/>
      <c r="K6" s="11"/>
      <c r="L6" s="72"/>
      <c r="M6" s="23"/>
      <c r="N6" s="87"/>
      <c r="O6" s="27" t="s">
        <v>19</v>
      </c>
      <c r="P6" s="85"/>
      <c r="Q6" s="72"/>
      <c r="R6" s="85"/>
      <c r="S6" s="72"/>
      <c r="T6" s="85"/>
      <c r="U6" s="72"/>
      <c r="V6" s="85"/>
      <c r="W6" s="72"/>
      <c r="X6" s="85"/>
      <c r="Y6" s="72"/>
      <c r="Z6" s="85"/>
      <c r="AA6" s="72"/>
      <c r="AB6" s="85"/>
      <c r="AC6" s="72"/>
      <c r="AD6" s="85"/>
      <c r="AE6" s="72"/>
      <c r="AF6" s="85"/>
      <c r="AG6" s="72"/>
      <c r="AH6" s="85"/>
      <c r="AI6" s="72"/>
      <c r="AJ6" s="85"/>
      <c r="AK6" s="72"/>
      <c r="AL6" s="85"/>
      <c r="AM6" s="72"/>
      <c r="AN6" s="85"/>
      <c r="AO6" s="72"/>
      <c r="AP6" s="85"/>
      <c r="AQ6" s="72"/>
      <c r="AR6" s="85"/>
      <c r="AS6" s="72"/>
      <c r="AT6" s="85"/>
      <c r="AU6" s="72"/>
      <c r="AV6" s="85"/>
      <c r="AW6" s="72"/>
      <c r="AX6" s="85"/>
      <c r="AY6" s="72" t="e">
        <f t="shared" si="0"/>
        <v>#DIV/0!</v>
      </c>
      <c r="AZ6" s="50"/>
      <c r="BA6" s="27" t="s">
        <v>19</v>
      </c>
      <c r="BB6" s="85"/>
      <c r="BC6" s="72"/>
      <c r="BD6" s="85"/>
      <c r="BE6" s="72"/>
      <c r="BF6" s="85"/>
      <c r="BG6" s="72"/>
      <c r="BH6" s="85"/>
      <c r="BI6" s="72"/>
      <c r="BJ6" s="85"/>
      <c r="BK6" s="72"/>
      <c r="BL6" s="85"/>
      <c r="BM6" s="72"/>
      <c r="BN6" s="85"/>
      <c r="BO6" s="72"/>
      <c r="BP6" s="85"/>
      <c r="BQ6" s="72"/>
      <c r="BR6" s="85"/>
      <c r="BS6" s="72"/>
      <c r="BT6" s="85"/>
      <c r="BU6" s="72"/>
      <c r="BV6" s="85"/>
      <c r="BW6" s="72"/>
      <c r="BX6" s="85"/>
      <c r="BY6" s="72"/>
      <c r="BZ6" s="85"/>
      <c r="CA6" s="72"/>
      <c r="CB6" s="85"/>
      <c r="CC6" s="72"/>
      <c r="CD6" s="85"/>
      <c r="CE6" s="72"/>
      <c r="CF6" s="85"/>
      <c r="CG6" s="72"/>
      <c r="CH6" s="85"/>
      <c r="CI6" s="72"/>
      <c r="CJ6" s="85"/>
      <c r="CK6" s="72"/>
      <c r="CL6" s="50"/>
      <c r="CM6" s="27" t="s">
        <v>19</v>
      </c>
      <c r="CN6" s="85"/>
      <c r="CO6" s="72"/>
      <c r="CP6" s="85"/>
      <c r="CQ6" s="72"/>
      <c r="CR6" s="85"/>
      <c r="CS6" s="72"/>
      <c r="CT6" s="85"/>
      <c r="CU6" s="72"/>
      <c r="CV6" s="85"/>
      <c r="CW6" s="72"/>
      <c r="CX6" s="85"/>
      <c r="CY6" s="72"/>
      <c r="CZ6" s="85"/>
      <c r="DA6" s="72"/>
      <c r="DB6" s="85"/>
      <c r="DC6" s="72"/>
      <c r="DD6" s="85"/>
      <c r="DE6" s="72"/>
      <c r="DF6" s="85"/>
      <c r="DG6" s="72"/>
      <c r="DH6" s="85"/>
      <c r="DI6" s="72"/>
      <c r="DJ6" s="85"/>
      <c r="DK6" s="72"/>
      <c r="DL6" s="85"/>
      <c r="DM6" s="72"/>
      <c r="DN6" s="85"/>
      <c r="DO6" s="72"/>
      <c r="DP6" s="85"/>
      <c r="DQ6" s="72"/>
      <c r="DR6" s="85"/>
      <c r="DS6" s="72"/>
      <c r="DT6" s="85"/>
      <c r="DU6" s="72"/>
      <c r="DV6" s="85"/>
      <c r="DW6" s="72"/>
      <c r="DX6" s="85"/>
      <c r="DY6" s="72"/>
      <c r="DZ6" s="85"/>
      <c r="EA6" s="72"/>
      <c r="EB6" s="85"/>
      <c r="EC6" s="72"/>
      <c r="ED6" s="85"/>
      <c r="EE6" s="72"/>
      <c r="EF6" s="85"/>
      <c r="EG6" s="72"/>
      <c r="EH6" s="85"/>
      <c r="EI6" s="72"/>
    </row>
    <row r="7" spans="1:139" x14ac:dyDescent="0.2">
      <c r="A7" s="1">
        <v>97229</v>
      </c>
      <c r="B7" s="28" t="s">
        <v>24</v>
      </c>
      <c r="C7" s="11"/>
      <c r="D7" s="73"/>
      <c r="E7" s="11"/>
      <c r="F7" s="73"/>
      <c r="G7" s="11"/>
      <c r="H7" s="73"/>
      <c r="I7" s="11"/>
      <c r="J7" s="73"/>
      <c r="K7" s="11"/>
      <c r="L7" s="73"/>
      <c r="M7" s="24"/>
      <c r="N7" s="87"/>
      <c r="O7" s="28" t="s">
        <v>24</v>
      </c>
      <c r="P7" s="85"/>
      <c r="Q7" s="73"/>
      <c r="R7" s="85"/>
      <c r="S7" s="73"/>
      <c r="T7" s="85"/>
      <c r="U7" s="73"/>
      <c r="V7" s="85"/>
      <c r="W7" s="73"/>
      <c r="X7" s="85"/>
      <c r="Y7" s="73"/>
      <c r="Z7" s="85"/>
      <c r="AA7" s="73"/>
      <c r="AB7" s="85"/>
      <c r="AC7" s="73"/>
      <c r="AD7" s="85"/>
      <c r="AE7" s="73"/>
      <c r="AF7" s="85"/>
      <c r="AG7" s="73"/>
      <c r="AH7" s="85"/>
      <c r="AI7" s="73"/>
      <c r="AJ7" s="85"/>
      <c r="AK7" s="73"/>
      <c r="AL7" s="85"/>
      <c r="AM7" s="73"/>
      <c r="AN7" s="85"/>
      <c r="AO7" s="73"/>
      <c r="AP7" s="85"/>
      <c r="AQ7" s="73"/>
      <c r="AR7" s="85"/>
      <c r="AS7" s="73"/>
      <c r="AT7" s="85"/>
      <c r="AU7" s="73"/>
      <c r="AV7" s="85"/>
      <c r="AW7" s="73"/>
      <c r="AX7" s="85"/>
      <c r="AY7" s="73" t="e">
        <f t="shared" si="0"/>
        <v>#DIV/0!</v>
      </c>
      <c r="AZ7" s="50"/>
      <c r="BA7" s="28" t="s">
        <v>24</v>
      </c>
      <c r="BB7" s="85"/>
      <c r="BC7" s="73"/>
      <c r="BD7" s="85"/>
      <c r="BE7" s="73"/>
      <c r="BF7" s="85"/>
      <c r="BG7" s="73"/>
      <c r="BH7" s="85"/>
      <c r="BI7" s="73"/>
      <c r="BJ7" s="85"/>
      <c r="BK7" s="73"/>
      <c r="BL7" s="85"/>
      <c r="BM7" s="73"/>
      <c r="BN7" s="85"/>
      <c r="BO7" s="73"/>
      <c r="BP7" s="85"/>
      <c r="BQ7" s="73"/>
      <c r="BR7" s="85"/>
      <c r="BS7" s="73"/>
      <c r="BT7" s="85"/>
      <c r="BU7" s="73"/>
      <c r="BV7" s="85"/>
      <c r="BW7" s="73"/>
      <c r="BX7" s="85"/>
      <c r="BY7" s="73"/>
      <c r="BZ7" s="85"/>
      <c r="CA7" s="73"/>
      <c r="CB7" s="85"/>
      <c r="CC7" s="73"/>
      <c r="CD7" s="85"/>
      <c r="CE7" s="73"/>
      <c r="CF7" s="85"/>
      <c r="CG7" s="73"/>
      <c r="CH7" s="85"/>
      <c r="CI7" s="73"/>
      <c r="CJ7" s="85"/>
      <c r="CK7" s="73"/>
      <c r="CL7" s="50"/>
      <c r="CM7" s="28" t="s">
        <v>24</v>
      </c>
      <c r="CN7" s="85"/>
      <c r="CO7" s="73"/>
      <c r="CP7" s="85"/>
      <c r="CQ7" s="73"/>
      <c r="CR7" s="85"/>
      <c r="CS7" s="73"/>
      <c r="CT7" s="85"/>
      <c r="CU7" s="73"/>
      <c r="CV7" s="85"/>
      <c r="CW7" s="73"/>
      <c r="CX7" s="85"/>
      <c r="CY7" s="73"/>
      <c r="CZ7" s="85"/>
      <c r="DA7" s="73"/>
      <c r="DB7" s="85"/>
      <c r="DC7" s="73"/>
      <c r="DD7" s="85"/>
      <c r="DE7" s="73"/>
      <c r="DF7" s="85"/>
      <c r="DG7" s="73"/>
      <c r="DH7" s="85"/>
      <c r="DI7" s="73"/>
      <c r="DJ7" s="85"/>
      <c r="DK7" s="73"/>
      <c r="DL7" s="85"/>
      <c r="DM7" s="73"/>
      <c r="DN7" s="85"/>
      <c r="DO7" s="73"/>
      <c r="DP7" s="85"/>
      <c r="DQ7" s="73"/>
      <c r="DR7" s="85"/>
      <c r="DS7" s="73"/>
      <c r="DT7" s="85"/>
      <c r="DU7" s="73"/>
      <c r="DV7" s="85"/>
      <c r="DW7" s="73"/>
      <c r="DX7" s="85"/>
      <c r="DY7" s="73"/>
      <c r="DZ7" s="85"/>
      <c r="EA7" s="73"/>
      <c r="EB7" s="85"/>
      <c r="EC7" s="73"/>
      <c r="ED7" s="85"/>
      <c r="EE7" s="73"/>
      <c r="EF7" s="85"/>
      <c r="EG7" s="73"/>
      <c r="EH7" s="85"/>
      <c r="EI7" s="73"/>
    </row>
    <row r="8" spans="1:139" ht="13.5" thickBot="1" x14ac:dyDescent="0.25">
      <c r="A8" s="3"/>
      <c r="B8" s="29" t="s">
        <v>34</v>
      </c>
      <c r="C8" s="13"/>
      <c r="D8" s="43"/>
      <c r="E8" s="13"/>
      <c r="F8" s="43"/>
      <c r="G8" s="13"/>
      <c r="H8" s="43"/>
      <c r="I8" s="13"/>
      <c r="J8" s="43"/>
      <c r="K8" s="13"/>
      <c r="L8" s="43"/>
      <c r="M8" s="38"/>
      <c r="N8" s="88"/>
      <c r="O8" s="29" t="s">
        <v>34</v>
      </c>
      <c r="P8" s="13"/>
      <c r="Q8" s="43"/>
      <c r="R8" s="13"/>
      <c r="S8" s="43"/>
      <c r="T8" s="13"/>
      <c r="U8" s="43"/>
      <c r="V8" s="13"/>
      <c r="W8" s="43"/>
      <c r="X8" s="13"/>
      <c r="Y8" s="43"/>
      <c r="Z8" s="13"/>
      <c r="AA8" s="43"/>
      <c r="AB8" s="13"/>
      <c r="AC8" s="43"/>
      <c r="AD8" s="13"/>
      <c r="AE8" s="43"/>
      <c r="AF8" s="13"/>
      <c r="AG8" s="43"/>
      <c r="AH8" s="13"/>
      <c r="AI8" s="43"/>
      <c r="AJ8" s="13"/>
      <c r="AK8" s="43"/>
      <c r="AL8" s="13"/>
      <c r="AM8" s="43"/>
      <c r="AN8" s="13"/>
      <c r="AO8" s="43"/>
      <c r="AP8" s="13"/>
      <c r="AQ8" s="43"/>
      <c r="AR8" s="13"/>
      <c r="AS8" s="43"/>
      <c r="AT8" s="13"/>
      <c r="AU8" s="43"/>
      <c r="AV8" s="13"/>
      <c r="AW8" s="43"/>
      <c r="AX8" s="13"/>
      <c r="AY8" s="43" t="e">
        <f t="shared" si="0"/>
        <v>#DIV/0!</v>
      </c>
      <c r="AZ8" s="50"/>
      <c r="BA8" s="29" t="s">
        <v>34</v>
      </c>
      <c r="BB8" s="13"/>
      <c r="BC8" s="43"/>
      <c r="BD8" s="13"/>
      <c r="BE8" s="43"/>
      <c r="BF8" s="13"/>
      <c r="BG8" s="43"/>
      <c r="BH8" s="13"/>
      <c r="BI8" s="43"/>
      <c r="BJ8" s="13"/>
      <c r="BK8" s="43"/>
      <c r="BL8" s="13"/>
      <c r="BM8" s="43"/>
      <c r="BN8" s="13"/>
      <c r="BO8" s="43"/>
      <c r="BP8" s="13"/>
      <c r="BQ8" s="43"/>
      <c r="BR8" s="13"/>
      <c r="BS8" s="43"/>
      <c r="BT8" s="13"/>
      <c r="BU8" s="43"/>
      <c r="BV8" s="13"/>
      <c r="BW8" s="43"/>
      <c r="BX8" s="13"/>
      <c r="BY8" s="43"/>
      <c r="BZ8" s="13"/>
      <c r="CA8" s="43"/>
      <c r="CB8" s="13"/>
      <c r="CC8" s="43"/>
      <c r="CD8" s="13"/>
      <c r="CE8" s="43"/>
      <c r="CF8" s="13"/>
      <c r="CG8" s="43"/>
      <c r="CH8" s="13"/>
      <c r="CI8" s="43"/>
      <c r="CJ8" s="13"/>
      <c r="CK8" s="43"/>
      <c r="CL8" s="50"/>
      <c r="CM8" s="29" t="s">
        <v>34</v>
      </c>
      <c r="CN8" s="13"/>
      <c r="CO8" s="43"/>
      <c r="CP8" s="13"/>
      <c r="CQ8" s="43"/>
      <c r="CR8" s="13"/>
      <c r="CS8" s="43"/>
      <c r="CT8" s="13"/>
      <c r="CU8" s="43"/>
      <c r="CV8" s="13"/>
      <c r="CW8" s="43"/>
      <c r="CX8" s="13"/>
      <c r="CY8" s="43"/>
      <c r="CZ8" s="13"/>
      <c r="DA8" s="43"/>
      <c r="DB8" s="13"/>
      <c r="DC8" s="43"/>
      <c r="DD8" s="13"/>
      <c r="DE8" s="43"/>
      <c r="DF8" s="13"/>
      <c r="DG8" s="43"/>
      <c r="DH8" s="13"/>
      <c r="DI8" s="43"/>
      <c r="DJ8" s="13"/>
      <c r="DK8" s="43"/>
      <c r="DL8" s="13"/>
      <c r="DM8" s="43"/>
      <c r="DN8" s="13"/>
      <c r="DO8" s="43"/>
      <c r="DP8" s="13"/>
      <c r="DQ8" s="43"/>
      <c r="DR8" s="13"/>
      <c r="DS8" s="43"/>
      <c r="DT8" s="13"/>
      <c r="DU8" s="43"/>
      <c r="DV8" s="13"/>
      <c r="DW8" s="43"/>
      <c r="DX8" s="13"/>
      <c r="DY8" s="43"/>
      <c r="DZ8" s="13"/>
      <c r="EA8" s="43"/>
      <c r="EB8" s="13"/>
      <c r="EC8" s="43"/>
      <c r="ED8" s="13"/>
      <c r="EE8" s="43"/>
      <c r="EF8" s="13"/>
      <c r="EG8" s="43"/>
      <c r="EH8" s="13"/>
      <c r="EI8" s="43"/>
    </row>
    <row r="9" spans="1:139" x14ac:dyDescent="0.2">
      <c r="A9" s="1">
        <v>97212</v>
      </c>
      <c r="B9" s="26" t="s">
        <v>9</v>
      </c>
      <c r="C9" s="11"/>
      <c r="D9" s="74"/>
      <c r="E9" s="11"/>
      <c r="F9" s="74"/>
      <c r="G9" s="11"/>
      <c r="H9" s="74"/>
      <c r="I9" s="11"/>
      <c r="J9" s="74"/>
      <c r="K9" s="11"/>
      <c r="L9" s="74"/>
      <c r="M9" s="37"/>
      <c r="N9" s="87"/>
      <c r="O9" s="26" t="s">
        <v>9</v>
      </c>
      <c r="P9" s="85"/>
      <c r="Q9" s="74"/>
      <c r="R9" s="85"/>
      <c r="S9" s="74"/>
      <c r="T9" s="85"/>
      <c r="U9" s="74"/>
      <c r="V9" s="85"/>
      <c r="W9" s="74"/>
      <c r="X9" s="85"/>
      <c r="Y9" s="74"/>
      <c r="Z9" s="85"/>
      <c r="AA9" s="74"/>
      <c r="AB9" s="85"/>
      <c r="AC9" s="74"/>
      <c r="AD9" s="85"/>
      <c r="AE9" s="74"/>
      <c r="AF9" s="85"/>
      <c r="AG9" s="74"/>
      <c r="AH9" s="85"/>
      <c r="AI9" s="74"/>
      <c r="AJ9" s="85"/>
      <c r="AK9" s="74"/>
      <c r="AL9" s="85"/>
      <c r="AM9" s="74"/>
      <c r="AN9" s="85"/>
      <c r="AO9" s="74"/>
      <c r="AP9" s="85"/>
      <c r="AQ9" s="74"/>
      <c r="AR9" s="85"/>
      <c r="AS9" s="74"/>
      <c r="AT9" s="85"/>
      <c r="AU9" s="74"/>
      <c r="AV9" s="85"/>
      <c r="AW9" s="74"/>
      <c r="AX9" s="85"/>
      <c r="AY9" s="74" t="e">
        <f t="shared" si="0"/>
        <v>#DIV/0!</v>
      </c>
      <c r="AZ9" s="50"/>
      <c r="BA9" s="26" t="s">
        <v>9</v>
      </c>
      <c r="BB9" s="85"/>
      <c r="BC9" s="74"/>
      <c r="BD9" s="85"/>
      <c r="BE9" s="74"/>
      <c r="BF9" s="85"/>
      <c r="BG9" s="74"/>
      <c r="BH9" s="85"/>
      <c r="BI9" s="74"/>
      <c r="BJ9" s="85"/>
      <c r="BK9" s="74"/>
      <c r="BL9" s="85"/>
      <c r="BM9" s="74"/>
      <c r="BN9" s="85"/>
      <c r="BO9" s="74"/>
      <c r="BP9" s="85"/>
      <c r="BQ9" s="74"/>
      <c r="BR9" s="85"/>
      <c r="BS9" s="74"/>
      <c r="BT9" s="85"/>
      <c r="BU9" s="74"/>
      <c r="BV9" s="85"/>
      <c r="BW9" s="74"/>
      <c r="BX9" s="85"/>
      <c r="BY9" s="74"/>
      <c r="BZ9" s="85"/>
      <c r="CA9" s="74"/>
      <c r="CB9" s="85"/>
      <c r="CC9" s="74"/>
      <c r="CD9" s="85"/>
      <c r="CE9" s="74"/>
      <c r="CF9" s="85"/>
      <c r="CG9" s="74"/>
      <c r="CH9" s="85"/>
      <c r="CI9" s="74"/>
      <c r="CJ9" s="85"/>
      <c r="CK9" s="74"/>
      <c r="CL9" s="50"/>
      <c r="CM9" s="26" t="s">
        <v>9</v>
      </c>
      <c r="CN9" s="85"/>
      <c r="CO9" s="74"/>
      <c r="CP9" s="85"/>
      <c r="CQ9" s="74"/>
      <c r="CR9" s="85"/>
      <c r="CS9" s="74"/>
      <c r="CT9" s="85"/>
      <c r="CU9" s="74"/>
      <c r="CV9" s="85"/>
      <c r="CW9" s="74"/>
      <c r="CX9" s="85"/>
      <c r="CY9" s="74"/>
      <c r="CZ9" s="85"/>
      <c r="DA9" s="74"/>
      <c r="DB9" s="85"/>
      <c r="DC9" s="74"/>
      <c r="DD9" s="85"/>
      <c r="DE9" s="74"/>
      <c r="DF9" s="85"/>
      <c r="DG9" s="74"/>
      <c r="DH9" s="85"/>
      <c r="DI9" s="74"/>
      <c r="DJ9" s="85"/>
      <c r="DK9" s="74"/>
      <c r="DL9" s="85"/>
      <c r="DM9" s="74"/>
      <c r="DN9" s="85"/>
      <c r="DO9" s="74"/>
      <c r="DP9" s="85"/>
      <c r="DQ9" s="74"/>
      <c r="DR9" s="85"/>
      <c r="DS9" s="74"/>
      <c r="DT9" s="85"/>
      <c r="DU9" s="74"/>
      <c r="DV9" s="85"/>
      <c r="DW9" s="74"/>
      <c r="DX9" s="85"/>
      <c r="DY9" s="74"/>
      <c r="DZ9" s="85"/>
      <c r="EA9" s="74"/>
      <c r="EB9" s="85"/>
      <c r="EC9" s="74"/>
      <c r="ED9" s="85"/>
      <c r="EE9" s="74"/>
      <c r="EF9" s="85"/>
      <c r="EG9" s="74"/>
      <c r="EH9" s="85"/>
      <c r="EI9" s="74"/>
    </row>
    <row r="10" spans="1:139" x14ac:dyDescent="0.2">
      <c r="A10" s="1">
        <v>97222</v>
      </c>
      <c r="B10" s="27" t="s">
        <v>17</v>
      </c>
      <c r="C10" s="11"/>
      <c r="D10" s="72"/>
      <c r="E10" s="11"/>
      <c r="F10" s="72"/>
      <c r="G10" s="11"/>
      <c r="H10" s="72"/>
      <c r="I10" s="11"/>
      <c r="J10" s="72"/>
      <c r="K10" s="11"/>
      <c r="L10" s="72"/>
      <c r="M10" s="23"/>
      <c r="N10" s="87"/>
      <c r="O10" s="27" t="s">
        <v>17</v>
      </c>
      <c r="P10" s="85"/>
      <c r="Q10" s="72"/>
      <c r="R10" s="85"/>
      <c r="S10" s="72"/>
      <c r="T10" s="85"/>
      <c r="U10" s="72"/>
      <c r="V10" s="85"/>
      <c r="W10" s="72"/>
      <c r="X10" s="85"/>
      <c r="Y10" s="72"/>
      <c r="Z10" s="85"/>
      <c r="AA10" s="72"/>
      <c r="AB10" s="85"/>
      <c r="AC10" s="72"/>
      <c r="AD10" s="85"/>
      <c r="AE10" s="72"/>
      <c r="AF10" s="85"/>
      <c r="AG10" s="72"/>
      <c r="AH10" s="85"/>
      <c r="AI10" s="72"/>
      <c r="AJ10" s="85"/>
      <c r="AK10" s="72"/>
      <c r="AL10" s="85"/>
      <c r="AM10" s="72"/>
      <c r="AN10" s="85"/>
      <c r="AO10" s="72"/>
      <c r="AP10" s="85"/>
      <c r="AQ10" s="72"/>
      <c r="AR10" s="85"/>
      <c r="AS10" s="72"/>
      <c r="AT10" s="85"/>
      <c r="AU10" s="72"/>
      <c r="AV10" s="85"/>
      <c r="AW10" s="72"/>
      <c r="AX10" s="85"/>
      <c r="AY10" s="72" t="e">
        <f t="shared" si="0"/>
        <v>#DIV/0!</v>
      </c>
      <c r="AZ10" s="50"/>
      <c r="BA10" s="27" t="s">
        <v>17</v>
      </c>
      <c r="BB10" s="85"/>
      <c r="BC10" s="72"/>
      <c r="BD10" s="85"/>
      <c r="BE10" s="72"/>
      <c r="BF10" s="85"/>
      <c r="BG10" s="72"/>
      <c r="BH10" s="85"/>
      <c r="BI10" s="72"/>
      <c r="BJ10" s="85"/>
      <c r="BK10" s="72"/>
      <c r="BL10" s="85"/>
      <c r="BM10" s="72"/>
      <c r="BN10" s="85"/>
      <c r="BO10" s="72"/>
      <c r="BP10" s="85"/>
      <c r="BQ10" s="72"/>
      <c r="BR10" s="85"/>
      <c r="BS10" s="72"/>
      <c r="BT10" s="85"/>
      <c r="BU10" s="72"/>
      <c r="BV10" s="85"/>
      <c r="BW10" s="72"/>
      <c r="BX10" s="85"/>
      <c r="BY10" s="72"/>
      <c r="BZ10" s="85"/>
      <c r="CA10" s="72"/>
      <c r="CB10" s="85"/>
      <c r="CC10" s="72"/>
      <c r="CD10" s="85"/>
      <c r="CE10" s="72"/>
      <c r="CF10" s="85"/>
      <c r="CG10" s="72"/>
      <c r="CH10" s="85"/>
      <c r="CI10" s="72"/>
      <c r="CJ10" s="85"/>
      <c r="CK10" s="72"/>
      <c r="CL10" s="50"/>
      <c r="CM10" s="27" t="s">
        <v>17</v>
      </c>
      <c r="CN10" s="85"/>
      <c r="CO10" s="72"/>
      <c r="CP10" s="85"/>
      <c r="CQ10" s="72"/>
      <c r="CR10" s="85"/>
      <c r="CS10" s="72"/>
      <c r="CT10" s="85"/>
      <c r="CU10" s="72"/>
      <c r="CV10" s="85"/>
      <c r="CW10" s="72"/>
      <c r="CX10" s="85"/>
      <c r="CY10" s="72"/>
      <c r="CZ10" s="85"/>
      <c r="DA10" s="72"/>
      <c r="DB10" s="85"/>
      <c r="DC10" s="72"/>
      <c r="DD10" s="85"/>
      <c r="DE10" s="72"/>
      <c r="DF10" s="85"/>
      <c r="DG10" s="72"/>
      <c r="DH10" s="85"/>
      <c r="DI10" s="72"/>
      <c r="DJ10" s="85"/>
      <c r="DK10" s="72"/>
      <c r="DL10" s="85"/>
      <c r="DM10" s="72"/>
      <c r="DN10" s="85"/>
      <c r="DO10" s="72"/>
      <c r="DP10" s="85"/>
      <c r="DQ10" s="72"/>
      <c r="DR10" s="85"/>
      <c r="DS10" s="72"/>
      <c r="DT10" s="85"/>
      <c r="DU10" s="72"/>
      <c r="DV10" s="85"/>
      <c r="DW10" s="72"/>
      <c r="DX10" s="85"/>
      <c r="DY10" s="72"/>
      <c r="DZ10" s="85"/>
      <c r="EA10" s="72"/>
      <c r="EB10" s="85"/>
      <c r="EC10" s="72"/>
      <c r="ED10" s="85"/>
      <c r="EE10" s="72"/>
      <c r="EF10" s="85"/>
      <c r="EG10" s="72"/>
      <c r="EH10" s="85"/>
      <c r="EI10" s="72"/>
    </row>
    <row r="11" spans="1:139" x14ac:dyDescent="0.2">
      <c r="A11" s="1">
        <v>97228</v>
      </c>
      <c r="B11" s="27" t="s">
        <v>23</v>
      </c>
      <c r="C11" s="11"/>
      <c r="D11" s="72"/>
      <c r="E11" s="11"/>
      <c r="F11" s="72"/>
      <c r="G11" s="11"/>
      <c r="H11" s="72"/>
      <c r="I11" s="11"/>
      <c r="J11" s="72"/>
      <c r="K11" s="11"/>
      <c r="L11" s="72"/>
      <c r="M11" s="23"/>
      <c r="N11" s="87"/>
      <c r="O11" s="27" t="s">
        <v>23</v>
      </c>
      <c r="P11" s="85"/>
      <c r="Q11" s="72"/>
      <c r="R11" s="85"/>
      <c r="S11" s="72"/>
      <c r="T11" s="85"/>
      <c r="U11" s="72"/>
      <c r="V11" s="85"/>
      <c r="W11" s="72"/>
      <c r="X11" s="85"/>
      <c r="Y11" s="72"/>
      <c r="Z11" s="85"/>
      <c r="AA11" s="72"/>
      <c r="AB11" s="85"/>
      <c r="AC11" s="72"/>
      <c r="AD11" s="85"/>
      <c r="AE11" s="72"/>
      <c r="AF11" s="85"/>
      <c r="AG11" s="72"/>
      <c r="AH11" s="85"/>
      <c r="AI11" s="72"/>
      <c r="AJ11" s="85"/>
      <c r="AK11" s="72"/>
      <c r="AL11" s="85"/>
      <c r="AM11" s="72"/>
      <c r="AN11" s="85"/>
      <c r="AO11" s="72"/>
      <c r="AP11" s="85"/>
      <c r="AQ11" s="72"/>
      <c r="AR11" s="85"/>
      <c r="AS11" s="72"/>
      <c r="AT11" s="85"/>
      <c r="AU11" s="72"/>
      <c r="AV11" s="85"/>
      <c r="AW11" s="72"/>
      <c r="AX11" s="85"/>
      <c r="AY11" s="72" t="e">
        <f t="shared" si="0"/>
        <v>#DIV/0!</v>
      </c>
      <c r="AZ11" s="50"/>
      <c r="BA11" s="27" t="s">
        <v>23</v>
      </c>
      <c r="BB11" s="85"/>
      <c r="BC11" s="72"/>
      <c r="BD11" s="85"/>
      <c r="BE11" s="72"/>
      <c r="BF11" s="85"/>
      <c r="BG11" s="72"/>
      <c r="BH11" s="85"/>
      <c r="BI11" s="72"/>
      <c r="BJ11" s="85"/>
      <c r="BK11" s="72"/>
      <c r="BL11" s="85"/>
      <c r="BM11" s="72"/>
      <c r="BN11" s="85"/>
      <c r="BO11" s="72"/>
      <c r="BP11" s="85"/>
      <c r="BQ11" s="72"/>
      <c r="BR11" s="85"/>
      <c r="BS11" s="72"/>
      <c r="BT11" s="85"/>
      <c r="BU11" s="72"/>
      <c r="BV11" s="85"/>
      <c r="BW11" s="72"/>
      <c r="BX11" s="85"/>
      <c r="BY11" s="72"/>
      <c r="BZ11" s="85"/>
      <c r="CA11" s="72"/>
      <c r="CB11" s="85"/>
      <c r="CC11" s="72"/>
      <c r="CD11" s="85"/>
      <c r="CE11" s="72"/>
      <c r="CF11" s="85"/>
      <c r="CG11" s="72"/>
      <c r="CH11" s="85"/>
      <c r="CI11" s="72"/>
      <c r="CJ11" s="85"/>
      <c r="CK11" s="72"/>
      <c r="CL11" s="50"/>
      <c r="CM11" s="27" t="s">
        <v>23</v>
      </c>
      <c r="CN11" s="85"/>
      <c r="CO11" s="72"/>
      <c r="CP11" s="85"/>
      <c r="CQ11" s="72"/>
      <c r="CR11" s="85"/>
      <c r="CS11" s="72"/>
      <c r="CT11" s="85"/>
      <c r="CU11" s="72"/>
      <c r="CV11" s="85"/>
      <c r="CW11" s="72"/>
      <c r="CX11" s="85"/>
      <c r="CY11" s="72"/>
      <c r="CZ11" s="85"/>
      <c r="DA11" s="72"/>
      <c r="DB11" s="85"/>
      <c r="DC11" s="72"/>
      <c r="DD11" s="85"/>
      <c r="DE11" s="72"/>
      <c r="DF11" s="85"/>
      <c r="DG11" s="72"/>
      <c r="DH11" s="85"/>
      <c r="DI11" s="72"/>
      <c r="DJ11" s="85"/>
      <c r="DK11" s="72"/>
      <c r="DL11" s="85"/>
      <c r="DM11" s="72"/>
      <c r="DN11" s="85"/>
      <c r="DO11" s="72"/>
      <c r="DP11" s="85"/>
      <c r="DQ11" s="72"/>
      <c r="DR11" s="85"/>
      <c r="DS11" s="72"/>
      <c r="DT11" s="85"/>
      <c r="DU11" s="72"/>
      <c r="DV11" s="85"/>
      <c r="DW11" s="72"/>
      <c r="DX11" s="85"/>
      <c r="DY11" s="72"/>
      <c r="DZ11" s="85"/>
      <c r="EA11" s="72"/>
      <c r="EB11" s="85"/>
      <c r="EC11" s="72"/>
      <c r="ED11" s="85"/>
      <c r="EE11" s="72"/>
      <c r="EF11" s="85"/>
      <c r="EG11" s="72"/>
      <c r="EH11" s="85"/>
      <c r="EI11" s="72"/>
    </row>
    <row r="12" spans="1:139" x14ac:dyDescent="0.2">
      <c r="A12" s="1">
        <v>97230</v>
      </c>
      <c r="B12" s="27" t="s">
        <v>25</v>
      </c>
      <c r="C12" s="12"/>
      <c r="D12" s="72"/>
      <c r="E12" s="12"/>
      <c r="F12" s="72"/>
      <c r="G12" s="12"/>
      <c r="H12" s="72"/>
      <c r="I12" s="12"/>
      <c r="J12" s="72"/>
      <c r="K12" s="12"/>
      <c r="L12" s="72"/>
      <c r="M12" s="23"/>
      <c r="N12" s="87"/>
      <c r="O12" s="28" t="s">
        <v>25</v>
      </c>
      <c r="P12" s="85"/>
      <c r="Q12" s="73"/>
      <c r="R12" s="85"/>
      <c r="S12" s="73"/>
      <c r="T12" s="85"/>
      <c r="U12" s="73"/>
      <c r="V12" s="85"/>
      <c r="W12" s="73"/>
      <c r="X12" s="85"/>
      <c r="Y12" s="73"/>
      <c r="Z12" s="85"/>
      <c r="AA12" s="73"/>
      <c r="AB12" s="85"/>
      <c r="AC12" s="73"/>
      <c r="AD12" s="85"/>
      <c r="AE12" s="73"/>
      <c r="AF12" s="85"/>
      <c r="AG12" s="73"/>
      <c r="AH12" s="85"/>
      <c r="AI12" s="73"/>
      <c r="AJ12" s="85"/>
      <c r="AK12" s="73"/>
      <c r="AL12" s="85"/>
      <c r="AM12" s="73"/>
      <c r="AN12" s="85"/>
      <c r="AO12" s="73"/>
      <c r="AP12" s="85"/>
      <c r="AQ12" s="73"/>
      <c r="AR12" s="85"/>
      <c r="AS12" s="73"/>
      <c r="AT12" s="85"/>
      <c r="AU12" s="73"/>
      <c r="AV12" s="85"/>
      <c r="AW12" s="73"/>
      <c r="AX12" s="85"/>
      <c r="AY12" s="73" t="e">
        <f t="shared" si="0"/>
        <v>#DIV/0!</v>
      </c>
      <c r="AZ12" s="50"/>
      <c r="BA12" s="28" t="s">
        <v>25</v>
      </c>
      <c r="BB12" s="85"/>
      <c r="BC12" s="73"/>
      <c r="BD12" s="85"/>
      <c r="BE12" s="73"/>
      <c r="BF12" s="85"/>
      <c r="BG12" s="73"/>
      <c r="BH12" s="85"/>
      <c r="BI12" s="73"/>
      <c r="BJ12" s="85"/>
      <c r="BK12" s="73"/>
      <c r="BL12" s="85"/>
      <c r="BM12" s="73"/>
      <c r="BN12" s="85"/>
      <c r="BO12" s="73"/>
      <c r="BP12" s="85"/>
      <c r="BQ12" s="73"/>
      <c r="BR12" s="85"/>
      <c r="BS12" s="73"/>
      <c r="BT12" s="85"/>
      <c r="BU12" s="73"/>
      <c r="BV12" s="85"/>
      <c r="BW12" s="73"/>
      <c r="BX12" s="85"/>
      <c r="BY12" s="73"/>
      <c r="BZ12" s="85"/>
      <c r="CA12" s="73"/>
      <c r="CB12" s="85"/>
      <c r="CC12" s="73"/>
      <c r="CD12" s="85"/>
      <c r="CE12" s="73"/>
      <c r="CF12" s="85"/>
      <c r="CG12" s="73"/>
      <c r="CH12" s="85"/>
      <c r="CI12" s="73"/>
      <c r="CJ12" s="85"/>
      <c r="CK12" s="73"/>
      <c r="CL12" s="50"/>
      <c r="CM12" s="28" t="s">
        <v>25</v>
      </c>
      <c r="CN12" s="85"/>
      <c r="CO12" s="73"/>
      <c r="CP12" s="85"/>
      <c r="CQ12" s="73"/>
      <c r="CR12" s="85"/>
      <c r="CS12" s="73"/>
      <c r="CT12" s="85"/>
      <c r="CU12" s="73"/>
      <c r="CV12" s="85"/>
      <c r="CW12" s="73"/>
      <c r="CX12" s="85"/>
      <c r="CY12" s="73"/>
      <c r="CZ12" s="85"/>
      <c r="DA12" s="73"/>
      <c r="DB12" s="85"/>
      <c r="DC12" s="73"/>
      <c r="DD12" s="85"/>
      <c r="DE12" s="73"/>
      <c r="DF12" s="85"/>
      <c r="DG12" s="73"/>
      <c r="DH12" s="85"/>
      <c r="DI12" s="73"/>
      <c r="DJ12" s="85"/>
      <c r="DK12" s="73"/>
      <c r="DL12" s="85"/>
      <c r="DM12" s="73"/>
      <c r="DN12" s="85"/>
      <c r="DO12" s="73"/>
      <c r="DP12" s="85"/>
      <c r="DQ12" s="73"/>
      <c r="DR12" s="85"/>
      <c r="DS12" s="73"/>
      <c r="DT12" s="85"/>
      <c r="DU12" s="73"/>
      <c r="DV12" s="85"/>
      <c r="DW12" s="73"/>
      <c r="DX12" s="85"/>
      <c r="DY12" s="73"/>
      <c r="DZ12" s="85"/>
      <c r="EA12" s="73"/>
      <c r="EB12" s="85"/>
      <c r="EC12" s="73"/>
      <c r="ED12" s="85"/>
      <c r="EE12" s="73"/>
      <c r="EF12" s="85"/>
      <c r="EG12" s="73"/>
      <c r="EH12" s="85"/>
      <c r="EI12" s="73"/>
    </row>
    <row r="13" spans="1:139" x14ac:dyDescent="0.2">
      <c r="A13" s="3"/>
      <c r="B13" s="30" t="s">
        <v>35</v>
      </c>
      <c r="C13" s="14"/>
      <c r="D13" s="22"/>
      <c r="E13" s="14"/>
      <c r="F13" s="22"/>
      <c r="G13" s="14"/>
      <c r="H13" s="22"/>
      <c r="I13" s="14"/>
      <c r="J13" s="22"/>
      <c r="K13" s="14"/>
      <c r="L13" s="22"/>
      <c r="M13" s="25"/>
      <c r="N13" s="88"/>
      <c r="O13" s="30" t="s">
        <v>35</v>
      </c>
      <c r="P13" s="14"/>
      <c r="Q13" s="22"/>
      <c r="R13" s="14"/>
      <c r="S13" s="22"/>
      <c r="T13" s="14"/>
      <c r="U13" s="22"/>
      <c r="V13" s="14"/>
      <c r="W13" s="22"/>
      <c r="X13" s="14"/>
      <c r="Y13" s="22"/>
      <c r="Z13" s="14"/>
      <c r="AA13" s="22"/>
      <c r="AB13" s="14"/>
      <c r="AC13" s="22"/>
      <c r="AD13" s="14"/>
      <c r="AE13" s="22"/>
      <c r="AF13" s="14"/>
      <c r="AG13" s="22"/>
      <c r="AH13" s="14"/>
      <c r="AI13" s="22"/>
      <c r="AJ13" s="14"/>
      <c r="AK13" s="22"/>
      <c r="AL13" s="14"/>
      <c r="AM13" s="22"/>
      <c r="AN13" s="14"/>
      <c r="AO13" s="22"/>
      <c r="AP13" s="14"/>
      <c r="AQ13" s="22"/>
      <c r="AR13" s="14"/>
      <c r="AS13" s="22"/>
      <c r="AT13" s="14"/>
      <c r="AU13" s="22"/>
      <c r="AV13" s="14"/>
      <c r="AW13" s="22"/>
      <c r="AX13" s="14"/>
      <c r="AY13" s="22" t="e">
        <f t="shared" si="0"/>
        <v>#DIV/0!</v>
      </c>
      <c r="AZ13" s="50"/>
      <c r="BA13" s="30" t="s">
        <v>35</v>
      </c>
      <c r="BB13" s="14"/>
      <c r="BC13" s="22"/>
      <c r="BD13" s="14"/>
      <c r="BE13" s="22"/>
      <c r="BF13" s="14"/>
      <c r="BG13" s="22"/>
      <c r="BH13" s="14"/>
      <c r="BI13" s="22"/>
      <c r="BJ13" s="14"/>
      <c r="BK13" s="22"/>
      <c r="BL13" s="14"/>
      <c r="BM13" s="22"/>
      <c r="BN13" s="14"/>
      <c r="BO13" s="22"/>
      <c r="BP13" s="14"/>
      <c r="BQ13" s="22"/>
      <c r="BR13" s="14"/>
      <c r="BS13" s="22"/>
      <c r="BT13" s="14"/>
      <c r="BU13" s="22"/>
      <c r="BV13" s="14"/>
      <c r="BW13" s="22"/>
      <c r="BX13" s="14"/>
      <c r="BY13" s="22"/>
      <c r="BZ13" s="14"/>
      <c r="CA13" s="22"/>
      <c r="CB13" s="14"/>
      <c r="CC13" s="22"/>
      <c r="CD13" s="14"/>
      <c r="CE13" s="22"/>
      <c r="CF13" s="14"/>
      <c r="CG13" s="22"/>
      <c r="CH13" s="14"/>
      <c r="CI13" s="22"/>
      <c r="CJ13" s="14"/>
      <c r="CK13" s="22"/>
      <c r="CL13" s="50"/>
      <c r="CM13" s="30" t="s">
        <v>35</v>
      </c>
      <c r="CN13" s="14"/>
      <c r="CO13" s="22"/>
      <c r="CP13" s="14"/>
      <c r="CQ13" s="22"/>
      <c r="CR13" s="14"/>
      <c r="CS13" s="22"/>
      <c r="CT13" s="14"/>
      <c r="CU13" s="22"/>
      <c r="CV13" s="14"/>
      <c r="CW13" s="22"/>
      <c r="CX13" s="14"/>
      <c r="CY13" s="22"/>
      <c r="CZ13" s="14"/>
      <c r="DA13" s="22"/>
      <c r="DB13" s="14"/>
      <c r="DC13" s="22"/>
      <c r="DD13" s="14"/>
      <c r="DE13" s="22"/>
      <c r="DF13" s="14"/>
      <c r="DG13" s="22"/>
      <c r="DH13" s="14"/>
      <c r="DI13" s="22"/>
      <c r="DJ13" s="14"/>
      <c r="DK13" s="22"/>
      <c r="DL13" s="14"/>
      <c r="DM13" s="22"/>
      <c r="DN13" s="14"/>
      <c r="DO13" s="22"/>
      <c r="DP13" s="14"/>
      <c r="DQ13" s="22"/>
      <c r="DR13" s="14"/>
      <c r="DS13" s="22"/>
      <c r="DT13" s="14"/>
      <c r="DU13" s="22"/>
      <c r="DV13" s="14"/>
      <c r="DW13" s="22"/>
      <c r="DX13" s="14"/>
      <c r="DY13" s="22"/>
      <c r="DZ13" s="14"/>
      <c r="EA13" s="22"/>
      <c r="EB13" s="14"/>
      <c r="EC13" s="22"/>
      <c r="ED13" s="14"/>
      <c r="EE13" s="22"/>
      <c r="EF13" s="14"/>
      <c r="EG13" s="22"/>
      <c r="EH13" s="14"/>
      <c r="EI13" s="22"/>
    </row>
    <row r="14" spans="1:139" s="45" customFormat="1" x14ac:dyDescent="0.2">
      <c r="A14" s="91">
        <v>97201</v>
      </c>
      <c r="B14" s="27" t="s">
        <v>32</v>
      </c>
      <c r="C14" s="12"/>
      <c r="D14" s="72"/>
      <c r="E14" s="12"/>
      <c r="F14" s="72"/>
      <c r="G14" s="12"/>
      <c r="H14" s="72"/>
      <c r="I14" s="12"/>
      <c r="J14" s="72"/>
      <c r="K14" s="12"/>
      <c r="L14" s="72"/>
      <c r="M14" s="23"/>
      <c r="N14" s="87"/>
      <c r="O14" s="27" t="s">
        <v>32</v>
      </c>
      <c r="P14" s="92"/>
      <c r="Q14" s="72"/>
      <c r="R14" s="92"/>
      <c r="S14" s="72"/>
      <c r="T14" s="92"/>
      <c r="U14" s="72"/>
      <c r="V14" s="92"/>
      <c r="W14" s="72"/>
      <c r="X14" s="92"/>
      <c r="Y14" s="72"/>
      <c r="Z14" s="92"/>
      <c r="AA14" s="72"/>
      <c r="AB14" s="92"/>
      <c r="AC14" s="72"/>
      <c r="AD14" s="92"/>
      <c r="AE14" s="72"/>
      <c r="AF14" s="92"/>
      <c r="AG14" s="72"/>
      <c r="AH14" s="92"/>
      <c r="AI14" s="72"/>
      <c r="AJ14" s="92"/>
      <c r="AK14" s="72"/>
      <c r="AL14" s="92"/>
      <c r="AM14" s="72"/>
      <c r="AN14" s="92"/>
      <c r="AO14" s="72"/>
      <c r="AP14" s="92"/>
      <c r="AQ14" s="72"/>
      <c r="AR14" s="92"/>
      <c r="AS14" s="72"/>
      <c r="AT14" s="92"/>
      <c r="AU14" s="72"/>
      <c r="AV14" s="92"/>
      <c r="AW14" s="72"/>
      <c r="AX14" s="92"/>
      <c r="AY14" s="72"/>
      <c r="AZ14" s="50"/>
      <c r="BA14" s="27" t="s">
        <v>32</v>
      </c>
      <c r="BB14" s="92"/>
      <c r="BC14" s="72"/>
      <c r="BD14" s="92"/>
      <c r="BE14" s="72"/>
      <c r="BF14" s="92"/>
      <c r="BG14" s="72"/>
      <c r="BH14" s="92"/>
      <c r="BI14" s="72"/>
      <c r="BJ14" s="92"/>
      <c r="BK14" s="72"/>
      <c r="BL14" s="92"/>
      <c r="BM14" s="72"/>
      <c r="BN14" s="92"/>
      <c r="BO14" s="72"/>
      <c r="BP14" s="92"/>
      <c r="BQ14" s="72"/>
      <c r="BR14" s="92"/>
      <c r="BS14" s="72"/>
      <c r="BT14" s="92"/>
      <c r="BU14" s="72"/>
      <c r="BV14" s="92"/>
      <c r="BW14" s="72"/>
      <c r="BX14" s="92"/>
      <c r="BY14" s="72"/>
      <c r="BZ14" s="92"/>
      <c r="CA14" s="72"/>
      <c r="CB14" s="92"/>
      <c r="CC14" s="72"/>
      <c r="CD14" s="92"/>
      <c r="CE14" s="72"/>
      <c r="CF14" s="92"/>
      <c r="CG14" s="72"/>
      <c r="CH14" s="92"/>
      <c r="CI14" s="72"/>
      <c r="CJ14" s="92"/>
      <c r="CK14" s="72"/>
      <c r="CL14" s="50"/>
      <c r="CM14" s="27" t="s">
        <v>32</v>
      </c>
      <c r="CN14" s="92"/>
      <c r="CO14" s="72"/>
      <c r="CP14" s="92"/>
      <c r="CQ14" s="72"/>
      <c r="CR14" s="92"/>
      <c r="CS14" s="72"/>
      <c r="CT14" s="92"/>
      <c r="CU14" s="72"/>
      <c r="CV14" s="92"/>
      <c r="CW14" s="72"/>
      <c r="CX14" s="92"/>
      <c r="CY14" s="72"/>
      <c r="CZ14" s="92"/>
      <c r="DA14" s="72"/>
      <c r="DB14" s="92"/>
      <c r="DC14" s="72"/>
      <c r="DD14" s="92"/>
      <c r="DE14" s="72"/>
      <c r="DF14" s="92"/>
      <c r="DG14" s="72"/>
      <c r="DH14" s="92"/>
      <c r="DI14" s="72"/>
      <c r="DJ14" s="92"/>
      <c r="DK14" s="72"/>
      <c r="DL14" s="92"/>
      <c r="DM14" s="72"/>
      <c r="DN14" s="92"/>
      <c r="DO14" s="72"/>
      <c r="DP14" s="92"/>
      <c r="DQ14" s="72"/>
      <c r="DR14" s="92"/>
      <c r="DS14" s="72"/>
      <c r="DT14" s="92"/>
      <c r="DU14" s="72"/>
      <c r="DV14" s="92"/>
      <c r="DW14" s="72"/>
      <c r="DX14" s="92"/>
      <c r="DY14" s="72"/>
      <c r="DZ14" s="92"/>
      <c r="EA14" s="72"/>
      <c r="EB14" s="92"/>
      <c r="EC14" s="72"/>
      <c r="ED14" s="92"/>
      <c r="EE14" s="72"/>
      <c r="EF14" s="92"/>
      <c r="EG14" s="72"/>
      <c r="EH14" s="92"/>
      <c r="EI14" s="72"/>
    </row>
    <row r="15" spans="1:139" x14ac:dyDescent="0.2">
      <c r="A15" s="1">
        <v>97203</v>
      </c>
      <c r="B15" s="27" t="s">
        <v>1</v>
      </c>
      <c r="C15" s="11"/>
      <c r="D15" s="72"/>
      <c r="E15" s="11"/>
      <c r="F15" s="72"/>
      <c r="G15" s="11"/>
      <c r="H15" s="72"/>
      <c r="I15" s="11"/>
      <c r="J15" s="72"/>
      <c r="K15" s="11"/>
      <c r="L15" s="72"/>
      <c r="M15" s="23"/>
      <c r="N15" s="87"/>
      <c r="O15" s="27" t="s">
        <v>1</v>
      </c>
      <c r="P15" s="85"/>
      <c r="Q15" s="72"/>
      <c r="R15" s="85"/>
      <c r="S15" s="72"/>
      <c r="T15" s="85"/>
      <c r="U15" s="72"/>
      <c r="V15" s="85"/>
      <c r="W15" s="72"/>
      <c r="X15" s="85"/>
      <c r="Y15" s="72"/>
      <c r="Z15" s="85"/>
      <c r="AA15" s="72"/>
      <c r="AB15" s="85"/>
      <c r="AC15" s="72"/>
      <c r="AD15" s="85"/>
      <c r="AE15" s="72"/>
      <c r="AF15" s="85"/>
      <c r="AG15" s="72"/>
      <c r="AH15" s="85"/>
      <c r="AI15" s="72"/>
      <c r="AJ15" s="85"/>
      <c r="AK15" s="72"/>
      <c r="AL15" s="85"/>
      <c r="AM15" s="72"/>
      <c r="AN15" s="85"/>
      <c r="AO15" s="72"/>
      <c r="AP15" s="85"/>
      <c r="AQ15" s="72"/>
      <c r="AR15" s="85"/>
      <c r="AS15" s="72"/>
      <c r="AT15" s="85"/>
      <c r="AU15" s="72"/>
      <c r="AV15" s="85"/>
      <c r="AW15" s="72"/>
      <c r="AX15" s="85"/>
      <c r="AY15" s="72" t="e">
        <f t="shared" ref="AY15:AY46" si="1">AX15/$G15</f>
        <v>#DIV/0!</v>
      </c>
      <c r="AZ15" s="50"/>
      <c r="BA15" s="27" t="s">
        <v>1</v>
      </c>
      <c r="BB15" s="85"/>
      <c r="BC15" s="72"/>
      <c r="BD15" s="85"/>
      <c r="BE15" s="72"/>
      <c r="BF15" s="85"/>
      <c r="BG15" s="72"/>
      <c r="BH15" s="85"/>
      <c r="BI15" s="72"/>
      <c r="BJ15" s="85"/>
      <c r="BK15" s="72"/>
      <c r="BL15" s="85"/>
      <c r="BM15" s="72"/>
      <c r="BN15" s="85"/>
      <c r="BO15" s="72"/>
      <c r="BP15" s="85"/>
      <c r="BQ15" s="72"/>
      <c r="BR15" s="85"/>
      <c r="BS15" s="72"/>
      <c r="BT15" s="85"/>
      <c r="BU15" s="72"/>
      <c r="BV15" s="85"/>
      <c r="BW15" s="72"/>
      <c r="BX15" s="85"/>
      <c r="BY15" s="72"/>
      <c r="BZ15" s="85"/>
      <c r="CA15" s="72"/>
      <c r="CB15" s="85"/>
      <c r="CC15" s="72"/>
      <c r="CD15" s="85"/>
      <c r="CE15" s="72"/>
      <c r="CF15" s="85"/>
      <c r="CG15" s="72"/>
      <c r="CH15" s="85"/>
      <c r="CI15" s="72"/>
      <c r="CJ15" s="85"/>
      <c r="CK15" s="72"/>
      <c r="CL15" s="50"/>
      <c r="CM15" s="27" t="s">
        <v>1</v>
      </c>
      <c r="CN15" s="85"/>
      <c r="CO15" s="72"/>
      <c r="CP15" s="85"/>
      <c r="CQ15" s="72"/>
      <c r="CR15" s="85"/>
      <c r="CS15" s="72"/>
      <c r="CT15" s="85"/>
      <c r="CU15" s="72"/>
      <c r="CV15" s="85"/>
      <c r="CW15" s="72"/>
      <c r="CX15" s="85"/>
      <c r="CY15" s="72"/>
      <c r="CZ15" s="85"/>
      <c r="DA15" s="72"/>
      <c r="DB15" s="85"/>
      <c r="DC15" s="72"/>
      <c r="DD15" s="85"/>
      <c r="DE15" s="72"/>
      <c r="DF15" s="85"/>
      <c r="DG15" s="72"/>
      <c r="DH15" s="85"/>
      <c r="DI15" s="72"/>
      <c r="DJ15" s="85"/>
      <c r="DK15" s="72"/>
      <c r="DL15" s="85"/>
      <c r="DM15" s="72"/>
      <c r="DN15" s="85"/>
      <c r="DO15" s="72"/>
      <c r="DP15" s="85"/>
      <c r="DQ15" s="72"/>
      <c r="DR15" s="85"/>
      <c r="DS15" s="72"/>
      <c r="DT15" s="85"/>
      <c r="DU15" s="72"/>
      <c r="DV15" s="85"/>
      <c r="DW15" s="72"/>
      <c r="DX15" s="85"/>
      <c r="DY15" s="72"/>
      <c r="DZ15" s="85"/>
      <c r="EA15" s="72"/>
      <c r="EB15" s="85"/>
      <c r="EC15" s="72"/>
      <c r="ED15" s="85"/>
      <c r="EE15" s="72"/>
      <c r="EF15" s="85"/>
      <c r="EG15" s="72"/>
      <c r="EH15" s="85"/>
      <c r="EI15" s="72"/>
    </row>
    <row r="16" spans="1:139" x14ac:dyDescent="0.2">
      <c r="A16" s="1">
        <v>97211</v>
      </c>
      <c r="B16" s="27" t="s">
        <v>30</v>
      </c>
      <c r="C16" s="11"/>
      <c r="D16" s="72"/>
      <c r="E16" s="11"/>
      <c r="F16" s="72"/>
      <c r="G16" s="11"/>
      <c r="H16" s="72"/>
      <c r="I16" s="11"/>
      <c r="J16" s="72"/>
      <c r="K16" s="11"/>
      <c r="L16" s="72"/>
      <c r="M16" s="23"/>
      <c r="N16" s="87"/>
      <c r="O16" s="27" t="s">
        <v>30</v>
      </c>
      <c r="P16" s="85"/>
      <c r="Q16" s="72"/>
      <c r="R16" s="85"/>
      <c r="S16" s="72"/>
      <c r="T16" s="85"/>
      <c r="U16" s="72"/>
      <c r="V16" s="85"/>
      <c r="W16" s="72"/>
      <c r="X16" s="85"/>
      <c r="Y16" s="72"/>
      <c r="Z16" s="85"/>
      <c r="AA16" s="72"/>
      <c r="AB16" s="85"/>
      <c r="AC16" s="72"/>
      <c r="AD16" s="85"/>
      <c r="AE16" s="72"/>
      <c r="AF16" s="85"/>
      <c r="AG16" s="72"/>
      <c r="AH16" s="85"/>
      <c r="AI16" s="72"/>
      <c r="AJ16" s="85"/>
      <c r="AK16" s="72"/>
      <c r="AL16" s="85"/>
      <c r="AM16" s="72"/>
      <c r="AN16" s="85"/>
      <c r="AO16" s="72"/>
      <c r="AP16" s="85"/>
      <c r="AQ16" s="72"/>
      <c r="AR16" s="85"/>
      <c r="AS16" s="72"/>
      <c r="AT16" s="85"/>
      <c r="AU16" s="72"/>
      <c r="AV16" s="85"/>
      <c r="AW16" s="72"/>
      <c r="AX16" s="85"/>
      <c r="AY16" s="72" t="e">
        <f t="shared" si="1"/>
        <v>#DIV/0!</v>
      </c>
      <c r="AZ16" s="50"/>
      <c r="BA16" s="27" t="s">
        <v>30</v>
      </c>
      <c r="BB16" s="85"/>
      <c r="BC16" s="72"/>
      <c r="BD16" s="85"/>
      <c r="BE16" s="72"/>
      <c r="BF16" s="85"/>
      <c r="BG16" s="72"/>
      <c r="BH16" s="85"/>
      <c r="BI16" s="72"/>
      <c r="BJ16" s="85"/>
      <c r="BK16" s="72"/>
      <c r="BL16" s="85"/>
      <c r="BM16" s="72"/>
      <c r="BN16" s="85"/>
      <c r="BO16" s="72"/>
      <c r="BP16" s="85"/>
      <c r="BQ16" s="72"/>
      <c r="BR16" s="85"/>
      <c r="BS16" s="72"/>
      <c r="BT16" s="85"/>
      <c r="BU16" s="72"/>
      <c r="BV16" s="85"/>
      <c r="BW16" s="72"/>
      <c r="BX16" s="85"/>
      <c r="BY16" s="72"/>
      <c r="BZ16" s="85"/>
      <c r="CA16" s="72"/>
      <c r="CB16" s="85"/>
      <c r="CC16" s="72"/>
      <c r="CD16" s="85"/>
      <c r="CE16" s="72"/>
      <c r="CF16" s="85"/>
      <c r="CG16" s="72"/>
      <c r="CH16" s="85"/>
      <c r="CI16" s="72"/>
      <c r="CJ16" s="85"/>
      <c r="CK16" s="72"/>
      <c r="CL16" s="50"/>
      <c r="CM16" s="27" t="s">
        <v>30</v>
      </c>
      <c r="CN16" s="85"/>
      <c r="CO16" s="72"/>
      <c r="CP16" s="85"/>
      <c r="CQ16" s="72"/>
      <c r="CR16" s="85"/>
      <c r="CS16" s="72"/>
      <c r="CT16" s="85"/>
      <c r="CU16" s="72"/>
      <c r="CV16" s="85"/>
      <c r="CW16" s="72"/>
      <c r="CX16" s="85"/>
      <c r="CY16" s="72"/>
      <c r="CZ16" s="85"/>
      <c r="DA16" s="72"/>
      <c r="DB16" s="85"/>
      <c r="DC16" s="72"/>
      <c r="DD16" s="85"/>
      <c r="DE16" s="72"/>
      <c r="DF16" s="85"/>
      <c r="DG16" s="72"/>
      <c r="DH16" s="85"/>
      <c r="DI16" s="72"/>
      <c r="DJ16" s="85"/>
      <c r="DK16" s="72"/>
      <c r="DL16" s="85"/>
      <c r="DM16" s="72"/>
      <c r="DN16" s="85"/>
      <c r="DO16" s="72"/>
      <c r="DP16" s="85"/>
      <c r="DQ16" s="72"/>
      <c r="DR16" s="85"/>
      <c r="DS16" s="72"/>
      <c r="DT16" s="85"/>
      <c r="DU16" s="72"/>
      <c r="DV16" s="85"/>
      <c r="DW16" s="72"/>
      <c r="DX16" s="85"/>
      <c r="DY16" s="72"/>
      <c r="DZ16" s="85"/>
      <c r="EA16" s="72"/>
      <c r="EB16" s="85"/>
      <c r="EC16" s="72"/>
      <c r="ED16" s="85"/>
      <c r="EE16" s="72"/>
      <c r="EF16" s="85"/>
      <c r="EG16" s="72"/>
      <c r="EH16" s="85"/>
      <c r="EI16" s="72"/>
    </row>
    <row r="17" spans="1:139" x14ac:dyDescent="0.2">
      <c r="A17" s="1">
        <v>97214</v>
      </c>
      <c r="B17" s="27" t="s">
        <v>11</v>
      </c>
      <c r="C17" s="11"/>
      <c r="D17" s="72"/>
      <c r="E17" s="11"/>
      <c r="F17" s="72"/>
      <c r="G17" s="11"/>
      <c r="H17" s="72"/>
      <c r="I17" s="11"/>
      <c r="J17" s="72"/>
      <c r="K17" s="11"/>
      <c r="L17" s="72"/>
      <c r="M17" s="23"/>
      <c r="N17" s="87"/>
      <c r="O17" s="27" t="s">
        <v>11</v>
      </c>
      <c r="P17" s="85"/>
      <c r="Q17" s="72"/>
      <c r="R17" s="85"/>
      <c r="S17" s="72"/>
      <c r="T17" s="85"/>
      <c r="U17" s="72"/>
      <c r="V17" s="85"/>
      <c r="W17" s="72"/>
      <c r="X17" s="85"/>
      <c r="Y17" s="72"/>
      <c r="Z17" s="85"/>
      <c r="AA17" s="72"/>
      <c r="AB17" s="85"/>
      <c r="AC17" s="72"/>
      <c r="AD17" s="85"/>
      <c r="AE17" s="72"/>
      <c r="AF17" s="85"/>
      <c r="AG17" s="72"/>
      <c r="AH17" s="85"/>
      <c r="AI17" s="72"/>
      <c r="AJ17" s="85"/>
      <c r="AK17" s="72"/>
      <c r="AL17" s="85"/>
      <c r="AM17" s="72"/>
      <c r="AN17" s="85"/>
      <c r="AO17" s="72"/>
      <c r="AP17" s="85"/>
      <c r="AQ17" s="72"/>
      <c r="AR17" s="85"/>
      <c r="AS17" s="72"/>
      <c r="AT17" s="85"/>
      <c r="AU17" s="72"/>
      <c r="AV17" s="85"/>
      <c r="AW17" s="72"/>
      <c r="AX17" s="85"/>
      <c r="AY17" s="72" t="e">
        <f t="shared" si="1"/>
        <v>#DIV/0!</v>
      </c>
      <c r="AZ17" s="50"/>
      <c r="BA17" s="27" t="s">
        <v>11</v>
      </c>
      <c r="BB17" s="85"/>
      <c r="BC17" s="72"/>
      <c r="BD17" s="85"/>
      <c r="BE17" s="72"/>
      <c r="BF17" s="85"/>
      <c r="BG17" s="72"/>
      <c r="BH17" s="85"/>
      <c r="BI17" s="72"/>
      <c r="BJ17" s="85"/>
      <c r="BK17" s="72"/>
      <c r="BL17" s="85"/>
      <c r="BM17" s="72"/>
      <c r="BN17" s="85"/>
      <c r="BO17" s="72"/>
      <c r="BP17" s="85"/>
      <c r="BQ17" s="72"/>
      <c r="BR17" s="85"/>
      <c r="BS17" s="72"/>
      <c r="BT17" s="85"/>
      <c r="BU17" s="72"/>
      <c r="BV17" s="85"/>
      <c r="BW17" s="72"/>
      <c r="BX17" s="85"/>
      <c r="BY17" s="72"/>
      <c r="BZ17" s="85"/>
      <c r="CA17" s="72"/>
      <c r="CB17" s="85"/>
      <c r="CC17" s="72"/>
      <c r="CD17" s="85"/>
      <c r="CE17" s="72"/>
      <c r="CF17" s="85"/>
      <c r="CG17" s="72"/>
      <c r="CH17" s="85"/>
      <c r="CI17" s="72"/>
      <c r="CJ17" s="85"/>
      <c r="CK17" s="72"/>
      <c r="CL17" s="50"/>
      <c r="CM17" s="27" t="s">
        <v>11</v>
      </c>
      <c r="CN17" s="85"/>
      <c r="CO17" s="72"/>
      <c r="CP17" s="85"/>
      <c r="CQ17" s="72"/>
      <c r="CR17" s="85"/>
      <c r="CS17" s="72"/>
      <c r="CT17" s="85"/>
      <c r="CU17" s="72"/>
      <c r="CV17" s="85"/>
      <c r="CW17" s="72"/>
      <c r="CX17" s="85"/>
      <c r="CY17" s="72"/>
      <c r="CZ17" s="85"/>
      <c r="DA17" s="72"/>
      <c r="DB17" s="85"/>
      <c r="DC17" s="72"/>
      <c r="DD17" s="85"/>
      <c r="DE17" s="72"/>
      <c r="DF17" s="85"/>
      <c r="DG17" s="72"/>
      <c r="DH17" s="85"/>
      <c r="DI17" s="72"/>
      <c r="DJ17" s="85"/>
      <c r="DK17" s="72"/>
      <c r="DL17" s="85"/>
      <c r="DM17" s="72"/>
      <c r="DN17" s="85"/>
      <c r="DO17" s="72"/>
      <c r="DP17" s="85"/>
      <c r="DQ17" s="72"/>
      <c r="DR17" s="85"/>
      <c r="DS17" s="72"/>
      <c r="DT17" s="85"/>
      <c r="DU17" s="72"/>
      <c r="DV17" s="85"/>
      <c r="DW17" s="72"/>
      <c r="DX17" s="85"/>
      <c r="DY17" s="72"/>
      <c r="DZ17" s="85"/>
      <c r="EA17" s="72"/>
      <c r="EB17" s="85"/>
      <c r="EC17" s="72"/>
      <c r="ED17" s="85"/>
      <c r="EE17" s="72"/>
      <c r="EF17" s="85"/>
      <c r="EG17" s="72"/>
      <c r="EH17" s="85"/>
      <c r="EI17" s="72"/>
    </row>
    <row r="18" spans="1:139" x14ac:dyDescent="0.2">
      <c r="A18" s="1">
        <v>97215</v>
      </c>
      <c r="B18" s="27" t="s">
        <v>12</v>
      </c>
      <c r="C18" s="11"/>
      <c r="D18" s="72"/>
      <c r="E18" s="11"/>
      <c r="F18" s="72"/>
      <c r="G18" s="11"/>
      <c r="H18" s="72"/>
      <c r="I18" s="11"/>
      <c r="J18" s="72"/>
      <c r="K18" s="11"/>
      <c r="L18" s="72"/>
      <c r="M18" s="23"/>
      <c r="N18" s="87"/>
      <c r="O18" s="27" t="s">
        <v>12</v>
      </c>
      <c r="P18" s="85"/>
      <c r="Q18" s="72"/>
      <c r="R18" s="85"/>
      <c r="S18" s="72"/>
      <c r="T18" s="85"/>
      <c r="U18" s="72"/>
      <c r="V18" s="85"/>
      <c r="W18" s="72"/>
      <c r="X18" s="85"/>
      <c r="Y18" s="72"/>
      <c r="Z18" s="85"/>
      <c r="AA18" s="72"/>
      <c r="AB18" s="85"/>
      <c r="AC18" s="72"/>
      <c r="AD18" s="85"/>
      <c r="AE18" s="72"/>
      <c r="AF18" s="85"/>
      <c r="AG18" s="72"/>
      <c r="AH18" s="85"/>
      <c r="AI18" s="72"/>
      <c r="AJ18" s="85"/>
      <c r="AK18" s="72"/>
      <c r="AL18" s="85"/>
      <c r="AM18" s="72"/>
      <c r="AN18" s="85"/>
      <c r="AO18" s="72"/>
      <c r="AP18" s="85"/>
      <c r="AQ18" s="72"/>
      <c r="AR18" s="85"/>
      <c r="AS18" s="72"/>
      <c r="AT18" s="85"/>
      <c r="AU18" s="72"/>
      <c r="AV18" s="85"/>
      <c r="AW18" s="72"/>
      <c r="AX18" s="85"/>
      <c r="AY18" s="72" t="e">
        <f t="shared" si="1"/>
        <v>#DIV/0!</v>
      </c>
      <c r="AZ18" s="50"/>
      <c r="BA18" s="27" t="s">
        <v>12</v>
      </c>
      <c r="BB18" s="85"/>
      <c r="BC18" s="72"/>
      <c r="BD18" s="85"/>
      <c r="BE18" s="72"/>
      <c r="BF18" s="85"/>
      <c r="BG18" s="72"/>
      <c r="BH18" s="85"/>
      <c r="BI18" s="72"/>
      <c r="BJ18" s="85"/>
      <c r="BK18" s="72"/>
      <c r="BL18" s="85"/>
      <c r="BM18" s="72"/>
      <c r="BN18" s="85"/>
      <c r="BO18" s="72"/>
      <c r="BP18" s="85"/>
      <c r="BQ18" s="72"/>
      <c r="BR18" s="85"/>
      <c r="BS18" s="72"/>
      <c r="BT18" s="85"/>
      <c r="BU18" s="72"/>
      <c r="BV18" s="85"/>
      <c r="BW18" s="72"/>
      <c r="BX18" s="85"/>
      <c r="BY18" s="72"/>
      <c r="BZ18" s="85"/>
      <c r="CA18" s="72"/>
      <c r="CB18" s="85"/>
      <c r="CC18" s="72"/>
      <c r="CD18" s="85"/>
      <c r="CE18" s="72"/>
      <c r="CF18" s="85"/>
      <c r="CG18" s="72"/>
      <c r="CH18" s="85"/>
      <c r="CI18" s="72"/>
      <c r="CJ18" s="85"/>
      <c r="CK18" s="72"/>
      <c r="CL18" s="50"/>
      <c r="CM18" s="27" t="s">
        <v>12</v>
      </c>
      <c r="CN18" s="85"/>
      <c r="CO18" s="72"/>
      <c r="CP18" s="85"/>
      <c r="CQ18" s="72"/>
      <c r="CR18" s="85"/>
      <c r="CS18" s="72"/>
      <c r="CT18" s="85"/>
      <c r="CU18" s="72"/>
      <c r="CV18" s="85"/>
      <c r="CW18" s="72"/>
      <c r="CX18" s="85"/>
      <c r="CY18" s="72"/>
      <c r="CZ18" s="85"/>
      <c r="DA18" s="72"/>
      <c r="DB18" s="85"/>
      <c r="DC18" s="72"/>
      <c r="DD18" s="85"/>
      <c r="DE18" s="72"/>
      <c r="DF18" s="85"/>
      <c r="DG18" s="72"/>
      <c r="DH18" s="85"/>
      <c r="DI18" s="72"/>
      <c r="DJ18" s="85"/>
      <c r="DK18" s="72"/>
      <c r="DL18" s="85"/>
      <c r="DM18" s="72"/>
      <c r="DN18" s="85"/>
      <c r="DO18" s="72"/>
      <c r="DP18" s="85"/>
      <c r="DQ18" s="72"/>
      <c r="DR18" s="85"/>
      <c r="DS18" s="72"/>
      <c r="DT18" s="85"/>
      <c r="DU18" s="72"/>
      <c r="DV18" s="85"/>
      <c r="DW18" s="72"/>
      <c r="DX18" s="85"/>
      <c r="DY18" s="72"/>
      <c r="DZ18" s="85"/>
      <c r="EA18" s="72"/>
      <c r="EB18" s="85"/>
      <c r="EC18" s="72"/>
      <c r="ED18" s="85"/>
      <c r="EE18" s="72"/>
      <c r="EF18" s="85"/>
      <c r="EG18" s="72"/>
      <c r="EH18" s="85"/>
      <c r="EI18" s="72"/>
    </row>
    <row r="19" spans="1:139" x14ac:dyDescent="0.2">
      <c r="A19" s="1">
        <v>97216</v>
      </c>
      <c r="B19" s="27" t="s">
        <v>13</v>
      </c>
      <c r="C19" s="12"/>
      <c r="D19" s="72"/>
      <c r="E19" s="12"/>
      <c r="F19" s="72"/>
      <c r="G19" s="12"/>
      <c r="H19" s="72"/>
      <c r="I19" s="12"/>
      <c r="J19" s="72"/>
      <c r="K19" s="12"/>
      <c r="L19" s="72"/>
      <c r="M19" s="23"/>
      <c r="N19" s="87"/>
      <c r="O19" s="28" t="s">
        <v>13</v>
      </c>
      <c r="P19" s="85"/>
      <c r="Q19" s="73"/>
      <c r="R19" s="85"/>
      <c r="S19" s="73"/>
      <c r="T19" s="85"/>
      <c r="U19" s="73"/>
      <c r="V19" s="85"/>
      <c r="W19" s="73"/>
      <c r="X19" s="85"/>
      <c r="Y19" s="73"/>
      <c r="Z19" s="85"/>
      <c r="AA19" s="73"/>
      <c r="AB19" s="85"/>
      <c r="AC19" s="73"/>
      <c r="AD19" s="85"/>
      <c r="AE19" s="73"/>
      <c r="AF19" s="85"/>
      <c r="AG19" s="73"/>
      <c r="AH19" s="85"/>
      <c r="AI19" s="73"/>
      <c r="AJ19" s="85"/>
      <c r="AK19" s="73"/>
      <c r="AL19" s="85"/>
      <c r="AM19" s="73"/>
      <c r="AN19" s="85"/>
      <c r="AO19" s="73"/>
      <c r="AP19" s="85"/>
      <c r="AQ19" s="73"/>
      <c r="AR19" s="85"/>
      <c r="AS19" s="73"/>
      <c r="AT19" s="85"/>
      <c r="AU19" s="73"/>
      <c r="AV19" s="85"/>
      <c r="AW19" s="73"/>
      <c r="AX19" s="85"/>
      <c r="AY19" s="73" t="e">
        <f t="shared" si="1"/>
        <v>#DIV/0!</v>
      </c>
      <c r="AZ19" s="50"/>
      <c r="BA19" s="28" t="s">
        <v>13</v>
      </c>
      <c r="BB19" s="85"/>
      <c r="BC19" s="73"/>
      <c r="BD19" s="85"/>
      <c r="BE19" s="73"/>
      <c r="BF19" s="85"/>
      <c r="BG19" s="73"/>
      <c r="BH19" s="85"/>
      <c r="BI19" s="73"/>
      <c r="BJ19" s="85"/>
      <c r="BK19" s="73"/>
      <c r="BL19" s="85"/>
      <c r="BM19" s="73"/>
      <c r="BN19" s="85"/>
      <c r="BO19" s="73"/>
      <c r="BP19" s="85"/>
      <c r="BQ19" s="73"/>
      <c r="BR19" s="85"/>
      <c r="BS19" s="73"/>
      <c r="BT19" s="85"/>
      <c r="BU19" s="73"/>
      <c r="BV19" s="85"/>
      <c r="BW19" s="73"/>
      <c r="BX19" s="85"/>
      <c r="BY19" s="73"/>
      <c r="BZ19" s="85"/>
      <c r="CA19" s="73"/>
      <c r="CB19" s="85"/>
      <c r="CC19" s="73"/>
      <c r="CD19" s="85"/>
      <c r="CE19" s="73"/>
      <c r="CF19" s="85"/>
      <c r="CG19" s="73"/>
      <c r="CH19" s="85"/>
      <c r="CI19" s="73"/>
      <c r="CJ19" s="85"/>
      <c r="CK19" s="73"/>
      <c r="CL19" s="50"/>
      <c r="CM19" s="28" t="s">
        <v>13</v>
      </c>
      <c r="CN19" s="85"/>
      <c r="CO19" s="73"/>
      <c r="CP19" s="85"/>
      <c r="CQ19" s="73"/>
      <c r="CR19" s="85"/>
      <c r="CS19" s="73"/>
      <c r="CT19" s="85"/>
      <c r="CU19" s="73"/>
      <c r="CV19" s="85"/>
      <c r="CW19" s="73"/>
      <c r="CX19" s="85"/>
      <c r="CY19" s="73"/>
      <c r="CZ19" s="85"/>
      <c r="DA19" s="73"/>
      <c r="DB19" s="85"/>
      <c r="DC19" s="73"/>
      <c r="DD19" s="85"/>
      <c r="DE19" s="73"/>
      <c r="DF19" s="85"/>
      <c r="DG19" s="73"/>
      <c r="DH19" s="85"/>
      <c r="DI19" s="73"/>
      <c r="DJ19" s="85"/>
      <c r="DK19" s="73"/>
      <c r="DL19" s="85"/>
      <c r="DM19" s="73"/>
      <c r="DN19" s="85"/>
      <c r="DO19" s="73"/>
      <c r="DP19" s="85"/>
      <c r="DQ19" s="73"/>
      <c r="DR19" s="85"/>
      <c r="DS19" s="73"/>
      <c r="DT19" s="85"/>
      <c r="DU19" s="73"/>
      <c r="DV19" s="85"/>
      <c r="DW19" s="73"/>
      <c r="DX19" s="85"/>
      <c r="DY19" s="73"/>
      <c r="DZ19" s="85"/>
      <c r="EA19" s="73"/>
      <c r="EB19" s="85"/>
      <c r="EC19" s="73"/>
      <c r="ED19" s="85"/>
      <c r="EE19" s="73"/>
      <c r="EF19" s="85"/>
      <c r="EG19" s="73"/>
      <c r="EH19" s="85"/>
      <c r="EI19" s="73"/>
    </row>
    <row r="20" spans="1:139" x14ac:dyDescent="0.2">
      <c r="A20" s="3"/>
      <c r="B20" s="30" t="s">
        <v>36</v>
      </c>
      <c r="C20" s="14"/>
      <c r="D20" s="22"/>
      <c r="E20" s="14"/>
      <c r="F20" s="22"/>
      <c r="G20" s="14"/>
      <c r="H20" s="22"/>
      <c r="I20" s="14"/>
      <c r="J20" s="22"/>
      <c r="K20" s="14"/>
      <c r="L20" s="22"/>
      <c r="M20" s="25"/>
      <c r="N20" s="88"/>
      <c r="O20" s="30" t="s">
        <v>36</v>
      </c>
      <c r="P20" s="14"/>
      <c r="Q20" s="22"/>
      <c r="R20" s="14"/>
      <c r="S20" s="22"/>
      <c r="T20" s="14"/>
      <c r="U20" s="22"/>
      <c r="V20" s="14"/>
      <c r="W20" s="22"/>
      <c r="X20" s="14"/>
      <c r="Y20" s="22"/>
      <c r="Z20" s="14"/>
      <c r="AA20" s="22"/>
      <c r="AB20" s="14"/>
      <c r="AC20" s="22"/>
      <c r="AD20" s="14"/>
      <c r="AE20" s="22"/>
      <c r="AF20" s="14"/>
      <c r="AG20" s="22"/>
      <c r="AH20" s="14"/>
      <c r="AI20" s="22"/>
      <c r="AJ20" s="14"/>
      <c r="AK20" s="22"/>
      <c r="AL20" s="14"/>
      <c r="AM20" s="22"/>
      <c r="AN20" s="14"/>
      <c r="AO20" s="22"/>
      <c r="AP20" s="14"/>
      <c r="AQ20" s="22"/>
      <c r="AR20" s="14"/>
      <c r="AS20" s="22"/>
      <c r="AT20" s="14"/>
      <c r="AU20" s="22"/>
      <c r="AV20" s="14"/>
      <c r="AW20" s="22"/>
      <c r="AX20" s="14"/>
      <c r="AY20" s="22" t="e">
        <f t="shared" si="1"/>
        <v>#DIV/0!</v>
      </c>
      <c r="AZ20" s="50"/>
      <c r="BA20" s="30" t="s">
        <v>36</v>
      </c>
      <c r="BB20" s="14"/>
      <c r="BC20" s="22"/>
      <c r="BD20" s="14"/>
      <c r="BE20" s="22"/>
      <c r="BF20" s="14"/>
      <c r="BG20" s="22"/>
      <c r="BH20" s="14"/>
      <c r="BI20" s="22"/>
      <c r="BJ20" s="14"/>
      <c r="BK20" s="22"/>
      <c r="BL20" s="14"/>
      <c r="BM20" s="22"/>
      <c r="BN20" s="14"/>
      <c r="BO20" s="22"/>
      <c r="BP20" s="14"/>
      <c r="BQ20" s="22"/>
      <c r="BR20" s="14"/>
      <c r="BS20" s="22"/>
      <c r="BT20" s="14"/>
      <c r="BU20" s="22"/>
      <c r="BV20" s="14"/>
      <c r="BW20" s="22"/>
      <c r="BX20" s="14"/>
      <c r="BY20" s="22"/>
      <c r="BZ20" s="14"/>
      <c r="CA20" s="22"/>
      <c r="CB20" s="14"/>
      <c r="CC20" s="22"/>
      <c r="CD20" s="14"/>
      <c r="CE20" s="22"/>
      <c r="CF20" s="14"/>
      <c r="CG20" s="22"/>
      <c r="CH20" s="14"/>
      <c r="CI20" s="22"/>
      <c r="CJ20" s="14"/>
      <c r="CK20" s="22"/>
      <c r="CL20" s="50"/>
      <c r="CM20" s="30" t="s">
        <v>36</v>
      </c>
      <c r="CN20" s="14"/>
      <c r="CO20" s="22"/>
      <c r="CP20" s="14"/>
      <c r="CQ20" s="22"/>
      <c r="CR20" s="14"/>
      <c r="CS20" s="22"/>
      <c r="CT20" s="14"/>
      <c r="CU20" s="22"/>
      <c r="CV20" s="14"/>
      <c r="CW20" s="22"/>
      <c r="CX20" s="14"/>
      <c r="CY20" s="22"/>
      <c r="CZ20" s="14"/>
      <c r="DA20" s="22"/>
      <c r="DB20" s="14"/>
      <c r="DC20" s="22"/>
      <c r="DD20" s="14"/>
      <c r="DE20" s="22"/>
      <c r="DF20" s="14"/>
      <c r="DG20" s="22"/>
      <c r="DH20" s="14"/>
      <c r="DI20" s="22"/>
      <c r="DJ20" s="14"/>
      <c r="DK20" s="22"/>
      <c r="DL20" s="14"/>
      <c r="DM20" s="22"/>
      <c r="DN20" s="14"/>
      <c r="DO20" s="22"/>
      <c r="DP20" s="14"/>
      <c r="DQ20" s="22"/>
      <c r="DR20" s="14"/>
      <c r="DS20" s="22"/>
      <c r="DT20" s="14"/>
      <c r="DU20" s="22"/>
      <c r="DV20" s="14"/>
      <c r="DW20" s="22"/>
      <c r="DX20" s="14"/>
      <c r="DY20" s="22"/>
      <c r="DZ20" s="14"/>
      <c r="EA20" s="22"/>
      <c r="EB20" s="14"/>
      <c r="EC20" s="22"/>
      <c r="ED20" s="14"/>
      <c r="EE20" s="22"/>
      <c r="EF20" s="14"/>
      <c r="EG20" s="22"/>
      <c r="EH20" s="14"/>
      <c r="EI20" s="22"/>
    </row>
    <row r="21" spans="1:139" s="45" customFormat="1" x14ac:dyDescent="0.2">
      <c r="A21" s="91">
        <v>97234</v>
      </c>
      <c r="B21" s="27" t="s">
        <v>2</v>
      </c>
      <c r="C21" s="12"/>
      <c r="D21" s="72"/>
      <c r="E21" s="12"/>
      <c r="F21" s="72"/>
      <c r="G21" s="12"/>
      <c r="H21" s="72"/>
      <c r="I21" s="12"/>
      <c r="J21" s="72"/>
      <c r="K21" s="12"/>
      <c r="L21" s="72"/>
      <c r="M21" s="23"/>
      <c r="N21" s="87"/>
      <c r="O21" s="27" t="s">
        <v>2</v>
      </c>
      <c r="P21" s="92"/>
      <c r="Q21" s="72"/>
      <c r="R21" s="92"/>
      <c r="S21" s="72"/>
      <c r="T21" s="92"/>
      <c r="U21" s="72"/>
      <c r="V21" s="92"/>
      <c r="W21" s="72"/>
      <c r="X21" s="92"/>
      <c r="Y21" s="72"/>
      <c r="Z21" s="92"/>
      <c r="AA21" s="72"/>
      <c r="AB21" s="92"/>
      <c r="AC21" s="72"/>
      <c r="AD21" s="92"/>
      <c r="AE21" s="72"/>
      <c r="AF21" s="92"/>
      <c r="AG21" s="72"/>
      <c r="AH21" s="92"/>
      <c r="AI21" s="72"/>
      <c r="AJ21" s="92"/>
      <c r="AK21" s="72"/>
      <c r="AL21" s="92"/>
      <c r="AM21" s="72"/>
      <c r="AN21" s="92"/>
      <c r="AO21" s="72"/>
      <c r="AP21" s="92"/>
      <c r="AQ21" s="72"/>
      <c r="AR21" s="92"/>
      <c r="AS21" s="72"/>
      <c r="AT21" s="92"/>
      <c r="AU21" s="72"/>
      <c r="AV21" s="92"/>
      <c r="AW21" s="72"/>
      <c r="AX21" s="92"/>
      <c r="AY21" s="72" t="e">
        <f t="shared" si="1"/>
        <v>#DIV/0!</v>
      </c>
      <c r="AZ21" s="50"/>
      <c r="BA21" s="27" t="s">
        <v>2</v>
      </c>
      <c r="BB21" s="92"/>
      <c r="BC21" s="72"/>
      <c r="BD21" s="92"/>
      <c r="BE21" s="72"/>
      <c r="BF21" s="92"/>
      <c r="BG21" s="72"/>
      <c r="BH21" s="92"/>
      <c r="BI21" s="72"/>
      <c r="BJ21" s="92"/>
      <c r="BK21" s="72"/>
      <c r="BL21" s="92"/>
      <c r="BM21" s="72"/>
      <c r="BN21" s="92"/>
      <c r="BO21" s="72"/>
      <c r="BP21" s="92"/>
      <c r="BQ21" s="72"/>
      <c r="BR21" s="92"/>
      <c r="BS21" s="72"/>
      <c r="BT21" s="92"/>
      <c r="BU21" s="72"/>
      <c r="BV21" s="92"/>
      <c r="BW21" s="72"/>
      <c r="BX21" s="92"/>
      <c r="BY21" s="72"/>
      <c r="BZ21" s="92"/>
      <c r="CA21" s="72"/>
      <c r="CB21" s="92"/>
      <c r="CC21" s="72"/>
      <c r="CD21" s="92"/>
      <c r="CE21" s="72"/>
      <c r="CF21" s="92"/>
      <c r="CG21" s="72"/>
      <c r="CH21" s="92"/>
      <c r="CI21" s="72"/>
      <c r="CJ21" s="92"/>
      <c r="CK21" s="72"/>
      <c r="CL21" s="50"/>
      <c r="CM21" s="27" t="s">
        <v>2</v>
      </c>
      <c r="CN21" s="92"/>
      <c r="CO21" s="72"/>
      <c r="CP21" s="92"/>
      <c r="CQ21" s="72"/>
      <c r="CR21" s="92"/>
      <c r="CS21" s="72"/>
      <c r="CT21" s="92"/>
      <c r="CU21" s="72"/>
      <c r="CV21" s="92"/>
      <c r="CW21" s="72"/>
      <c r="CX21" s="92"/>
      <c r="CY21" s="72"/>
      <c r="CZ21" s="92"/>
      <c r="DA21" s="72"/>
      <c r="DB21" s="92"/>
      <c r="DC21" s="72"/>
      <c r="DD21" s="92"/>
      <c r="DE21" s="72"/>
      <c r="DF21" s="92"/>
      <c r="DG21" s="72"/>
      <c r="DH21" s="92"/>
      <c r="DI21" s="72"/>
      <c r="DJ21" s="92"/>
      <c r="DK21" s="72"/>
      <c r="DL21" s="92"/>
      <c r="DM21" s="72"/>
      <c r="DN21" s="92"/>
      <c r="DO21" s="72"/>
      <c r="DP21" s="92"/>
      <c r="DQ21" s="72"/>
      <c r="DR21" s="92"/>
      <c r="DS21" s="72"/>
      <c r="DT21" s="92"/>
      <c r="DU21" s="72"/>
      <c r="DV21" s="92"/>
      <c r="DW21" s="72"/>
      <c r="DX21" s="92"/>
      <c r="DY21" s="72"/>
      <c r="DZ21" s="92"/>
      <c r="EA21" s="72"/>
      <c r="EB21" s="92"/>
      <c r="EC21" s="72"/>
      <c r="ED21" s="92"/>
      <c r="EE21" s="72"/>
      <c r="EF21" s="92"/>
      <c r="EG21" s="72"/>
      <c r="EH21" s="92"/>
      <c r="EI21" s="72"/>
    </row>
    <row r="22" spans="1:139" x14ac:dyDescent="0.2">
      <c r="A22" s="1">
        <v>97204</v>
      </c>
      <c r="B22" s="27" t="s">
        <v>3</v>
      </c>
      <c r="C22" s="11"/>
      <c r="D22" s="72"/>
      <c r="E22" s="11"/>
      <c r="F22" s="72"/>
      <c r="G22" s="11"/>
      <c r="H22" s="72"/>
      <c r="I22" s="11"/>
      <c r="J22" s="72"/>
      <c r="K22" s="11"/>
      <c r="L22" s="72"/>
      <c r="M22" s="23"/>
      <c r="N22" s="87"/>
      <c r="O22" s="27" t="s">
        <v>3</v>
      </c>
      <c r="P22" s="85"/>
      <c r="Q22" s="72"/>
      <c r="R22" s="85"/>
      <c r="S22" s="72"/>
      <c r="T22" s="85"/>
      <c r="U22" s="72"/>
      <c r="V22" s="85"/>
      <c r="W22" s="72"/>
      <c r="X22" s="85"/>
      <c r="Y22" s="72"/>
      <c r="Z22" s="85"/>
      <c r="AA22" s="72"/>
      <c r="AB22" s="85"/>
      <c r="AC22" s="72"/>
      <c r="AD22" s="85"/>
      <c r="AE22" s="72"/>
      <c r="AF22" s="85"/>
      <c r="AG22" s="72"/>
      <c r="AH22" s="85"/>
      <c r="AI22" s="72"/>
      <c r="AJ22" s="85"/>
      <c r="AK22" s="72"/>
      <c r="AL22" s="85"/>
      <c r="AM22" s="72"/>
      <c r="AN22" s="85"/>
      <c r="AO22" s="72"/>
      <c r="AP22" s="85"/>
      <c r="AQ22" s="72"/>
      <c r="AR22" s="85"/>
      <c r="AS22" s="72"/>
      <c r="AT22" s="85"/>
      <c r="AU22" s="72"/>
      <c r="AV22" s="85"/>
      <c r="AW22" s="72"/>
      <c r="AX22" s="85"/>
      <c r="AY22" s="72" t="e">
        <f t="shared" si="1"/>
        <v>#DIV/0!</v>
      </c>
      <c r="AZ22" s="50"/>
      <c r="BA22" s="27" t="s">
        <v>3</v>
      </c>
      <c r="BB22" s="85"/>
      <c r="BC22" s="72"/>
      <c r="BD22" s="85"/>
      <c r="BE22" s="72"/>
      <c r="BF22" s="85"/>
      <c r="BG22" s="72"/>
      <c r="BH22" s="85"/>
      <c r="BI22" s="72"/>
      <c r="BJ22" s="85"/>
      <c r="BK22" s="72"/>
      <c r="BL22" s="85"/>
      <c r="BM22" s="72"/>
      <c r="BN22" s="85"/>
      <c r="BO22" s="72"/>
      <c r="BP22" s="85"/>
      <c r="BQ22" s="72"/>
      <c r="BR22" s="85"/>
      <c r="BS22" s="72"/>
      <c r="BT22" s="85"/>
      <c r="BU22" s="72"/>
      <c r="BV22" s="85"/>
      <c r="BW22" s="72"/>
      <c r="BX22" s="85"/>
      <c r="BY22" s="72"/>
      <c r="BZ22" s="85"/>
      <c r="CA22" s="72"/>
      <c r="CB22" s="85"/>
      <c r="CC22" s="72"/>
      <c r="CD22" s="85"/>
      <c r="CE22" s="72"/>
      <c r="CF22" s="85"/>
      <c r="CG22" s="72"/>
      <c r="CH22" s="85"/>
      <c r="CI22" s="72"/>
      <c r="CJ22" s="85"/>
      <c r="CK22" s="72"/>
      <c r="CL22" s="50"/>
      <c r="CM22" s="27" t="s">
        <v>3</v>
      </c>
      <c r="CN22" s="85"/>
      <c r="CO22" s="72"/>
      <c r="CP22" s="85"/>
      <c r="CQ22" s="72"/>
      <c r="CR22" s="85"/>
      <c r="CS22" s="72"/>
      <c r="CT22" s="85"/>
      <c r="CU22" s="72"/>
      <c r="CV22" s="85"/>
      <c r="CW22" s="72"/>
      <c r="CX22" s="85"/>
      <c r="CY22" s="72"/>
      <c r="CZ22" s="85"/>
      <c r="DA22" s="72"/>
      <c r="DB22" s="85"/>
      <c r="DC22" s="72"/>
      <c r="DD22" s="85"/>
      <c r="DE22" s="72"/>
      <c r="DF22" s="85"/>
      <c r="DG22" s="72"/>
      <c r="DH22" s="85"/>
      <c r="DI22" s="72"/>
      <c r="DJ22" s="85"/>
      <c r="DK22" s="72"/>
      <c r="DL22" s="85"/>
      <c r="DM22" s="72"/>
      <c r="DN22" s="85"/>
      <c r="DO22" s="72"/>
      <c r="DP22" s="85"/>
      <c r="DQ22" s="72"/>
      <c r="DR22" s="85"/>
      <c r="DS22" s="72"/>
      <c r="DT22" s="85"/>
      <c r="DU22" s="72"/>
      <c r="DV22" s="85"/>
      <c r="DW22" s="72"/>
      <c r="DX22" s="85"/>
      <c r="DY22" s="72"/>
      <c r="DZ22" s="85"/>
      <c r="EA22" s="72"/>
      <c r="EB22" s="85"/>
      <c r="EC22" s="72"/>
      <c r="ED22" s="85"/>
      <c r="EE22" s="72"/>
      <c r="EF22" s="85"/>
      <c r="EG22" s="72"/>
      <c r="EH22" s="85"/>
      <c r="EI22" s="72"/>
    </row>
    <row r="23" spans="1:139" x14ac:dyDescent="0.2">
      <c r="A23" s="1">
        <v>97205</v>
      </c>
      <c r="B23" s="27" t="s">
        <v>4</v>
      </c>
      <c r="C23" s="11"/>
      <c r="D23" s="72"/>
      <c r="E23" s="11"/>
      <c r="F23" s="72"/>
      <c r="G23" s="11"/>
      <c r="H23" s="72"/>
      <c r="I23" s="11"/>
      <c r="J23" s="72"/>
      <c r="K23" s="11"/>
      <c r="L23" s="72"/>
      <c r="M23" s="23"/>
      <c r="N23" s="87"/>
      <c r="O23" s="27" t="s">
        <v>4</v>
      </c>
      <c r="P23" s="85"/>
      <c r="Q23" s="72"/>
      <c r="R23" s="85"/>
      <c r="S23" s="72"/>
      <c r="T23" s="85"/>
      <c r="U23" s="72"/>
      <c r="V23" s="85"/>
      <c r="W23" s="72"/>
      <c r="X23" s="85"/>
      <c r="Y23" s="72"/>
      <c r="Z23" s="85"/>
      <c r="AA23" s="72"/>
      <c r="AB23" s="85"/>
      <c r="AC23" s="72"/>
      <c r="AD23" s="85"/>
      <c r="AE23" s="72"/>
      <c r="AF23" s="85"/>
      <c r="AG23" s="72"/>
      <c r="AH23" s="85"/>
      <c r="AI23" s="72"/>
      <c r="AJ23" s="85"/>
      <c r="AK23" s="72"/>
      <c r="AL23" s="85"/>
      <c r="AM23" s="72"/>
      <c r="AN23" s="85"/>
      <c r="AO23" s="72"/>
      <c r="AP23" s="85"/>
      <c r="AQ23" s="72"/>
      <c r="AR23" s="85"/>
      <c r="AS23" s="72"/>
      <c r="AT23" s="85"/>
      <c r="AU23" s="72"/>
      <c r="AV23" s="85"/>
      <c r="AW23" s="72"/>
      <c r="AX23" s="85"/>
      <c r="AY23" s="72" t="e">
        <f t="shared" si="1"/>
        <v>#DIV/0!</v>
      </c>
      <c r="AZ23" s="50"/>
      <c r="BA23" s="27" t="s">
        <v>4</v>
      </c>
      <c r="BB23" s="85"/>
      <c r="BC23" s="72"/>
      <c r="BD23" s="85"/>
      <c r="BE23" s="72"/>
      <c r="BF23" s="85"/>
      <c r="BG23" s="72"/>
      <c r="BH23" s="85"/>
      <c r="BI23" s="72"/>
      <c r="BJ23" s="85"/>
      <c r="BK23" s="72"/>
      <c r="BL23" s="85"/>
      <c r="BM23" s="72"/>
      <c r="BN23" s="85"/>
      <c r="BO23" s="72"/>
      <c r="BP23" s="85"/>
      <c r="BQ23" s="72"/>
      <c r="BR23" s="85"/>
      <c r="BS23" s="72"/>
      <c r="BT23" s="85"/>
      <c r="BU23" s="72"/>
      <c r="BV23" s="85"/>
      <c r="BW23" s="72"/>
      <c r="BX23" s="85"/>
      <c r="BY23" s="72"/>
      <c r="BZ23" s="85"/>
      <c r="CA23" s="72"/>
      <c r="CB23" s="85"/>
      <c r="CC23" s="72"/>
      <c r="CD23" s="85"/>
      <c r="CE23" s="72"/>
      <c r="CF23" s="85"/>
      <c r="CG23" s="72"/>
      <c r="CH23" s="85"/>
      <c r="CI23" s="72"/>
      <c r="CJ23" s="85"/>
      <c r="CK23" s="72"/>
      <c r="CL23" s="50"/>
      <c r="CM23" s="27" t="s">
        <v>4</v>
      </c>
      <c r="CN23" s="85"/>
      <c r="CO23" s="72"/>
      <c r="CP23" s="85"/>
      <c r="CQ23" s="72"/>
      <c r="CR23" s="85"/>
      <c r="CS23" s="72"/>
      <c r="CT23" s="85"/>
      <c r="CU23" s="72"/>
      <c r="CV23" s="85"/>
      <c r="CW23" s="72"/>
      <c r="CX23" s="85"/>
      <c r="CY23" s="72"/>
      <c r="CZ23" s="85"/>
      <c r="DA23" s="72"/>
      <c r="DB23" s="85"/>
      <c r="DC23" s="72"/>
      <c r="DD23" s="85"/>
      <c r="DE23" s="72"/>
      <c r="DF23" s="85"/>
      <c r="DG23" s="72"/>
      <c r="DH23" s="85"/>
      <c r="DI23" s="72"/>
      <c r="DJ23" s="85"/>
      <c r="DK23" s="72"/>
      <c r="DL23" s="85"/>
      <c r="DM23" s="72"/>
      <c r="DN23" s="85"/>
      <c r="DO23" s="72"/>
      <c r="DP23" s="85"/>
      <c r="DQ23" s="72"/>
      <c r="DR23" s="85"/>
      <c r="DS23" s="72"/>
      <c r="DT23" s="85"/>
      <c r="DU23" s="72"/>
      <c r="DV23" s="85"/>
      <c r="DW23" s="72"/>
      <c r="DX23" s="85"/>
      <c r="DY23" s="72"/>
      <c r="DZ23" s="85"/>
      <c r="EA23" s="72"/>
      <c r="EB23" s="85"/>
      <c r="EC23" s="72"/>
      <c r="ED23" s="85"/>
      <c r="EE23" s="72"/>
      <c r="EF23" s="85"/>
      <c r="EG23" s="72"/>
      <c r="EH23" s="85"/>
      <c r="EI23" s="72"/>
    </row>
    <row r="24" spans="1:139" x14ac:dyDescent="0.2">
      <c r="A24" s="1">
        <v>97208</v>
      </c>
      <c r="B24" s="27" t="s">
        <v>7</v>
      </c>
      <c r="C24" s="11"/>
      <c r="D24" s="72"/>
      <c r="E24" s="11"/>
      <c r="F24" s="72"/>
      <c r="G24" s="11"/>
      <c r="H24" s="72"/>
      <c r="I24" s="11"/>
      <c r="J24" s="72"/>
      <c r="K24" s="11"/>
      <c r="L24" s="72"/>
      <c r="M24" s="23"/>
      <c r="N24" s="87"/>
      <c r="O24" s="27" t="s">
        <v>7</v>
      </c>
      <c r="P24" s="85"/>
      <c r="Q24" s="72"/>
      <c r="R24" s="85"/>
      <c r="S24" s="72"/>
      <c r="T24" s="85"/>
      <c r="U24" s="72"/>
      <c r="V24" s="85"/>
      <c r="W24" s="72"/>
      <c r="X24" s="85"/>
      <c r="Y24" s="72"/>
      <c r="Z24" s="85"/>
      <c r="AA24" s="72"/>
      <c r="AB24" s="85"/>
      <c r="AC24" s="72"/>
      <c r="AD24" s="85"/>
      <c r="AE24" s="72"/>
      <c r="AF24" s="85"/>
      <c r="AG24" s="72"/>
      <c r="AH24" s="85"/>
      <c r="AI24" s="72"/>
      <c r="AJ24" s="85"/>
      <c r="AK24" s="72"/>
      <c r="AL24" s="85"/>
      <c r="AM24" s="72"/>
      <c r="AN24" s="85"/>
      <c r="AO24" s="72"/>
      <c r="AP24" s="85"/>
      <c r="AQ24" s="72"/>
      <c r="AR24" s="85"/>
      <c r="AS24" s="72"/>
      <c r="AT24" s="85"/>
      <c r="AU24" s="72"/>
      <c r="AV24" s="85"/>
      <c r="AW24" s="72"/>
      <c r="AX24" s="85"/>
      <c r="AY24" s="72" t="e">
        <f t="shared" si="1"/>
        <v>#DIV/0!</v>
      </c>
      <c r="AZ24" s="50"/>
      <c r="BA24" s="27" t="s">
        <v>7</v>
      </c>
      <c r="BB24" s="85"/>
      <c r="BC24" s="72"/>
      <c r="BD24" s="85"/>
      <c r="BE24" s="72"/>
      <c r="BF24" s="85"/>
      <c r="BG24" s="72"/>
      <c r="BH24" s="85"/>
      <c r="BI24" s="72"/>
      <c r="BJ24" s="85"/>
      <c r="BK24" s="72"/>
      <c r="BL24" s="85"/>
      <c r="BM24" s="72"/>
      <c r="BN24" s="85"/>
      <c r="BO24" s="72"/>
      <c r="BP24" s="85"/>
      <c r="BQ24" s="72"/>
      <c r="BR24" s="85"/>
      <c r="BS24" s="72"/>
      <c r="BT24" s="85"/>
      <c r="BU24" s="72"/>
      <c r="BV24" s="85"/>
      <c r="BW24" s="72"/>
      <c r="BX24" s="85"/>
      <c r="BY24" s="72"/>
      <c r="BZ24" s="85"/>
      <c r="CA24" s="72"/>
      <c r="CB24" s="85"/>
      <c r="CC24" s="72"/>
      <c r="CD24" s="85"/>
      <c r="CE24" s="72"/>
      <c r="CF24" s="85"/>
      <c r="CG24" s="72"/>
      <c r="CH24" s="85"/>
      <c r="CI24" s="72"/>
      <c r="CJ24" s="85"/>
      <c r="CK24" s="72"/>
      <c r="CL24" s="50"/>
      <c r="CM24" s="27" t="s">
        <v>7</v>
      </c>
      <c r="CN24" s="85"/>
      <c r="CO24" s="72"/>
      <c r="CP24" s="85"/>
      <c r="CQ24" s="72"/>
      <c r="CR24" s="85"/>
      <c r="CS24" s="72"/>
      <c r="CT24" s="85"/>
      <c r="CU24" s="72"/>
      <c r="CV24" s="85"/>
      <c r="CW24" s="72"/>
      <c r="CX24" s="85"/>
      <c r="CY24" s="72"/>
      <c r="CZ24" s="85"/>
      <c r="DA24" s="72"/>
      <c r="DB24" s="85"/>
      <c r="DC24" s="72"/>
      <c r="DD24" s="85"/>
      <c r="DE24" s="72"/>
      <c r="DF24" s="85"/>
      <c r="DG24" s="72"/>
      <c r="DH24" s="85"/>
      <c r="DI24" s="72"/>
      <c r="DJ24" s="85"/>
      <c r="DK24" s="72"/>
      <c r="DL24" s="85"/>
      <c r="DM24" s="72"/>
      <c r="DN24" s="85"/>
      <c r="DO24" s="72"/>
      <c r="DP24" s="85"/>
      <c r="DQ24" s="72"/>
      <c r="DR24" s="85"/>
      <c r="DS24" s="72"/>
      <c r="DT24" s="85"/>
      <c r="DU24" s="72"/>
      <c r="DV24" s="85"/>
      <c r="DW24" s="72"/>
      <c r="DX24" s="85"/>
      <c r="DY24" s="72"/>
      <c r="DZ24" s="85"/>
      <c r="EA24" s="72"/>
      <c r="EB24" s="85"/>
      <c r="EC24" s="72"/>
      <c r="ED24" s="85"/>
      <c r="EE24" s="72"/>
      <c r="EF24" s="85"/>
      <c r="EG24" s="72"/>
      <c r="EH24" s="85"/>
      <c r="EI24" s="72"/>
    </row>
    <row r="25" spans="1:139" x14ac:dyDescent="0.2">
      <c r="A25" s="1">
        <v>97218</v>
      </c>
      <c r="B25" s="27" t="s">
        <v>15</v>
      </c>
      <c r="C25" s="11"/>
      <c r="D25" s="72"/>
      <c r="E25" s="11"/>
      <c r="F25" s="72"/>
      <c r="G25" s="11"/>
      <c r="H25" s="72"/>
      <c r="I25" s="11"/>
      <c r="J25" s="72"/>
      <c r="K25" s="11"/>
      <c r="L25" s="72"/>
      <c r="M25" s="23"/>
      <c r="N25" s="87"/>
      <c r="O25" s="27" t="s">
        <v>15</v>
      </c>
      <c r="P25" s="85"/>
      <c r="Q25" s="72"/>
      <c r="R25" s="85"/>
      <c r="S25" s="72"/>
      <c r="T25" s="85"/>
      <c r="U25" s="72"/>
      <c r="V25" s="85"/>
      <c r="W25" s="72"/>
      <c r="X25" s="85"/>
      <c r="Y25" s="72"/>
      <c r="Z25" s="85"/>
      <c r="AA25" s="72"/>
      <c r="AB25" s="85"/>
      <c r="AC25" s="72"/>
      <c r="AD25" s="85"/>
      <c r="AE25" s="72"/>
      <c r="AF25" s="85"/>
      <c r="AG25" s="72"/>
      <c r="AH25" s="85"/>
      <c r="AI25" s="72"/>
      <c r="AJ25" s="85"/>
      <c r="AK25" s="72"/>
      <c r="AL25" s="85"/>
      <c r="AM25" s="72"/>
      <c r="AN25" s="85"/>
      <c r="AO25" s="72"/>
      <c r="AP25" s="85"/>
      <c r="AQ25" s="72"/>
      <c r="AR25" s="85"/>
      <c r="AS25" s="72"/>
      <c r="AT25" s="85"/>
      <c r="AU25" s="72"/>
      <c r="AV25" s="85"/>
      <c r="AW25" s="72"/>
      <c r="AX25" s="85"/>
      <c r="AY25" s="72" t="e">
        <f t="shared" si="1"/>
        <v>#DIV/0!</v>
      </c>
      <c r="AZ25" s="50"/>
      <c r="BA25" s="27" t="s">
        <v>15</v>
      </c>
      <c r="BB25" s="85"/>
      <c r="BC25" s="72"/>
      <c r="BD25" s="85"/>
      <c r="BE25" s="72"/>
      <c r="BF25" s="85"/>
      <c r="BG25" s="72"/>
      <c r="BH25" s="85"/>
      <c r="BI25" s="72"/>
      <c r="BJ25" s="85"/>
      <c r="BK25" s="72"/>
      <c r="BL25" s="85"/>
      <c r="BM25" s="72"/>
      <c r="BN25" s="85"/>
      <c r="BO25" s="72"/>
      <c r="BP25" s="85"/>
      <c r="BQ25" s="72"/>
      <c r="BR25" s="85"/>
      <c r="BS25" s="72"/>
      <c r="BT25" s="85"/>
      <c r="BU25" s="72"/>
      <c r="BV25" s="85"/>
      <c r="BW25" s="72"/>
      <c r="BX25" s="85"/>
      <c r="BY25" s="72"/>
      <c r="BZ25" s="85"/>
      <c r="CA25" s="72"/>
      <c r="CB25" s="85"/>
      <c r="CC25" s="72"/>
      <c r="CD25" s="85"/>
      <c r="CE25" s="72"/>
      <c r="CF25" s="85"/>
      <c r="CG25" s="72"/>
      <c r="CH25" s="85"/>
      <c r="CI25" s="72"/>
      <c r="CJ25" s="85"/>
      <c r="CK25" s="72"/>
      <c r="CL25" s="50"/>
      <c r="CM25" s="27" t="s">
        <v>15</v>
      </c>
      <c r="CN25" s="85"/>
      <c r="CO25" s="72"/>
      <c r="CP25" s="85"/>
      <c r="CQ25" s="72"/>
      <c r="CR25" s="85"/>
      <c r="CS25" s="72"/>
      <c r="CT25" s="85"/>
      <c r="CU25" s="72"/>
      <c r="CV25" s="85"/>
      <c r="CW25" s="72"/>
      <c r="CX25" s="85"/>
      <c r="CY25" s="72"/>
      <c r="CZ25" s="85"/>
      <c r="DA25" s="72"/>
      <c r="DB25" s="85"/>
      <c r="DC25" s="72"/>
      <c r="DD25" s="85"/>
      <c r="DE25" s="72"/>
      <c r="DF25" s="85"/>
      <c r="DG25" s="72"/>
      <c r="DH25" s="85"/>
      <c r="DI25" s="72"/>
      <c r="DJ25" s="85"/>
      <c r="DK25" s="72"/>
      <c r="DL25" s="85"/>
      <c r="DM25" s="72"/>
      <c r="DN25" s="85"/>
      <c r="DO25" s="72"/>
      <c r="DP25" s="85"/>
      <c r="DQ25" s="72"/>
      <c r="DR25" s="85"/>
      <c r="DS25" s="72"/>
      <c r="DT25" s="85"/>
      <c r="DU25" s="72"/>
      <c r="DV25" s="85"/>
      <c r="DW25" s="72"/>
      <c r="DX25" s="85"/>
      <c r="DY25" s="72"/>
      <c r="DZ25" s="85"/>
      <c r="EA25" s="72"/>
      <c r="EB25" s="85"/>
      <c r="EC25" s="72"/>
      <c r="ED25" s="85"/>
      <c r="EE25" s="72"/>
      <c r="EF25" s="85"/>
      <c r="EG25" s="72"/>
      <c r="EH25" s="85"/>
      <c r="EI25" s="72"/>
    </row>
    <row r="26" spans="1:139" x14ac:dyDescent="0.2">
      <c r="A26" s="1">
        <v>97233</v>
      </c>
      <c r="B26" s="27" t="s">
        <v>16</v>
      </c>
      <c r="C26" s="11"/>
      <c r="D26" s="72"/>
      <c r="E26" s="11"/>
      <c r="F26" s="72"/>
      <c r="G26" s="11"/>
      <c r="H26" s="72"/>
      <c r="I26" s="11"/>
      <c r="J26" s="72"/>
      <c r="K26" s="11"/>
      <c r="L26" s="72"/>
      <c r="M26" s="23"/>
      <c r="N26" s="87"/>
      <c r="O26" s="27" t="s">
        <v>16</v>
      </c>
      <c r="P26" s="85"/>
      <c r="Q26" s="72"/>
      <c r="R26" s="85"/>
      <c r="S26" s="72"/>
      <c r="T26" s="85"/>
      <c r="U26" s="72"/>
      <c r="V26" s="85"/>
      <c r="W26" s="72"/>
      <c r="X26" s="85"/>
      <c r="Y26" s="72"/>
      <c r="Z26" s="85"/>
      <c r="AA26" s="72"/>
      <c r="AB26" s="85"/>
      <c r="AC26" s="72"/>
      <c r="AD26" s="85"/>
      <c r="AE26" s="72"/>
      <c r="AF26" s="85"/>
      <c r="AG26" s="72"/>
      <c r="AH26" s="85"/>
      <c r="AI26" s="72"/>
      <c r="AJ26" s="85"/>
      <c r="AK26" s="72"/>
      <c r="AL26" s="85"/>
      <c r="AM26" s="72"/>
      <c r="AN26" s="85"/>
      <c r="AO26" s="72"/>
      <c r="AP26" s="85"/>
      <c r="AQ26" s="72"/>
      <c r="AR26" s="85"/>
      <c r="AS26" s="72"/>
      <c r="AT26" s="85"/>
      <c r="AU26" s="72"/>
      <c r="AV26" s="85"/>
      <c r="AW26" s="72"/>
      <c r="AX26" s="85"/>
      <c r="AY26" s="72" t="e">
        <f t="shared" si="1"/>
        <v>#DIV/0!</v>
      </c>
      <c r="AZ26" s="50"/>
      <c r="BA26" s="27" t="s">
        <v>16</v>
      </c>
      <c r="BB26" s="85"/>
      <c r="BC26" s="72"/>
      <c r="BD26" s="85"/>
      <c r="BE26" s="72"/>
      <c r="BF26" s="85"/>
      <c r="BG26" s="72"/>
      <c r="BH26" s="85"/>
      <c r="BI26" s="72"/>
      <c r="BJ26" s="85"/>
      <c r="BK26" s="72"/>
      <c r="BL26" s="85"/>
      <c r="BM26" s="72"/>
      <c r="BN26" s="85"/>
      <c r="BO26" s="72"/>
      <c r="BP26" s="85"/>
      <c r="BQ26" s="72"/>
      <c r="BR26" s="85"/>
      <c r="BS26" s="72"/>
      <c r="BT26" s="85"/>
      <c r="BU26" s="72"/>
      <c r="BV26" s="85"/>
      <c r="BW26" s="72"/>
      <c r="BX26" s="85"/>
      <c r="BY26" s="72"/>
      <c r="BZ26" s="85"/>
      <c r="CA26" s="72"/>
      <c r="CB26" s="85"/>
      <c r="CC26" s="72"/>
      <c r="CD26" s="85"/>
      <c r="CE26" s="72"/>
      <c r="CF26" s="85"/>
      <c r="CG26" s="72"/>
      <c r="CH26" s="85"/>
      <c r="CI26" s="72"/>
      <c r="CJ26" s="85"/>
      <c r="CK26" s="72"/>
      <c r="CL26" s="50"/>
      <c r="CM26" s="27" t="s">
        <v>16</v>
      </c>
      <c r="CN26" s="85"/>
      <c r="CO26" s="72"/>
      <c r="CP26" s="85"/>
      <c r="CQ26" s="72"/>
      <c r="CR26" s="85"/>
      <c r="CS26" s="72"/>
      <c r="CT26" s="85"/>
      <c r="CU26" s="72"/>
      <c r="CV26" s="85"/>
      <c r="CW26" s="72"/>
      <c r="CX26" s="85"/>
      <c r="CY26" s="72"/>
      <c r="CZ26" s="85"/>
      <c r="DA26" s="72"/>
      <c r="DB26" s="85"/>
      <c r="DC26" s="72"/>
      <c r="DD26" s="85"/>
      <c r="DE26" s="72"/>
      <c r="DF26" s="85"/>
      <c r="DG26" s="72"/>
      <c r="DH26" s="85"/>
      <c r="DI26" s="72"/>
      <c r="DJ26" s="85"/>
      <c r="DK26" s="72"/>
      <c r="DL26" s="85"/>
      <c r="DM26" s="72"/>
      <c r="DN26" s="85"/>
      <c r="DO26" s="72"/>
      <c r="DP26" s="85"/>
      <c r="DQ26" s="72"/>
      <c r="DR26" s="85"/>
      <c r="DS26" s="72"/>
      <c r="DT26" s="85"/>
      <c r="DU26" s="72"/>
      <c r="DV26" s="85"/>
      <c r="DW26" s="72"/>
      <c r="DX26" s="85"/>
      <c r="DY26" s="72"/>
      <c r="DZ26" s="85"/>
      <c r="EA26" s="72"/>
      <c r="EB26" s="85"/>
      <c r="EC26" s="72"/>
      <c r="ED26" s="85"/>
      <c r="EE26" s="72"/>
      <c r="EF26" s="85"/>
      <c r="EG26" s="72"/>
      <c r="EH26" s="85"/>
      <c r="EI26" s="72"/>
    </row>
    <row r="27" spans="1:139" x14ac:dyDescent="0.2">
      <c r="A27" s="1">
        <v>97219</v>
      </c>
      <c r="B27" s="27" t="s">
        <v>31</v>
      </c>
      <c r="C27" s="11"/>
      <c r="D27" s="72"/>
      <c r="E27" s="11"/>
      <c r="F27" s="72"/>
      <c r="G27" s="11"/>
      <c r="H27" s="72"/>
      <c r="I27" s="11"/>
      <c r="J27" s="72"/>
      <c r="K27" s="11"/>
      <c r="L27" s="72"/>
      <c r="M27" s="23"/>
      <c r="N27" s="87"/>
      <c r="O27" s="27" t="s">
        <v>31</v>
      </c>
      <c r="P27" s="85"/>
      <c r="Q27" s="72"/>
      <c r="R27" s="85"/>
      <c r="S27" s="72"/>
      <c r="T27" s="85"/>
      <c r="U27" s="72"/>
      <c r="V27" s="85"/>
      <c r="W27" s="72"/>
      <c r="X27" s="85"/>
      <c r="Y27" s="72"/>
      <c r="Z27" s="85"/>
      <c r="AA27" s="72"/>
      <c r="AB27" s="85"/>
      <c r="AC27" s="72"/>
      <c r="AD27" s="85"/>
      <c r="AE27" s="72"/>
      <c r="AF27" s="85"/>
      <c r="AG27" s="72"/>
      <c r="AH27" s="85"/>
      <c r="AI27" s="72"/>
      <c r="AJ27" s="85"/>
      <c r="AK27" s="72"/>
      <c r="AL27" s="85"/>
      <c r="AM27" s="72"/>
      <c r="AN27" s="85"/>
      <c r="AO27" s="72"/>
      <c r="AP27" s="85"/>
      <c r="AQ27" s="72"/>
      <c r="AR27" s="85"/>
      <c r="AS27" s="72"/>
      <c r="AT27" s="85"/>
      <c r="AU27" s="72"/>
      <c r="AV27" s="85"/>
      <c r="AW27" s="72"/>
      <c r="AX27" s="85"/>
      <c r="AY27" s="72" t="e">
        <f t="shared" si="1"/>
        <v>#DIV/0!</v>
      </c>
      <c r="AZ27" s="50"/>
      <c r="BA27" s="27" t="s">
        <v>31</v>
      </c>
      <c r="BB27" s="85"/>
      <c r="BC27" s="72"/>
      <c r="BD27" s="85"/>
      <c r="BE27" s="72"/>
      <c r="BF27" s="85"/>
      <c r="BG27" s="72"/>
      <c r="BH27" s="85"/>
      <c r="BI27" s="72"/>
      <c r="BJ27" s="85"/>
      <c r="BK27" s="72"/>
      <c r="BL27" s="85"/>
      <c r="BM27" s="72"/>
      <c r="BN27" s="85"/>
      <c r="BO27" s="72"/>
      <c r="BP27" s="85"/>
      <c r="BQ27" s="72"/>
      <c r="BR27" s="85"/>
      <c r="BS27" s="72"/>
      <c r="BT27" s="85"/>
      <c r="BU27" s="72"/>
      <c r="BV27" s="85"/>
      <c r="BW27" s="72"/>
      <c r="BX27" s="85"/>
      <c r="BY27" s="72"/>
      <c r="BZ27" s="85"/>
      <c r="CA27" s="72"/>
      <c r="CB27" s="85"/>
      <c r="CC27" s="72"/>
      <c r="CD27" s="85"/>
      <c r="CE27" s="72"/>
      <c r="CF27" s="85"/>
      <c r="CG27" s="72"/>
      <c r="CH27" s="85"/>
      <c r="CI27" s="72"/>
      <c r="CJ27" s="85"/>
      <c r="CK27" s="72"/>
      <c r="CL27" s="50"/>
      <c r="CM27" s="27" t="s">
        <v>31</v>
      </c>
      <c r="CN27" s="85"/>
      <c r="CO27" s="72"/>
      <c r="CP27" s="85"/>
      <c r="CQ27" s="72"/>
      <c r="CR27" s="85"/>
      <c r="CS27" s="72"/>
      <c r="CT27" s="85"/>
      <c r="CU27" s="72"/>
      <c r="CV27" s="85"/>
      <c r="CW27" s="72"/>
      <c r="CX27" s="85"/>
      <c r="CY27" s="72"/>
      <c r="CZ27" s="85"/>
      <c r="DA27" s="72"/>
      <c r="DB27" s="85"/>
      <c r="DC27" s="72"/>
      <c r="DD27" s="85"/>
      <c r="DE27" s="72"/>
      <c r="DF27" s="85"/>
      <c r="DG27" s="72"/>
      <c r="DH27" s="85"/>
      <c r="DI27" s="72"/>
      <c r="DJ27" s="85"/>
      <c r="DK27" s="72"/>
      <c r="DL27" s="85"/>
      <c r="DM27" s="72"/>
      <c r="DN27" s="85"/>
      <c r="DO27" s="72"/>
      <c r="DP27" s="85"/>
      <c r="DQ27" s="72"/>
      <c r="DR27" s="85"/>
      <c r="DS27" s="72"/>
      <c r="DT27" s="85"/>
      <c r="DU27" s="72"/>
      <c r="DV27" s="85"/>
      <c r="DW27" s="72"/>
      <c r="DX27" s="85"/>
      <c r="DY27" s="72"/>
      <c r="DZ27" s="85"/>
      <c r="EA27" s="72"/>
      <c r="EB27" s="85"/>
      <c r="EC27" s="72"/>
      <c r="ED27" s="85"/>
      <c r="EE27" s="72"/>
      <c r="EF27" s="85"/>
      <c r="EG27" s="72"/>
      <c r="EH27" s="85"/>
      <c r="EI27" s="72"/>
    </row>
    <row r="28" spans="1:139" s="45" customFormat="1" x14ac:dyDescent="0.2">
      <c r="A28" s="91">
        <v>97225</v>
      </c>
      <c r="B28" s="27" t="s">
        <v>20</v>
      </c>
      <c r="C28" s="12"/>
      <c r="D28" s="72"/>
      <c r="E28" s="12"/>
      <c r="F28" s="72"/>
      <c r="G28" s="12"/>
      <c r="H28" s="72"/>
      <c r="I28" s="12"/>
      <c r="J28" s="72"/>
      <c r="K28" s="12"/>
      <c r="L28" s="72"/>
      <c r="M28" s="23"/>
      <c r="N28" s="87"/>
      <c r="O28" s="27" t="s">
        <v>20</v>
      </c>
      <c r="P28" s="92"/>
      <c r="Q28" s="72"/>
      <c r="R28" s="92"/>
      <c r="S28" s="72"/>
      <c r="T28" s="92"/>
      <c r="U28" s="72"/>
      <c r="V28" s="92"/>
      <c r="W28" s="72"/>
      <c r="X28" s="92"/>
      <c r="Y28" s="72"/>
      <c r="Z28" s="92"/>
      <c r="AA28" s="72"/>
      <c r="AB28" s="92"/>
      <c r="AC28" s="72"/>
      <c r="AD28" s="92"/>
      <c r="AE28" s="72"/>
      <c r="AF28" s="92"/>
      <c r="AG28" s="72"/>
      <c r="AH28" s="92"/>
      <c r="AI28" s="72"/>
      <c r="AJ28" s="92"/>
      <c r="AK28" s="72"/>
      <c r="AL28" s="92"/>
      <c r="AM28" s="72"/>
      <c r="AN28" s="92"/>
      <c r="AO28" s="72"/>
      <c r="AP28" s="92"/>
      <c r="AQ28" s="72"/>
      <c r="AR28" s="92"/>
      <c r="AS28" s="72"/>
      <c r="AT28" s="92"/>
      <c r="AU28" s="72"/>
      <c r="AV28" s="92"/>
      <c r="AW28" s="72"/>
      <c r="AX28" s="92"/>
      <c r="AY28" s="72" t="e">
        <f t="shared" si="1"/>
        <v>#DIV/0!</v>
      </c>
      <c r="AZ28" s="50"/>
      <c r="BA28" s="27" t="s">
        <v>20</v>
      </c>
      <c r="BB28" s="92"/>
      <c r="BC28" s="72"/>
      <c r="BD28" s="92"/>
      <c r="BE28" s="72"/>
      <c r="BF28" s="92"/>
      <c r="BG28" s="72"/>
      <c r="BH28" s="92"/>
      <c r="BI28" s="72"/>
      <c r="BJ28" s="92"/>
      <c r="BK28" s="72"/>
      <c r="BL28" s="92"/>
      <c r="BM28" s="72"/>
      <c r="BN28" s="92"/>
      <c r="BO28" s="72"/>
      <c r="BP28" s="92"/>
      <c r="BQ28" s="72"/>
      <c r="BR28" s="92"/>
      <c r="BS28" s="72"/>
      <c r="BT28" s="92"/>
      <c r="BU28" s="72"/>
      <c r="BV28" s="92"/>
      <c r="BW28" s="72"/>
      <c r="BX28" s="92"/>
      <c r="BY28" s="72"/>
      <c r="BZ28" s="92"/>
      <c r="CA28" s="72"/>
      <c r="CB28" s="92"/>
      <c r="CC28" s="72"/>
      <c r="CD28" s="92"/>
      <c r="CE28" s="72"/>
      <c r="CF28" s="92"/>
      <c r="CG28" s="72"/>
      <c r="CH28" s="92"/>
      <c r="CI28" s="72"/>
      <c r="CJ28" s="92"/>
      <c r="CK28" s="72"/>
      <c r="CL28" s="50"/>
      <c r="CM28" s="27" t="s">
        <v>20</v>
      </c>
      <c r="CN28" s="92"/>
      <c r="CO28" s="72"/>
      <c r="CP28" s="92"/>
      <c r="CQ28" s="72"/>
      <c r="CR28" s="92"/>
      <c r="CS28" s="72"/>
      <c r="CT28" s="92"/>
      <c r="CU28" s="72"/>
      <c r="CV28" s="92"/>
      <c r="CW28" s="72"/>
      <c r="CX28" s="92"/>
      <c r="CY28" s="72"/>
      <c r="CZ28" s="92"/>
      <c r="DA28" s="72"/>
      <c r="DB28" s="92"/>
      <c r="DC28" s="72"/>
      <c r="DD28" s="92"/>
      <c r="DE28" s="72"/>
      <c r="DF28" s="92"/>
      <c r="DG28" s="72"/>
      <c r="DH28" s="92"/>
      <c r="DI28" s="72"/>
      <c r="DJ28" s="92"/>
      <c r="DK28" s="72"/>
      <c r="DL28" s="92"/>
      <c r="DM28" s="72"/>
      <c r="DN28" s="92"/>
      <c r="DO28" s="72"/>
      <c r="DP28" s="92"/>
      <c r="DQ28" s="72"/>
      <c r="DR28" s="92"/>
      <c r="DS28" s="72"/>
      <c r="DT28" s="92"/>
      <c r="DU28" s="72"/>
      <c r="DV28" s="92"/>
      <c r="DW28" s="72"/>
      <c r="DX28" s="92"/>
      <c r="DY28" s="72"/>
      <c r="DZ28" s="92"/>
      <c r="EA28" s="72"/>
      <c r="EB28" s="92"/>
      <c r="EC28" s="72"/>
      <c r="ED28" s="92"/>
      <c r="EE28" s="72"/>
      <c r="EF28" s="92"/>
      <c r="EG28" s="72"/>
      <c r="EH28" s="92"/>
      <c r="EI28" s="72"/>
    </row>
    <row r="29" spans="1:139" x14ac:dyDescent="0.2">
      <c r="A29" s="3"/>
      <c r="B29" s="30" t="s">
        <v>37</v>
      </c>
      <c r="C29" s="14"/>
      <c r="D29" s="22"/>
      <c r="E29" s="14"/>
      <c r="F29" s="22"/>
      <c r="G29" s="14"/>
      <c r="H29" s="22"/>
      <c r="I29" s="14"/>
      <c r="J29" s="22"/>
      <c r="K29" s="14"/>
      <c r="L29" s="22"/>
      <c r="M29" s="25"/>
      <c r="N29" s="88"/>
      <c r="O29" s="30" t="s">
        <v>37</v>
      </c>
      <c r="P29" s="14"/>
      <c r="Q29" s="22"/>
      <c r="R29" s="14"/>
      <c r="S29" s="22"/>
      <c r="T29" s="14"/>
      <c r="U29" s="22"/>
      <c r="V29" s="14"/>
      <c r="W29" s="22"/>
      <c r="X29" s="14"/>
      <c r="Y29" s="22"/>
      <c r="Z29" s="14"/>
      <c r="AA29" s="22"/>
      <c r="AB29" s="14"/>
      <c r="AC29" s="22"/>
      <c r="AD29" s="14"/>
      <c r="AE29" s="22"/>
      <c r="AF29" s="14"/>
      <c r="AG29" s="22"/>
      <c r="AH29" s="14"/>
      <c r="AI29" s="22"/>
      <c r="AJ29" s="14"/>
      <c r="AK29" s="22"/>
      <c r="AL29" s="14"/>
      <c r="AM29" s="22"/>
      <c r="AN29" s="14"/>
      <c r="AO29" s="22"/>
      <c r="AP29" s="14"/>
      <c r="AQ29" s="22"/>
      <c r="AR29" s="14"/>
      <c r="AS29" s="22"/>
      <c r="AT29" s="14"/>
      <c r="AU29" s="22"/>
      <c r="AV29" s="14"/>
      <c r="AW29" s="22"/>
      <c r="AX29" s="14"/>
      <c r="AY29" s="22" t="e">
        <f t="shared" si="1"/>
        <v>#DIV/0!</v>
      </c>
      <c r="AZ29" s="50"/>
      <c r="BA29" s="30" t="s">
        <v>37</v>
      </c>
      <c r="BB29" s="14"/>
      <c r="BC29" s="22"/>
      <c r="BD29" s="14"/>
      <c r="BE29" s="22"/>
      <c r="BF29" s="14"/>
      <c r="BG29" s="22"/>
      <c r="BH29" s="14"/>
      <c r="BI29" s="22"/>
      <c r="BJ29" s="14"/>
      <c r="BK29" s="22"/>
      <c r="BL29" s="14"/>
      <c r="BM29" s="22"/>
      <c r="BN29" s="14"/>
      <c r="BO29" s="22"/>
      <c r="BP29" s="14"/>
      <c r="BQ29" s="22"/>
      <c r="BR29" s="14"/>
      <c r="BS29" s="22"/>
      <c r="BT29" s="14"/>
      <c r="BU29" s="22"/>
      <c r="BV29" s="14"/>
      <c r="BW29" s="22"/>
      <c r="BX29" s="14"/>
      <c r="BY29" s="22"/>
      <c r="BZ29" s="14"/>
      <c r="CA29" s="22"/>
      <c r="CB29" s="14"/>
      <c r="CC29" s="22"/>
      <c r="CD29" s="14"/>
      <c r="CE29" s="22"/>
      <c r="CF29" s="14"/>
      <c r="CG29" s="22"/>
      <c r="CH29" s="14"/>
      <c r="CI29" s="22"/>
      <c r="CJ29" s="14"/>
      <c r="CK29" s="22"/>
      <c r="CL29" s="50"/>
      <c r="CM29" s="30" t="s">
        <v>37</v>
      </c>
      <c r="CN29" s="14"/>
      <c r="CO29" s="22"/>
      <c r="CP29" s="14"/>
      <c r="CQ29" s="22"/>
      <c r="CR29" s="14"/>
      <c r="CS29" s="22"/>
      <c r="CT29" s="14"/>
      <c r="CU29" s="22"/>
      <c r="CV29" s="14"/>
      <c r="CW29" s="22"/>
      <c r="CX29" s="14"/>
      <c r="CY29" s="22"/>
      <c r="CZ29" s="14"/>
      <c r="DA29" s="22"/>
      <c r="DB29" s="14"/>
      <c r="DC29" s="22"/>
      <c r="DD29" s="14"/>
      <c r="DE29" s="22"/>
      <c r="DF29" s="14"/>
      <c r="DG29" s="22"/>
      <c r="DH29" s="14"/>
      <c r="DI29" s="22"/>
      <c r="DJ29" s="14"/>
      <c r="DK29" s="22"/>
      <c r="DL29" s="14"/>
      <c r="DM29" s="22"/>
      <c r="DN29" s="14"/>
      <c r="DO29" s="22"/>
      <c r="DP29" s="14"/>
      <c r="DQ29" s="22"/>
      <c r="DR29" s="14"/>
      <c r="DS29" s="22"/>
      <c r="DT29" s="14"/>
      <c r="DU29" s="22"/>
      <c r="DV29" s="14"/>
      <c r="DW29" s="22"/>
      <c r="DX29" s="14"/>
      <c r="DY29" s="22"/>
      <c r="DZ29" s="14"/>
      <c r="EA29" s="22"/>
      <c r="EB29" s="14"/>
      <c r="EC29" s="22"/>
      <c r="ED29" s="14"/>
      <c r="EE29" s="22"/>
      <c r="EF29" s="14"/>
      <c r="EG29" s="22"/>
      <c r="EH29" s="14"/>
      <c r="EI29" s="22"/>
    </row>
    <row r="30" spans="1:139" ht="13.5" thickBot="1" x14ac:dyDescent="0.25">
      <c r="A30" s="3"/>
      <c r="B30" s="29" t="s">
        <v>39</v>
      </c>
      <c r="C30" s="13"/>
      <c r="D30" s="43"/>
      <c r="E30" s="13"/>
      <c r="F30" s="43"/>
      <c r="G30" s="13"/>
      <c r="H30" s="43"/>
      <c r="I30" s="13"/>
      <c r="J30" s="43"/>
      <c r="K30" s="13"/>
      <c r="L30" s="43"/>
      <c r="M30" s="38"/>
      <c r="N30" s="88"/>
      <c r="O30" s="29" t="s">
        <v>39</v>
      </c>
      <c r="P30" s="13"/>
      <c r="Q30" s="43"/>
      <c r="R30" s="13"/>
      <c r="S30" s="43"/>
      <c r="T30" s="13"/>
      <c r="U30" s="43"/>
      <c r="V30" s="13"/>
      <c r="W30" s="43"/>
      <c r="X30" s="13"/>
      <c r="Y30" s="43"/>
      <c r="Z30" s="13"/>
      <c r="AA30" s="43"/>
      <c r="AB30" s="13"/>
      <c r="AC30" s="43"/>
      <c r="AD30" s="13"/>
      <c r="AE30" s="43"/>
      <c r="AF30" s="13"/>
      <c r="AG30" s="43"/>
      <c r="AH30" s="13"/>
      <c r="AI30" s="43"/>
      <c r="AJ30" s="13"/>
      <c r="AK30" s="43"/>
      <c r="AL30" s="13"/>
      <c r="AM30" s="43"/>
      <c r="AN30" s="13"/>
      <c r="AO30" s="43"/>
      <c r="AP30" s="13"/>
      <c r="AQ30" s="43"/>
      <c r="AR30" s="13"/>
      <c r="AS30" s="43"/>
      <c r="AT30" s="13"/>
      <c r="AU30" s="43"/>
      <c r="AV30" s="13"/>
      <c r="AW30" s="43"/>
      <c r="AX30" s="13"/>
      <c r="AY30" s="43" t="e">
        <f t="shared" si="1"/>
        <v>#DIV/0!</v>
      </c>
      <c r="AZ30" s="50"/>
      <c r="BA30" s="29" t="s">
        <v>39</v>
      </c>
      <c r="BB30" s="13"/>
      <c r="BC30" s="43"/>
      <c r="BD30" s="13"/>
      <c r="BE30" s="43"/>
      <c r="BF30" s="13"/>
      <c r="BG30" s="43"/>
      <c r="BH30" s="13"/>
      <c r="BI30" s="43"/>
      <c r="BJ30" s="13"/>
      <c r="BK30" s="43"/>
      <c r="BL30" s="13"/>
      <c r="BM30" s="43"/>
      <c r="BN30" s="13"/>
      <c r="BO30" s="43"/>
      <c r="BP30" s="13"/>
      <c r="BQ30" s="43"/>
      <c r="BR30" s="13"/>
      <c r="BS30" s="43"/>
      <c r="BT30" s="13"/>
      <c r="BU30" s="43"/>
      <c r="BV30" s="13"/>
      <c r="BW30" s="43"/>
      <c r="BX30" s="13"/>
      <c r="BY30" s="43"/>
      <c r="BZ30" s="13"/>
      <c r="CA30" s="43"/>
      <c r="CB30" s="13"/>
      <c r="CC30" s="43"/>
      <c r="CD30" s="13"/>
      <c r="CE30" s="43"/>
      <c r="CF30" s="13"/>
      <c r="CG30" s="43"/>
      <c r="CH30" s="13"/>
      <c r="CI30" s="43"/>
      <c r="CJ30" s="13"/>
      <c r="CK30" s="43"/>
      <c r="CL30" s="50"/>
      <c r="CM30" s="29" t="s">
        <v>39</v>
      </c>
      <c r="CN30" s="13"/>
      <c r="CO30" s="43"/>
      <c r="CP30" s="13"/>
      <c r="CQ30" s="43"/>
      <c r="CR30" s="13"/>
      <c r="CS30" s="43"/>
      <c r="CT30" s="13"/>
      <c r="CU30" s="43"/>
      <c r="CV30" s="13"/>
      <c r="CW30" s="43"/>
      <c r="CX30" s="13"/>
      <c r="CY30" s="43"/>
      <c r="CZ30" s="13"/>
      <c r="DA30" s="43"/>
      <c r="DB30" s="13"/>
      <c r="DC30" s="43"/>
      <c r="DD30" s="13"/>
      <c r="DE30" s="43"/>
      <c r="DF30" s="13"/>
      <c r="DG30" s="43"/>
      <c r="DH30" s="13"/>
      <c r="DI30" s="43"/>
      <c r="DJ30" s="13"/>
      <c r="DK30" s="43"/>
      <c r="DL30" s="13"/>
      <c r="DM30" s="43"/>
      <c r="DN30" s="13"/>
      <c r="DO30" s="43"/>
      <c r="DP30" s="13"/>
      <c r="DQ30" s="43"/>
      <c r="DR30" s="13"/>
      <c r="DS30" s="43"/>
      <c r="DT30" s="13"/>
      <c r="DU30" s="43"/>
      <c r="DV30" s="13"/>
      <c r="DW30" s="43"/>
      <c r="DX30" s="13"/>
      <c r="DY30" s="43"/>
      <c r="DZ30" s="13"/>
      <c r="EA30" s="43"/>
      <c r="EB30" s="13"/>
      <c r="EC30" s="43"/>
      <c r="ED30" s="13"/>
      <c r="EE30" s="43"/>
      <c r="EF30" s="13"/>
      <c r="EG30" s="43"/>
      <c r="EH30" s="13"/>
      <c r="EI30" s="43"/>
    </row>
    <row r="31" spans="1:139" x14ac:dyDescent="0.2">
      <c r="A31" s="1">
        <v>97210</v>
      </c>
      <c r="B31" s="26" t="s">
        <v>33</v>
      </c>
      <c r="C31" s="11"/>
      <c r="D31" s="74"/>
      <c r="E31" s="11"/>
      <c r="F31" s="74"/>
      <c r="G31" s="11"/>
      <c r="H31" s="74"/>
      <c r="I31" s="11"/>
      <c r="J31" s="74"/>
      <c r="K31" s="11"/>
      <c r="L31" s="74"/>
      <c r="M31" s="37"/>
      <c r="N31" s="87"/>
      <c r="O31" s="26" t="s">
        <v>33</v>
      </c>
      <c r="P31" s="85"/>
      <c r="Q31" s="74"/>
      <c r="R31" s="85"/>
      <c r="S31" s="74"/>
      <c r="T31" s="85"/>
      <c r="U31" s="74"/>
      <c r="V31" s="85"/>
      <c r="W31" s="74"/>
      <c r="X31" s="85"/>
      <c r="Y31" s="74"/>
      <c r="Z31" s="85"/>
      <c r="AA31" s="74"/>
      <c r="AB31" s="85"/>
      <c r="AC31" s="74"/>
      <c r="AD31" s="85"/>
      <c r="AE31" s="74"/>
      <c r="AF31" s="85"/>
      <c r="AG31" s="74"/>
      <c r="AH31" s="85"/>
      <c r="AI31" s="74"/>
      <c r="AJ31" s="85"/>
      <c r="AK31" s="74"/>
      <c r="AL31" s="85"/>
      <c r="AM31" s="74"/>
      <c r="AN31" s="85"/>
      <c r="AO31" s="74"/>
      <c r="AP31" s="85"/>
      <c r="AQ31" s="74"/>
      <c r="AR31" s="85"/>
      <c r="AS31" s="74"/>
      <c r="AT31" s="85"/>
      <c r="AU31" s="74"/>
      <c r="AV31" s="85"/>
      <c r="AW31" s="74"/>
      <c r="AX31" s="85"/>
      <c r="AY31" s="74" t="e">
        <f t="shared" si="1"/>
        <v>#DIV/0!</v>
      </c>
      <c r="AZ31" s="50"/>
      <c r="BA31" s="26" t="s">
        <v>33</v>
      </c>
      <c r="BB31" s="85"/>
      <c r="BC31" s="74"/>
      <c r="BD31" s="85"/>
      <c r="BE31" s="74"/>
      <c r="BF31" s="85"/>
      <c r="BG31" s="74"/>
      <c r="BH31" s="85"/>
      <c r="BI31" s="74"/>
      <c r="BJ31" s="85"/>
      <c r="BK31" s="74"/>
      <c r="BL31" s="85"/>
      <c r="BM31" s="74"/>
      <c r="BN31" s="85"/>
      <c r="BO31" s="74"/>
      <c r="BP31" s="85"/>
      <c r="BQ31" s="74"/>
      <c r="BR31" s="85"/>
      <c r="BS31" s="74"/>
      <c r="BT31" s="85"/>
      <c r="BU31" s="74"/>
      <c r="BV31" s="85"/>
      <c r="BW31" s="74"/>
      <c r="BX31" s="85"/>
      <c r="BY31" s="74"/>
      <c r="BZ31" s="85"/>
      <c r="CA31" s="74"/>
      <c r="CB31" s="85"/>
      <c r="CC31" s="74"/>
      <c r="CD31" s="85"/>
      <c r="CE31" s="74"/>
      <c r="CF31" s="85"/>
      <c r="CG31" s="74"/>
      <c r="CH31" s="85"/>
      <c r="CI31" s="74"/>
      <c r="CJ31" s="85"/>
      <c r="CK31" s="74"/>
      <c r="CL31" s="50"/>
      <c r="CM31" s="26" t="s">
        <v>33</v>
      </c>
      <c r="CN31" s="85"/>
      <c r="CO31" s="74"/>
      <c r="CP31" s="85"/>
      <c r="CQ31" s="74"/>
      <c r="CR31" s="85"/>
      <c r="CS31" s="74"/>
      <c r="CT31" s="85"/>
      <c r="CU31" s="74"/>
      <c r="CV31" s="85"/>
      <c r="CW31" s="74"/>
      <c r="CX31" s="85"/>
      <c r="CY31" s="74"/>
      <c r="CZ31" s="85"/>
      <c r="DA31" s="74"/>
      <c r="DB31" s="85"/>
      <c r="DC31" s="74"/>
      <c r="DD31" s="85"/>
      <c r="DE31" s="74"/>
      <c r="DF31" s="85"/>
      <c r="DG31" s="74"/>
      <c r="DH31" s="85"/>
      <c r="DI31" s="74"/>
      <c r="DJ31" s="85"/>
      <c r="DK31" s="74"/>
      <c r="DL31" s="85"/>
      <c r="DM31" s="74"/>
      <c r="DN31" s="85"/>
      <c r="DO31" s="74"/>
      <c r="DP31" s="85"/>
      <c r="DQ31" s="74"/>
      <c r="DR31" s="85"/>
      <c r="DS31" s="74"/>
      <c r="DT31" s="85"/>
      <c r="DU31" s="74"/>
      <c r="DV31" s="85"/>
      <c r="DW31" s="74"/>
      <c r="DX31" s="85"/>
      <c r="DY31" s="74"/>
      <c r="DZ31" s="85"/>
      <c r="EA31" s="74"/>
      <c r="EB31" s="85"/>
      <c r="EC31" s="74"/>
      <c r="ED31" s="85"/>
      <c r="EE31" s="74"/>
      <c r="EF31" s="85"/>
      <c r="EG31" s="74"/>
      <c r="EH31" s="85"/>
      <c r="EI31" s="74"/>
    </row>
    <row r="32" spans="1:139" x14ac:dyDescent="0.2">
      <c r="A32" s="1">
        <v>97217</v>
      </c>
      <c r="B32" s="27" t="s">
        <v>14</v>
      </c>
      <c r="C32" s="11"/>
      <c r="D32" s="72"/>
      <c r="E32" s="11"/>
      <c r="F32" s="72"/>
      <c r="G32" s="11"/>
      <c r="H32" s="72"/>
      <c r="I32" s="11"/>
      <c r="J32" s="72"/>
      <c r="K32" s="11"/>
      <c r="L32" s="72"/>
      <c r="M32" s="23"/>
      <c r="N32" s="87"/>
      <c r="O32" s="27" t="s">
        <v>14</v>
      </c>
      <c r="P32" s="85"/>
      <c r="Q32" s="72"/>
      <c r="R32" s="85"/>
      <c r="S32" s="72"/>
      <c r="T32" s="85"/>
      <c r="U32" s="72"/>
      <c r="V32" s="85"/>
      <c r="W32" s="72"/>
      <c r="X32" s="85"/>
      <c r="Y32" s="72"/>
      <c r="Z32" s="85"/>
      <c r="AA32" s="72"/>
      <c r="AB32" s="85"/>
      <c r="AC32" s="72"/>
      <c r="AD32" s="85"/>
      <c r="AE32" s="72"/>
      <c r="AF32" s="85"/>
      <c r="AG32" s="72"/>
      <c r="AH32" s="85"/>
      <c r="AI32" s="72"/>
      <c r="AJ32" s="85"/>
      <c r="AK32" s="72"/>
      <c r="AL32" s="85"/>
      <c r="AM32" s="72"/>
      <c r="AN32" s="85"/>
      <c r="AO32" s="72"/>
      <c r="AP32" s="85"/>
      <c r="AQ32" s="72"/>
      <c r="AR32" s="85"/>
      <c r="AS32" s="72"/>
      <c r="AT32" s="85"/>
      <c r="AU32" s="72"/>
      <c r="AV32" s="85"/>
      <c r="AW32" s="72"/>
      <c r="AX32" s="85"/>
      <c r="AY32" s="72" t="e">
        <f t="shared" si="1"/>
        <v>#DIV/0!</v>
      </c>
      <c r="AZ32" s="50"/>
      <c r="BA32" s="27" t="s">
        <v>14</v>
      </c>
      <c r="BB32" s="85"/>
      <c r="BC32" s="72"/>
      <c r="BD32" s="85"/>
      <c r="BE32" s="72"/>
      <c r="BF32" s="85"/>
      <c r="BG32" s="72"/>
      <c r="BH32" s="85"/>
      <c r="BI32" s="72"/>
      <c r="BJ32" s="85"/>
      <c r="BK32" s="72"/>
      <c r="BL32" s="85"/>
      <c r="BM32" s="72"/>
      <c r="BN32" s="85"/>
      <c r="BO32" s="72"/>
      <c r="BP32" s="85"/>
      <c r="BQ32" s="72"/>
      <c r="BR32" s="85"/>
      <c r="BS32" s="72"/>
      <c r="BT32" s="85"/>
      <c r="BU32" s="72"/>
      <c r="BV32" s="85"/>
      <c r="BW32" s="72"/>
      <c r="BX32" s="85"/>
      <c r="BY32" s="72"/>
      <c r="BZ32" s="85"/>
      <c r="CA32" s="72"/>
      <c r="CB32" s="85"/>
      <c r="CC32" s="72"/>
      <c r="CD32" s="85"/>
      <c r="CE32" s="72"/>
      <c r="CF32" s="85"/>
      <c r="CG32" s="72"/>
      <c r="CH32" s="85"/>
      <c r="CI32" s="72"/>
      <c r="CJ32" s="85"/>
      <c r="CK32" s="72"/>
      <c r="CL32" s="50"/>
      <c r="CM32" s="27" t="s">
        <v>14</v>
      </c>
      <c r="CN32" s="85"/>
      <c r="CO32" s="72"/>
      <c r="CP32" s="85"/>
      <c r="CQ32" s="72"/>
      <c r="CR32" s="85"/>
      <c r="CS32" s="72"/>
      <c r="CT32" s="85"/>
      <c r="CU32" s="72"/>
      <c r="CV32" s="85"/>
      <c r="CW32" s="72"/>
      <c r="CX32" s="85"/>
      <c r="CY32" s="72"/>
      <c r="CZ32" s="85"/>
      <c r="DA32" s="72"/>
      <c r="DB32" s="85"/>
      <c r="DC32" s="72"/>
      <c r="DD32" s="85"/>
      <c r="DE32" s="72"/>
      <c r="DF32" s="85"/>
      <c r="DG32" s="72"/>
      <c r="DH32" s="85"/>
      <c r="DI32" s="72"/>
      <c r="DJ32" s="85"/>
      <c r="DK32" s="72"/>
      <c r="DL32" s="85"/>
      <c r="DM32" s="72"/>
      <c r="DN32" s="85"/>
      <c r="DO32" s="72"/>
      <c r="DP32" s="85"/>
      <c r="DQ32" s="72"/>
      <c r="DR32" s="85"/>
      <c r="DS32" s="72"/>
      <c r="DT32" s="85"/>
      <c r="DU32" s="72"/>
      <c r="DV32" s="85"/>
      <c r="DW32" s="72"/>
      <c r="DX32" s="85"/>
      <c r="DY32" s="72"/>
      <c r="DZ32" s="85"/>
      <c r="EA32" s="72"/>
      <c r="EB32" s="85"/>
      <c r="EC32" s="72"/>
      <c r="ED32" s="85"/>
      <c r="EE32" s="72"/>
      <c r="EF32" s="85"/>
      <c r="EG32" s="72"/>
      <c r="EH32" s="85"/>
      <c r="EI32" s="72"/>
    </row>
    <row r="33" spans="1:139" x14ac:dyDescent="0.2">
      <c r="A33" s="1">
        <v>97220</v>
      </c>
      <c r="B33" s="27" t="s">
        <v>28</v>
      </c>
      <c r="C33" s="11"/>
      <c r="D33" s="72"/>
      <c r="E33" s="11"/>
      <c r="F33" s="72"/>
      <c r="G33" s="11"/>
      <c r="H33" s="72"/>
      <c r="I33" s="11"/>
      <c r="J33" s="72"/>
      <c r="K33" s="11"/>
      <c r="L33" s="72"/>
      <c r="M33" s="23"/>
      <c r="N33" s="87"/>
      <c r="O33" s="27" t="s">
        <v>28</v>
      </c>
      <c r="P33" s="85"/>
      <c r="Q33" s="72"/>
      <c r="R33" s="85"/>
      <c r="S33" s="72"/>
      <c r="T33" s="85"/>
      <c r="U33" s="72"/>
      <c r="V33" s="85"/>
      <c r="W33" s="72"/>
      <c r="X33" s="85"/>
      <c r="Y33" s="72"/>
      <c r="Z33" s="85"/>
      <c r="AA33" s="72"/>
      <c r="AB33" s="85"/>
      <c r="AC33" s="72"/>
      <c r="AD33" s="85"/>
      <c r="AE33" s="72"/>
      <c r="AF33" s="85"/>
      <c r="AG33" s="72"/>
      <c r="AH33" s="85"/>
      <c r="AI33" s="72"/>
      <c r="AJ33" s="85"/>
      <c r="AK33" s="72"/>
      <c r="AL33" s="85"/>
      <c r="AM33" s="72"/>
      <c r="AN33" s="85"/>
      <c r="AO33" s="72"/>
      <c r="AP33" s="85"/>
      <c r="AQ33" s="72"/>
      <c r="AR33" s="85"/>
      <c r="AS33" s="72"/>
      <c r="AT33" s="85"/>
      <c r="AU33" s="72"/>
      <c r="AV33" s="85"/>
      <c r="AW33" s="72"/>
      <c r="AX33" s="85"/>
      <c r="AY33" s="72" t="e">
        <f t="shared" si="1"/>
        <v>#DIV/0!</v>
      </c>
      <c r="AZ33" s="50"/>
      <c r="BA33" s="27" t="s">
        <v>28</v>
      </c>
      <c r="BB33" s="85"/>
      <c r="BC33" s="72"/>
      <c r="BD33" s="85"/>
      <c r="BE33" s="72"/>
      <c r="BF33" s="85"/>
      <c r="BG33" s="72"/>
      <c r="BH33" s="85"/>
      <c r="BI33" s="72"/>
      <c r="BJ33" s="85"/>
      <c r="BK33" s="72"/>
      <c r="BL33" s="85"/>
      <c r="BM33" s="72"/>
      <c r="BN33" s="85"/>
      <c r="BO33" s="72"/>
      <c r="BP33" s="85"/>
      <c r="BQ33" s="72"/>
      <c r="BR33" s="85"/>
      <c r="BS33" s="72"/>
      <c r="BT33" s="85"/>
      <c r="BU33" s="72"/>
      <c r="BV33" s="85"/>
      <c r="BW33" s="72"/>
      <c r="BX33" s="85"/>
      <c r="BY33" s="72"/>
      <c r="BZ33" s="85"/>
      <c r="CA33" s="72"/>
      <c r="CB33" s="85"/>
      <c r="CC33" s="72"/>
      <c r="CD33" s="85"/>
      <c r="CE33" s="72"/>
      <c r="CF33" s="85"/>
      <c r="CG33" s="72"/>
      <c r="CH33" s="85"/>
      <c r="CI33" s="72"/>
      <c r="CJ33" s="85"/>
      <c r="CK33" s="72"/>
      <c r="CL33" s="50"/>
      <c r="CM33" s="27" t="s">
        <v>28</v>
      </c>
      <c r="CN33" s="85"/>
      <c r="CO33" s="72"/>
      <c r="CP33" s="85"/>
      <c r="CQ33" s="72"/>
      <c r="CR33" s="85"/>
      <c r="CS33" s="72"/>
      <c r="CT33" s="85"/>
      <c r="CU33" s="72"/>
      <c r="CV33" s="85"/>
      <c r="CW33" s="72"/>
      <c r="CX33" s="85"/>
      <c r="CY33" s="72"/>
      <c r="CZ33" s="85"/>
      <c r="DA33" s="72"/>
      <c r="DB33" s="85"/>
      <c r="DC33" s="72"/>
      <c r="DD33" s="85"/>
      <c r="DE33" s="72"/>
      <c r="DF33" s="85"/>
      <c r="DG33" s="72"/>
      <c r="DH33" s="85"/>
      <c r="DI33" s="72"/>
      <c r="DJ33" s="85"/>
      <c r="DK33" s="72"/>
      <c r="DL33" s="85"/>
      <c r="DM33" s="72"/>
      <c r="DN33" s="85"/>
      <c r="DO33" s="72"/>
      <c r="DP33" s="85"/>
      <c r="DQ33" s="72"/>
      <c r="DR33" s="85"/>
      <c r="DS33" s="72"/>
      <c r="DT33" s="85"/>
      <c r="DU33" s="72"/>
      <c r="DV33" s="85"/>
      <c r="DW33" s="72"/>
      <c r="DX33" s="85"/>
      <c r="DY33" s="72"/>
      <c r="DZ33" s="85"/>
      <c r="EA33" s="72"/>
      <c r="EB33" s="85"/>
      <c r="EC33" s="72"/>
      <c r="ED33" s="85"/>
      <c r="EE33" s="72"/>
      <c r="EF33" s="85"/>
      <c r="EG33" s="72"/>
      <c r="EH33" s="85"/>
      <c r="EI33" s="72"/>
    </row>
    <row r="34" spans="1:139" x14ac:dyDescent="0.2">
      <c r="A34" s="1">
        <v>97226</v>
      </c>
      <c r="B34" s="27" t="s">
        <v>21</v>
      </c>
      <c r="C34" s="11"/>
      <c r="D34" s="72"/>
      <c r="E34" s="11"/>
      <c r="F34" s="72"/>
      <c r="G34" s="11"/>
      <c r="H34" s="72"/>
      <c r="I34" s="11"/>
      <c r="J34" s="72"/>
      <c r="K34" s="11"/>
      <c r="L34" s="72"/>
      <c r="M34" s="23"/>
      <c r="N34" s="87"/>
      <c r="O34" s="27" t="s">
        <v>21</v>
      </c>
      <c r="P34" s="85"/>
      <c r="Q34" s="72"/>
      <c r="R34" s="85"/>
      <c r="S34" s="72"/>
      <c r="T34" s="85"/>
      <c r="U34" s="72"/>
      <c r="V34" s="85"/>
      <c r="W34" s="72"/>
      <c r="X34" s="85"/>
      <c r="Y34" s="72"/>
      <c r="Z34" s="85"/>
      <c r="AA34" s="72"/>
      <c r="AB34" s="85"/>
      <c r="AC34" s="72"/>
      <c r="AD34" s="85"/>
      <c r="AE34" s="72"/>
      <c r="AF34" s="85"/>
      <c r="AG34" s="72"/>
      <c r="AH34" s="85"/>
      <c r="AI34" s="72"/>
      <c r="AJ34" s="85"/>
      <c r="AK34" s="72"/>
      <c r="AL34" s="85"/>
      <c r="AM34" s="72"/>
      <c r="AN34" s="85"/>
      <c r="AO34" s="72"/>
      <c r="AP34" s="85"/>
      <c r="AQ34" s="72"/>
      <c r="AR34" s="85"/>
      <c r="AS34" s="72"/>
      <c r="AT34" s="85"/>
      <c r="AU34" s="72"/>
      <c r="AV34" s="85"/>
      <c r="AW34" s="72"/>
      <c r="AX34" s="85"/>
      <c r="AY34" s="72" t="e">
        <f t="shared" si="1"/>
        <v>#DIV/0!</v>
      </c>
      <c r="AZ34" s="50"/>
      <c r="BA34" s="27" t="s">
        <v>21</v>
      </c>
      <c r="BB34" s="85"/>
      <c r="BC34" s="72"/>
      <c r="BD34" s="85"/>
      <c r="BE34" s="72"/>
      <c r="BF34" s="85"/>
      <c r="BG34" s="72"/>
      <c r="BH34" s="85"/>
      <c r="BI34" s="72"/>
      <c r="BJ34" s="85"/>
      <c r="BK34" s="72"/>
      <c r="BL34" s="85"/>
      <c r="BM34" s="72"/>
      <c r="BN34" s="85"/>
      <c r="BO34" s="72"/>
      <c r="BP34" s="85"/>
      <c r="BQ34" s="72"/>
      <c r="BR34" s="85"/>
      <c r="BS34" s="72"/>
      <c r="BT34" s="85"/>
      <c r="BU34" s="72"/>
      <c r="BV34" s="85"/>
      <c r="BW34" s="72"/>
      <c r="BX34" s="85"/>
      <c r="BY34" s="72"/>
      <c r="BZ34" s="85"/>
      <c r="CA34" s="72"/>
      <c r="CB34" s="85"/>
      <c r="CC34" s="72"/>
      <c r="CD34" s="85"/>
      <c r="CE34" s="72"/>
      <c r="CF34" s="85"/>
      <c r="CG34" s="72"/>
      <c r="CH34" s="85"/>
      <c r="CI34" s="72"/>
      <c r="CJ34" s="85"/>
      <c r="CK34" s="72"/>
      <c r="CL34" s="50"/>
      <c r="CM34" s="27" t="s">
        <v>21</v>
      </c>
      <c r="CN34" s="85"/>
      <c r="CO34" s="72"/>
      <c r="CP34" s="85"/>
      <c r="CQ34" s="72"/>
      <c r="CR34" s="85"/>
      <c r="CS34" s="72"/>
      <c r="CT34" s="85"/>
      <c r="CU34" s="72"/>
      <c r="CV34" s="85"/>
      <c r="CW34" s="72"/>
      <c r="CX34" s="85"/>
      <c r="CY34" s="72"/>
      <c r="CZ34" s="85"/>
      <c r="DA34" s="72"/>
      <c r="DB34" s="85"/>
      <c r="DC34" s="72"/>
      <c r="DD34" s="85"/>
      <c r="DE34" s="72"/>
      <c r="DF34" s="85"/>
      <c r="DG34" s="72"/>
      <c r="DH34" s="85"/>
      <c r="DI34" s="72"/>
      <c r="DJ34" s="85"/>
      <c r="DK34" s="72"/>
      <c r="DL34" s="85"/>
      <c r="DM34" s="72"/>
      <c r="DN34" s="85"/>
      <c r="DO34" s="72"/>
      <c r="DP34" s="85"/>
      <c r="DQ34" s="72"/>
      <c r="DR34" s="85"/>
      <c r="DS34" s="72"/>
      <c r="DT34" s="85"/>
      <c r="DU34" s="72"/>
      <c r="DV34" s="85"/>
      <c r="DW34" s="72"/>
      <c r="DX34" s="85"/>
      <c r="DY34" s="72"/>
      <c r="DZ34" s="85"/>
      <c r="EA34" s="72"/>
      <c r="EB34" s="85"/>
      <c r="EC34" s="72"/>
      <c r="ED34" s="85"/>
      <c r="EE34" s="72"/>
      <c r="EF34" s="85"/>
      <c r="EG34" s="72"/>
      <c r="EH34" s="85"/>
      <c r="EI34" s="72"/>
    </row>
    <row r="35" spans="1:139" x14ac:dyDescent="0.2">
      <c r="A35" s="1">
        <v>97232</v>
      </c>
      <c r="B35" s="27" t="s">
        <v>26</v>
      </c>
      <c r="C35" s="12"/>
      <c r="D35" s="72"/>
      <c r="E35" s="12"/>
      <c r="F35" s="72"/>
      <c r="G35" s="12"/>
      <c r="H35" s="72"/>
      <c r="I35" s="12"/>
      <c r="J35" s="72"/>
      <c r="K35" s="12"/>
      <c r="L35" s="72"/>
      <c r="M35" s="23"/>
      <c r="N35" s="87"/>
      <c r="O35" s="28" t="s">
        <v>26</v>
      </c>
      <c r="P35" s="85"/>
      <c r="Q35" s="73"/>
      <c r="R35" s="85"/>
      <c r="S35" s="73"/>
      <c r="T35" s="85"/>
      <c r="U35" s="73"/>
      <c r="V35" s="85"/>
      <c r="W35" s="73"/>
      <c r="X35" s="85"/>
      <c r="Y35" s="73"/>
      <c r="Z35" s="85"/>
      <c r="AA35" s="73"/>
      <c r="AB35" s="85"/>
      <c r="AC35" s="73"/>
      <c r="AD35" s="85"/>
      <c r="AE35" s="73"/>
      <c r="AF35" s="85"/>
      <c r="AG35" s="73"/>
      <c r="AH35" s="85"/>
      <c r="AI35" s="73"/>
      <c r="AJ35" s="85"/>
      <c r="AK35" s="73"/>
      <c r="AL35" s="85"/>
      <c r="AM35" s="73"/>
      <c r="AN35" s="85"/>
      <c r="AO35" s="73"/>
      <c r="AP35" s="85"/>
      <c r="AQ35" s="73"/>
      <c r="AR35" s="85"/>
      <c r="AS35" s="73"/>
      <c r="AT35" s="85"/>
      <c r="AU35" s="73"/>
      <c r="AV35" s="85"/>
      <c r="AW35" s="73"/>
      <c r="AX35" s="85"/>
      <c r="AY35" s="73" t="e">
        <f t="shared" si="1"/>
        <v>#DIV/0!</v>
      </c>
      <c r="AZ35" s="50"/>
      <c r="BA35" s="28" t="s">
        <v>26</v>
      </c>
      <c r="BB35" s="85"/>
      <c r="BC35" s="73"/>
      <c r="BD35" s="85"/>
      <c r="BE35" s="73"/>
      <c r="BF35" s="85"/>
      <c r="BG35" s="73"/>
      <c r="BH35" s="85"/>
      <c r="BI35" s="73"/>
      <c r="BJ35" s="85"/>
      <c r="BK35" s="73"/>
      <c r="BL35" s="85"/>
      <c r="BM35" s="73"/>
      <c r="BN35" s="85"/>
      <c r="BO35" s="73"/>
      <c r="BP35" s="85"/>
      <c r="BQ35" s="73"/>
      <c r="BR35" s="85"/>
      <c r="BS35" s="73"/>
      <c r="BT35" s="85"/>
      <c r="BU35" s="73"/>
      <c r="BV35" s="85"/>
      <c r="BW35" s="73"/>
      <c r="BX35" s="85"/>
      <c r="BY35" s="73"/>
      <c r="BZ35" s="85"/>
      <c r="CA35" s="73"/>
      <c r="CB35" s="85"/>
      <c r="CC35" s="73"/>
      <c r="CD35" s="85"/>
      <c r="CE35" s="73"/>
      <c r="CF35" s="85"/>
      <c r="CG35" s="73"/>
      <c r="CH35" s="85"/>
      <c r="CI35" s="73"/>
      <c r="CJ35" s="85"/>
      <c r="CK35" s="73"/>
      <c r="CL35" s="50"/>
      <c r="CM35" s="28" t="s">
        <v>26</v>
      </c>
      <c r="CN35" s="85"/>
      <c r="CO35" s="73"/>
      <c r="CP35" s="85"/>
      <c r="CQ35" s="73"/>
      <c r="CR35" s="85"/>
      <c r="CS35" s="73"/>
      <c r="CT35" s="85"/>
      <c r="CU35" s="73"/>
      <c r="CV35" s="85"/>
      <c r="CW35" s="73"/>
      <c r="CX35" s="85"/>
      <c r="CY35" s="73"/>
      <c r="CZ35" s="85"/>
      <c r="DA35" s="73"/>
      <c r="DB35" s="85"/>
      <c r="DC35" s="73"/>
      <c r="DD35" s="85"/>
      <c r="DE35" s="73"/>
      <c r="DF35" s="85"/>
      <c r="DG35" s="73"/>
      <c r="DH35" s="85"/>
      <c r="DI35" s="73"/>
      <c r="DJ35" s="85"/>
      <c r="DK35" s="73"/>
      <c r="DL35" s="85"/>
      <c r="DM35" s="73"/>
      <c r="DN35" s="85"/>
      <c r="DO35" s="73"/>
      <c r="DP35" s="85"/>
      <c r="DQ35" s="73"/>
      <c r="DR35" s="85"/>
      <c r="DS35" s="73"/>
      <c r="DT35" s="85"/>
      <c r="DU35" s="73"/>
      <c r="DV35" s="85"/>
      <c r="DW35" s="73"/>
      <c r="DX35" s="85"/>
      <c r="DY35" s="73"/>
      <c r="DZ35" s="85"/>
      <c r="EA35" s="73"/>
      <c r="EB35" s="85"/>
      <c r="EC35" s="73"/>
      <c r="ED35" s="85"/>
      <c r="EE35" s="73"/>
      <c r="EF35" s="85"/>
      <c r="EG35" s="73"/>
      <c r="EH35" s="85"/>
      <c r="EI35" s="73"/>
    </row>
    <row r="36" spans="1:139" x14ac:dyDescent="0.2">
      <c r="A36" s="3"/>
      <c r="B36" s="30" t="s">
        <v>38</v>
      </c>
      <c r="C36" s="14"/>
      <c r="D36" s="22"/>
      <c r="E36" s="14"/>
      <c r="F36" s="22"/>
      <c r="G36" s="14"/>
      <c r="H36" s="22"/>
      <c r="I36" s="14"/>
      <c r="J36" s="22"/>
      <c r="K36" s="14"/>
      <c r="L36" s="22"/>
      <c r="M36" s="25"/>
      <c r="N36" s="88"/>
      <c r="O36" s="30" t="s">
        <v>38</v>
      </c>
      <c r="P36" s="14"/>
      <c r="Q36" s="22"/>
      <c r="R36" s="14"/>
      <c r="S36" s="22"/>
      <c r="T36" s="14"/>
      <c r="U36" s="22"/>
      <c r="V36" s="14"/>
      <c r="W36" s="22"/>
      <c r="X36" s="14"/>
      <c r="Y36" s="22"/>
      <c r="Z36" s="14"/>
      <c r="AA36" s="22"/>
      <c r="AB36" s="14"/>
      <c r="AC36" s="22"/>
      <c r="AD36" s="14"/>
      <c r="AE36" s="22"/>
      <c r="AF36" s="14"/>
      <c r="AG36" s="22"/>
      <c r="AH36" s="14"/>
      <c r="AI36" s="22"/>
      <c r="AJ36" s="14"/>
      <c r="AK36" s="22"/>
      <c r="AL36" s="14"/>
      <c r="AM36" s="22"/>
      <c r="AN36" s="14"/>
      <c r="AO36" s="22"/>
      <c r="AP36" s="14"/>
      <c r="AQ36" s="22"/>
      <c r="AR36" s="14"/>
      <c r="AS36" s="22"/>
      <c r="AT36" s="14"/>
      <c r="AU36" s="22"/>
      <c r="AV36" s="14"/>
      <c r="AW36" s="22"/>
      <c r="AX36" s="14"/>
      <c r="AY36" s="22" t="e">
        <f t="shared" si="1"/>
        <v>#DIV/0!</v>
      </c>
      <c r="AZ36" s="50"/>
      <c r="BA36" s="30" t="s">
        <v>38</v>
      </c>
      <c r="BB36" s="14"/>
      <c r="BC36" s="22"/>
      <c r="BD36" s="14"/>
      <c r="BE36" s="22"/>
      <c r="BF36" s="14"/>
      <c r="BG36" s="22"/>
      <c r="BH36" s="14"/>
      <c r="BI36" s="22"/>
      <c r="BJ36" s="14"/>
      <c r="BK36" s="22"/>
      <c r="BL36" s="14"/>
      <c r="BM36" s="22"/>
      <c r="BN36" s="14"/>
      <c r="BO36" s="22"/>
      <c r="BP36" s="14"/>
      <c r="BQ36" s="22"/>
      <c r="BR36" s="14"/>
      <c r="BS36" s="22"/>
      <c r="BT36" s="14"/>
      <c r="BU36" s="22"/>
      <c r="BV36" s="14"/>
      <c r="BW36" s="22"/>
      <c r="BX36" s="14"/>
      <c r="BY36" s="22"/>
      <c r="BZ36" s="14"/>
      <c r="CA36" s="22"/>
      <c r="CB36" s="14"/>
      <c r="CC36" s="22"/>
      <c r="CD36" s="14"/>
      <c r="CE36" s="22"/>
      <c r="CF36" s="14"/>
      <c r="CG36" s="22"/>
      <c r="CH36" s="14"/>
      <c r="CI36" s="22"/>
      <c r="CJ36" s="14"/>
      <c r="CK36" s="22"/>
      <c r="CL36" s="50"/>
      <c r="CM36" s="30" t="s">
        <v>38</v>
      </c>
      <c r="CN36" s="14"/>
      <c r="CO36" s="22"/>
      <c r="CP36" s="14"/>
      <c r="CQ36" s="22"/>
      <c r="CR36" s="14"/>
      <c r="CS36" s="22"/>
      <c r="CT36" s="14"/>
      <c r="CU36" s="22"/>
      <c r="CV36" s="14"/>
      <c r="CW36" s="22"/>
      <c r="CX36" s="14"/>
      <c r="CY36" s="22"/>
      <c r="CZ36" s="14"/>
      <c r="DA36" s="22"/>
      <c r="DB36" s="14"/>
      <c r="DC36" s="22"/>
      <c r="DD36" s="14"/>
      <c r="DE36" s="22"/>
      <c r="DF36" s="14"/>
      <c r="DG36" s="22"/>
      <c r="DH36" s="14"/>
      <c r="DI36" s="22"/>
      <c r="DJ36" s="14"/>
      <c r="DK36" s="22"/>
      <c r="DL36" s="14"/>
      <c r="DM36" s="22"/>
      <c r="DN36" s="14"/>
      <c r="DO36" s="22"/>
      <c r="DP36" s="14"/>
      <c r="DQ36" s="22"/>
      <c r="DR36" s="14"/>
      <c r="DS36" s="22"/>
      <c r="DT36" s="14"/>
      <c r="DU36" s="22"/>
      <c r="DV36" s="14"/>
      <c r="DW36" s="22"/>
      <c r="DX36" s="14"/>
      <c r="DY36" s="22"/>
      <c r="DZ36" s="14"/>
      <c r="EA36" s="22"/>
      <c r="EB36" s="14"/>
      <c r="EC36" s="22"/>
      <c r="ED36" s="14"/>
      <c r="EE36" s="22"/>
      <c r="EF36" s="14"/>
      <c r="EG36" s="22"/>
      <c r="EH36" s="14"/>
      <c r="EI36" s="22"/>
    </row>
    <row r="37" spans="1:139" s="45" customFormat="1" x14ac:dyDescent="0.2">
      <c r="A37" s="91">
        <v>97202</v>
      </c>
      <c r="B37" s="27" t="s">
        <v>0</v>
      </c>
      <c r="C37" s="12"/>
      <c r="D37" s="72"/>
      <c r="E37" s="12"/>
      <c r="F37" s="72"/>
      <c r="G37" s="12"/>
      <c r="H37" s="72"/>
      <c r="I37" s="12"/>
      <c r="J37" s="72"/>
      <c r="K37" s="12"/>
      <c r="L37" s="72"/>
      <c r="M37" s="23"/>
      <c r="N37" s="87"/>
      <c r="O37" s="27" t="s">
        <v>0</v>
      </c>
      <c r="P37" s="92"/>
      <c r="Q37" s="72"/>
      <c r="R37" s="92"/>
      <c r="S37" s="72"/>
      <c r="T37" s="92"/>
      <c r="U37" s="72"/>
      <c r="V37" s="92"/>
      <c r="W37" s="72"/>
      <c r="X37" s="92"/>
      <c r="Y37" s="72"/>
      <c r="Z37" s="92"/>
      <c r="AA37" s="72"/>
      <c r="AB37" s="92"/>
      <c r="AC37" s="72"/>
      <c r="AD37" s="92"/>
      <c r="AE37" s="72"/>
      <c r="AF37" s="92"/>
      <c r="AG37" s="72"/>
      <c r="AH37" s="92"/>
      <c r="AI37" s="72"/>
      <c r="AJ37" s="92"/>
      <c r="AK37" s="72"/>
      <c r="AL37" s="92"/>
      <c r="AM37" s="72"/>
      <c r="AN37" s="92"/>
      <c r="AO37" s="72"/>
      <c r="AP37" s="92"/>
      <c r="AQ37" s="72"/>
      <c r="AR37" s="92"/>
      <c r="AS37" s="72"/>
      <c r="AT37" s="92"/>
      <c r="AU37" s="72"/>
      <c r="AV37" s="92"/>
      <c r="AW37" s="72"/>
      <c r="AX37" s="92"/>
      <c r="AY37" s="72" t="e">
        <f t="shared" si="1"/>
        <v>#DIV/0!</v>
      </c>
      <c r="AZ37" s="50"/>
      <c r="BA37" s="27" t="s">
        <v>0</v>
      </c>
      <c r="BB37" s="92"/>
      <c r="BC37" s="72"/>
      <c r="BD37" s="92"/>
      <c r="BE37" s="72"/>
      <c r="BF37" s="92"/>
      <c r="BG37" s="72"/>
      <c r="BH37" s="92"/>
      <c r="BI37" s="72"/>
      <c r="BJ37" s="92"/>
      <c r="BK37" s="72"/>
      <c r="BL37" s="92"/>
      <c r="BM37" s="72"/>
      <c r="BN37" s="92"/>
      <c r="BO37" s="72"/>
      <c r="BP37" s="92"/>
      <c r="BQ37" s="72"/>
      <c r="BR37" s="92"/>
      <c r="BS37" s="72"/>
      <c r="BT37" s="92"/>
      <c r="BU37" s="72"/>
      <c r="BV37" s="92"/>
      <c r="BW37" s="72"/>
      <c r="BX37" s="92"/>
      <c r="BY37" s="72"/>
      <c r="BZ37" s="92"/>
      <c r="CA37" s="72"/>
      <c r="CB37" s="92"/>
      <c r="CC37" s="72"/>
      <c r="CD37" s="92"/>
      <c r="CE37" s="72"/>
      <c r="CF37" s="92"/>
      <c r="CG37" s="72"/>
      <c r="CH37" s="92"/>
      <c r="CI37" s="72"/>
      <c r="CJ37" s="92"/>
      <c r="CK37" s="72"/>
      <c r="CL37" s="50"/>
      <c r="CM37" s="27" t="s">
        <v>0</v>
      </c>
      <c r="CN37" s="92"/>
      <c r="CO37" s="72"/>
      <c r="CP37" s="92"/>
      <c r="CQ37" s="72"/>
      <c r="CR37" s="92"/>
      <c r="CS37" s="72"/>
      <c r="CT37" s="92"/>
      <c r="CU37" s="72"/>
      <c r="CV37" s="92"/>
      <c r="CW37" s="72"/>
      <c r="CX37" s="92"/>
      <c r="CY37" s="72"/>
      <c r="CZ37" s="92"/>
      <c r="DA37" s="72"/>
      <c r="DB37" s="92"/>
      <c r="DC37" s="72"/>
      <c r="DD37" s="92"/>
      <c r="DE37" s="72"/>
      <c r="DF37" s="92"/>
      <c r="DG37" s="72"/>
      <c r="DH37" s="92"/>
      <c r="DI37" s="72"/>
      <c r="DJ37" s="92"/>
      <c r="DK37" s="72"/>
      <c r="DL37" s="92"/>
      <c r="DM37" s="72"/>
      <c r="DN37" s="92"/>
      <c r="DO37" s="72"/>
      <c r="DP37" s="92"/>
      <c r="DQ37" s="72"/>
      <c r="DR37" s="92"/>
      <c r="DS37" s="72"/>
      <c r="DT37" s="92"/>
      <c r="DU37" s="72"/>
      <c r="DV37" s="92"/>
      <c r="DW37" s="72"/>
      <c r="DX37" s="92"/>
      <c r="DY37" s="72"/>
      <c r="DZ37" s="92"/>
      <c r="EA37" s="72"/>
      <c r="EB37" s="92"/>
      <c r="EC37" s="72"/>
      <c r="ED37" s="92"/>
      <c r="EE37" s="72"/>
      <c r="EF37" s="92"/>
      <c r="EG37" s="72"/>
      <c r="EH37" s="92"/>
      <c r="EI37" s="72"/>
    </row>
    <row r="38" spans="1:139" x14ac:dyDescent="0.2">
      <c r="A38" s="1">
        <v>97206</v>
      </c>
      <c r="B38" s="27" t="s">
        <v>5</v>
      </c>
      <c r="C38" s="11"/>
      <c r="D38" s="72"/>
      <c r="E38" s="11"/>
      <c r="F38" s="72"/>
      <c r="G38" s="11"/>
      <c r="H38" s="72"/>
      <c r="I38" s="11"/>
      <c r="J38" s="72"/>
      <c r="K38" s="11"/>
      <c r="L38" s="72"/>
      <c r="M38" s="23"/>
      <c r="N38" s="87"/>
      <c r="O38" s="27" t="s">
        <v>5</v>
      </c>
      <c r="P38" s="85"/>
      <c r="Q38" s="72"/>
      <c r="R38" s="85"/>
      <c r="S38" s="72"/>
      <c r="T38" s="85"/>
      <c r="U38" s="72"/>
      <c r="V38" s="85"/>
      <c r="W38" s="72"/>
      <c r="X38" s="85"/>
      <c r="Y38" s="72"/>
      <c r="Z38" s="85"/>
      <c r="AA38" s="72"/>
      <c r="AB38" s="85"/>
      <c r="AC38" s="72"/>
      <c r="AD38" s="85"/>
      <c r="AE38" s="72"/>
      <c r="AF38" s="85"/>
      <c r="AG38" s="72"/>
      <c r="AH38" s="85"/>
      <c r="AI38" s="72"/>
      <c r="AJ38" s="85"/>
      <c r="AK38" s="72"/>
      <c r="AL38" s="85"/>
      <c r="AM38" s="72"/>
      <c r="AN38" s="85"/>
      <c r="AO38" s="72"/>
      <c r="AP38" s="85"/>
      <c r="AQ38" s="72"/>
      <c r="AR38" s="85"/>
      <c r="AS38" s="72"/>
      <c r="AT38" s="85"/>
      <c r="AU38" s="72"/>
      <c r="AV38" s="85"/>
      <c r="AW38" s="72"/>
      <c r="AX38" s="85"/>
      <c r="AY38" s="72" t="e">
        <f t="shared" si="1"/>
        <v>#DIV/0!</v>
      </c>
      <c r="AZ38" s="50"/>
      <c r="BA38" s="27" t="s">
        <v>5</v>
      </c>
      <c r="BB38" s="85"/>
      <c r="BC38" s="72"/>
      <c r="BD38" s="85"/>
      <c r="BE38" s="72"/>
      <c r="BF38" s="85"/>
      <c r="BG38" s="72"/>
      <c r="BH38" s="85"/>
      <c r="BI38" s="72"/>
      <c r="BJ38" s="85"/>
      <c r="BK38" s="72"/>
      <c r="BL38" s="85"/>
      <c r="BM38" s="72"/>
      <c r="BN38" s="85"/>
      <c r="BO38" s="72"/>
      <c r="BP38" s="85"/>
      <c r="BQ38" s="72"/>
      <c r="BR38" s="85"/>
      <c r="BS38" s="72"/>
      <c r="BT38" s="85"/>
      <c r="BU38" s="72"/>
      <c r="BV38" s="85"/>
      <c r="BW38" s="72"/>
      <c r="BX38" s="85"/>
      <c r="BY38" s="72"/>
      <c r="BZ38" s="85"/>
      <c r="CA38" s="72"/>
      <c r="CB38" s="85"/>
      <c r="CC38" s="72"/>
      <c r="CD38" s="85"/>
      <c r="CE38" s="72"/>
      <c r="CF38" s="85"/>
      <c r="CG38" s="72"/>
      <c r="CH38" s="85"/>
      <c r="CI38" s="72"/>
      <c r="CJ38" s="85"/>
      <c r="CK38" s="72"/>
      <c r="CL38" s="50"/>
      <c r="CM38" s="27" t="s">
        <v>5</v>
      </c>
      <c r="CN38" s="85"/>
      <c r="CO38" s="72"/>
      <c r="CP38" s="85"/>
      <c r="CQ38" s="72"/>
      <c r="CR38" s="85"/>
      <c r="CS38" s="72"/>
      <c r="CT38" s="85"/>
      <c r="CU38" s="72"/>
      <c r="CV38" s="85"/>
      <c r="CW38" s="72"/>
      <c r="CX38" s="85"/>
      <c r="CY38" s="72"/>
      <c r="CZ38" s="85"/>
      <c r="DA38" s="72"/>
      <c r="DB38" s="85"/>
      <c r="DC38" s="72"/>
      <c r="DD38" s="85"/>
      <c r="DE38" s="72"/>
      <c r="DF38" s="85"/>
      <c r="DG38" s="72"/>
      <c r="DH38" s="85"/>
      <c r="DI38" s="72"/>
      <c r="DJ38" s="85"/>
      <c r="DK38" s="72"/>
      <c r="DL38" s="85"/>
      <c r="DM38" s="72"/>
      <c r="DN38" s="85"/>
      <c r="DO38" s="72"/>
      <c r="DP38" s="85"/>
      <c r="DQ38" s="72"/>
      <c r="DR38" s="85"/>
      <c r="DS38" s="72"/>
      <c r="DT38" s="85"/>
      <c r="DU38" s="72"/>
      <c r="DV38" s="85"/>
      <c r="DW38" s="72"/>
      <c r="DX38" s="85"/>
      <c r="DY38" s="72"/>
      <c r="DZ38" s="85"/>
      <c r="EA38" s="72"/>
      <c r="EB38" s="85"/>
      <c r="EC38" s="72"/>
      <c r="ED38" s="85"/>
      <c r="EE38" s="72"/>
      <c r="EF38" s="85"/>
      <c r="EG38" s="72"/>
      <c r="EH38" s="85"/>
      <c r="EI38" s="72"/>
    </row>
    <row r="39" spans="1:139" x14ac:dyDescent="0.2">
      <c r="A39" s="1">
        <v>97207</v>
      </c>
      <c r="B39" s="27" t="s">
        <v>6</v>
      </c>
      <c r="C39" s="11"/>
      <c r="D39" s="72"/>
      <c r="E39" s="11"/>
      <c r="F39" s="72"/>
      <c r="G39" s="11"/>
      <c r="H39" s="72"/>
      <c r="I39" s="11"/>
      <c r="J39" s="72"/>
      <c r="K39" s="11"/>
      <c r="L39" s="72"/>
      <c r="M39" s="23"/>
      <c r="N39" s="87"/>
      <c r="O39" s="27" t="s">
        <v>6</v>
      </c>
      <c r="P39" s="85"/>
      <c r="Q39" s="72"/>
      <c r="R39" s="85"/>
      <c r="S39" s="72"/>
      <c r="T39" s="85"/>
      <c r="U39" s="72"/>
      <c r="V39" s="85"/>
      <c r="W39" s="72"/>
      <c r="X39" s="85"/>
      <c r="Y39" s="72"/>
      <c r="Z39" s="85"/>
      <c r="AA39" s="72"/>
      <c r="AB39" s="85"/>
      <c r="AC39" s="72"/>
      <c r="AD39" s="85"/>
      <c r="AE39" s="72"/>
      <c r="AF39" s="85"/>
      <c r="AG39" s="72"/>
      <c r="AH39" s="85"/>
      <c r="AI39" s="72"/>
      <c r="AJ39" s="85"/>
      <c r="AK39" s="72"/>
      <c r="AL39" s="85"/>
      <c r="AM39" s="72"/>
      <c r="AN39" s="85"/>
      <c r="AO39" s="72"/>
      <c r="AP39" s="85"/>
      <c r="AQ39" s="72"/>
      <c r="AR39" s="85"/>
      <c r="AS39" s="72"/>
      <c r="AT39" s="85"/>
      <c r="AU39" s="72"/>
      <c r="AV39" s="85"/>
      <c r="AW39" s="72"/>
      <c r="AX39" s="85"/>
      <c r="AY39" s="72" t="e">
        <f t="shared" si="1"/>
        <v>#DIV/0!</v>
      </c>
      <c r="AZ39" s="50"/>
      <c r="BA39" s="27" t="s">
        <v>6</v>
      </c>
      <c r="BB39" s="85"/>
      <c r="BC39" s="72"/>
      <c r="BD39" s="85"/>
      <c r="BE39" s="72"/>
      <c r="BF39" s="85"/>
      <c r="BG39" s="72"/>
      <c r="BH39" s="85"/>
      <c r="BI39" s="72"/>
      <c r="BJ39" s="85"/>
      <c r="BK39" s="72"/>
      <c r="BL39" s="85"/>
      <c r="BM39" s="72"/>
      <c r="BN39" s="85"/>
      <c r="BO39" s="72"/>
      <c r="BP39" s="85"/>
      <c r="BQ39" s="72"/>
      <c r="BR39" s="85"/>
      <c r="BS39" s="72"/>
      <c r="BT39" s="85"/>
      <c r="BU39" s="72"/>
      <c r="BV39" s="85"/>
      <c r="BW39" s="72"/>
      <c r="BX39" s="85"/>
      <c r="BY39" s="72"/>
      <c r="BZ39" s="85"/>
      <c r="CA39" s="72"/>
      <c r="CB39" s="85"/>
      <c r="CC39" s="72"/>
      <c r="CD39" s="85"/>
      <c r="CE39" s="72"/>
      <c r="CF39" s="85"/>
      <c r="CG39" s="72"/>
      <c r="CH39" s="85"/>
      <c r="CI39" s="72"/>
      <c r="CJ39" s="85"/>
      <c r="CK39" s="72"/>
      <c r="CL39" s="50"/>
      <c r="CM39" s="27" t="s">
        <v>6</v>
      </c>
      <c r="CN39" s="85"/>
      <c r="CO39" s="72"/>
      <c r="CP39" s="85"/>
      <c r="CQ39" s="72"/>
      <c r="CR39" s="85"/>
      <c r="CS39" s="72"/>
      <c r="CT39" s="85"/>
      <c r="CU39" s="72"/>
      <c r="CV39" s="85"/>
      <c r="CW39" s="72"/>
      <c r="CX39" s="85"/>
      <c r="CY39" s="72"/>
      <c r="CZ39" s="85"/>
      <c r="DA39" s="72"/>
      <c r="DB39" s="85"/>
      <c r="DC39" s="72"/>
      <c r="DD39" s="85"/>
      <c r="DE39" s="72"/>
      <c r="DF39" s="85"/>
      <c r="DG39" s="72"/>
      <c r="DH39" s="85"/>
      <c r="DI39" s="72"/>
      <c r="DJ39" s="85"/>
      <c r="DK39" s="72"/>
      <c r="DL39" s="85"/>
      <c r="DM39" s="72"/>
      <c r="DN39" s="85"/>
      <c r="DO39" s="72"/>
      <c r="DP39" s="85"/>
      <c r="DQ39" s="72"/>
      <c r="DR39" s="85"/>
      <c r="DS39" s="72"/>
      <c r="DT39" s="85"/>
      <c r="DU39" s="72"/>
      <c r="DV39" s="85"/>
      <c r="DW39" s="72"/>
      <c r="DX39" s="85"/>
      <c r="DY39" s="72"/>
      <c r="DZ39" s="85"/>
      <c r="EA39" s="72"/>
      <c r="EB39" s="85"/>
      <c r="EC39" s="72"/>
      <c r="ED39" s="85"/>
      <c r="EE39" s="72"/>
      <c r="EF39" s="85"/>
      <c r="EG39" s="72"/>
      <c r="EH39" s="85"/>
      <c r="EI39" s="72"/>
    </row>
    <row r="40" spans="1:139" x14ac:dyDescent="0.2">
      <c r="A40" s="1">
        <v>97221</v>
      </c>
      <c r="B40" s="27" t="s">
        <v>27</v>
      </c>
      <c r="C40" s="11"/>
      <c r="D40" s="72"/>
      <c r="E40" s="11"/>
      <c r="F40" s="72"/>
      <c r="G40" s="11"/>
      <c r="H40" s="72"/>
      <c r="I40" s="11"/>
      <c r="J40" s="72"/>
      <c r="K40" s="11"/>
      <c r="L40" s="72"/>
      <c r="M40" s="23"/>
      <c r="N40" s="87"/>
      <c r="O40" s="27" t="s">
        <v>27</v>
      </c>
      <c r="P40" s="85"/>
      <c r="Q40" s="72"/>
      <c r="R40" s="85"/>
      <c r="S40" s="72"/>
      <c r="T40" s="85"/>
      <c r="U40" s="72"/>
      <c r="V40" s="85"/>
      <c r="W40" s="72"/>
      <c r="X40" s="85"/>
      <c r="Y40" s="72"/>
      <c r="Z40" s="85"/>
      <c r="AA40" s="72"/>
      <c r="AB40" s="85"/>
      <c r="AC40" s="72"/>
      <c r="AD40" s="85"/>
      <c r="AE40" s="72"/>
      <c r="AF40" s="85"/>
      <c r="AG40" s="72"/>
      <c r="AH40" s="85"/>
      <c r="AI40" s="72"/>
      <c r="AJ40" s="85"/>
      <c r="AK40" s="72"/>
      <c r="AL40" s="85"/>
      <c r="AM40" s="72"/>
      <c r="AN40" s="85"/>
      <c r="AO40" s="72"/>
      <c r="AP40" s="85"/>
      <c r="AQ40" s="72"/>
      <c r="AR40" s="85"/>
      <c r="AS40" s="72"/>
      <c r="AT40" s="85"/>
      <c r="AU40" s="72"/>
      <c r="AV40" s="85"/>
      <c r="AW40" s="72"/>
      <c r="AX40" s="85"/>
      <c r="AY40" s="72" t="e">
        <f t="shared" si="1"/>
        <v>#DIV/0!</v>
      </c>
      <c r="AZ40" s="50"/>
      <c r="BA40" s="27" t="s">
        <v>27</v>
      </c>
      <c r="BB40" s="85"/>
      <c r="BC40" s="72"/>
      <c r="BD40" s="85"/>
      <c r="BE40" s="72"/>
      <c r="BF40" s="85"/>
      <c r="BG40" s="72"/>
      <c r="BH40" s="85"/>
      <c r="BI40" s="72"/>
      <c r="BJ40" s="85"/>
      <c r="BK40" s="72"/>
      <c r="BL40" s="85"/>
      <c r="BM40" s="72"/>
      <c r="BN40" s="85"/>
      <c r="BO40" s="72"/>
      <c r="BP40" s="85"/>
      <c r="BQ40" s="72"/>
      <c r="BR40" s="85"/>
      <c r="BS40" s="72"/>
      <c r="BT40" s="85"/>
      <c r="BU40" s="72"/>
      <c r="BV40" s="85"/>
      <c r="BW40" s="72"/>
      <c r="BX40" s="85"/>
      <c r="BY40" s="72"/>
      <c r="BZ40" s="85"/>
      <c r="CA40" s="72"/>
      <c r="CB40" s="85"/>
      <c r="CC40" s="72"/>
      <c r="CD40" s="85"/>
      <c r="CE40" s="72"/>
      <c r="CF40" s="85"/>
      <c r="CG40" s="72"/>
      <c r="CH40" s="85"/>
      <c r="CI40" s="72"/>
      <c r="CJ40" s="85"/>
      <c r="CK40" s="72"/>
      <c r="CL40" s="50"/>
      <c r="CM40" s="27" t="s">
        <v>27</v>
      </c>
      <c r="CN40" s="85"/>
      <c r="CO40" s="72"/>
      <c r="CP40" s="85"/>
      <c r="CQ40" s="72"/>
      <c r="CR40" s="85"/>
      <c r="CS40" s="72"/>
      <c r="CT40" s="85"/>
      <c r="CU40" s="72"/>
      <c r="CV40" s="85"/>
      <c r="CW40" s="72"/>
      <c r="CX40" s="85"/>
      <c r="CY40" s="72"/>
      <c r="CZ40" s="85"/>
      <c r="DA40" s="72"/>
      <c r="DB40" s="85"/>
      <c r="DC40" s="72"/>
      <c r="DD40" s="85"/>
      <c r="DE40" s="72"/>
      <c r="DF40" s="85"/>
      <c r="DG40" s="72"/>
      <c r="DH40" s="85"/>
      <c r="DI40" s="72"/>
      <c r="DJ40" s="85"/>
      <c r="DK40" s="72"/>
      <c r="DL40" s="85"/>
      <c r="DM40" s="72"/>
      <c r="DN40" s="85"/>
      <c r="DO40" s="72"/>
      <c r="DP40" s="85"/>
      <c r="DQ40" s="72"/>
      <c r="DR40" s="85"/>
      <c r="DS40" s="72"/>
      <c r="DT40" s="85"/>
      <c r="DU40" s="72"/>
      <c r="DV40" s="85"/>
      <c r="DW40" s="72"/>
      <c r="DX40" s="85"/>
      <c r="DY40" s="72"/>
      <c r="DZ40" s="85"/>
      <c r="EA40" s="72"/>
      <c r="EB40" s="85"/>
      <c r="EC40" s="72"/>
      <c r="ED40" s="85"/>
      <c r="EE40" s="72"/>
      <c r="EF40" s="85"/>
      <c r="EG40" s="72"/>
      <c r="EH40" s="85"/>
      <c r="EI40" s="72"/>
    </row>
    <row r="41" spans="1:139" x14ac:dyDescent="0.2">
      <c r="A41" s="1">
        <v>97227</v>
      </c>
      <c r="B41" s="27" t="s">
        <v>22</v>
      </c>
      <c r="C41" s="11"/>
      <c r="D41" s="72"/>
      <c r="E41" s="11"/>
      <c r="F41" s="72"/>
      <c r="G41" s="11"/>
      <c r="H41" s="72"/>
      <c r="I41" s="11"/>
      <c r="J41" s="72"/>
      <c r="K41" s="11"/>
      <c r="L41" s="72"/>
      <c r="M41" s="23"/>
      <c r="N41" s="87"/>
      <c r="O41" s="27" t="s">
        <v>22</v>
      </c>
      <c r="P41" s="85"/>
      <c r="Q41" s="72"/>
      <c r="R41" s="85"/>
      <c r="S41" s="72"/>
      <c r="T41" s="85"/>
      <c r="U41" s="72"/>
      <c r="V41" s="85"/>
      <c r="W41" s="72"/>
      <c r="X41" s="85"/>
      <c r="Y41" s="72"/>
      <c r="Z41" s="85"/>
      <c r="AA41" s="72"/>
      <c r="AB41" s="85"/>
      <c r="AC41" s="72"/>
      <c r="AD41" s="85"/>
      <c r="AE41" s="72"/>
      <c r="AF41" s="85"/>
      <c r="AG41" s="72"/>
      <c r="AH41" s="85"/>
      <c r="AI41" s="72"/>
      <c r="AJ41" s="85"/>
      <c r="AK41" s="72"/>
      <c r="AL41" s="85"/>
      <c r="AM41" s="72"/>
      <c r="AN41" s="85"/>
      <c r="AO41" s="72"/>
      <c r="AP41" s="85"/>
      <c r="AQ41" s="72"/>
      <c r="AR41" s="85"/>
      <c r="AS41" s="72"/>
      <c r="AT41" s="85"/>
      <c r="AU41" s="72"/>
      <c r="AV41" s="85"/>
      <c r="AW41" s="72"/>
      <c r="AX41" s="85"/>
      <c r="AY41" s="72" t="e">
        <f t="shared" si="1"/>
        <v>#DIV/0!</v>
      </c>
      <c r="AZ41" s="50"/>
      <c r="BA41" s="27" t="s">
        <v>22</v>
      </c>
      <c r="BB41" s="85"/>
      <c r="BC41" s="72"/>
      <c r="BD41" s="85"/>
      <c r="BE41" s="72"/>
      <c r="BF41" s="85"/>
      <c r="BG41" s="72"/>
      <c r="BH41" s="85"/>
      <c r="BI41" s="72"/>
      <c r="BJ41" s="85"/>
      <c r="BK41" s="72"/>
      <c r="BL41" s="85"/>
      <c r="BM41" s="72"/>
      <c r="BN41" s="85"/>
      <c r="BO41" s="72"/>
      <c r="BP41" s="85"/>
      <c r="BQ41" s="72"/>
      <c r="BR41" s="85"/>
      <c r="BS41" s="72"/>
      <c r="BT41" s="85"/>
      <c r="BU41" s="72"/>
      <c r="BV41" s="85"/>
      <c r="BW41" s="72"/>
      <c r="BX41" s="85"/>
      <c r="BY41" s="72"/>
      <c r="BZ41" s="85"/>
      <c r="CA41" s="72"/>
      <c r="CB41" s="85"/>
      <c r="CC41" s="72"/>
      <c r="CD41" s="85"/>
      <c r="CE41" s="72"/>
      <c r="CF41" s="85"/>
      <c r="CG41" s="72"/>
      <c r="CH41" s="85"/>
      <c r="CI41" s="72"/>
      <c r="CJ41" s="85"/>
      <c r="CK41" s="72"/>
      <c r="CL41" s="50"/>
      <c r="CM41" s="27" t="s">
        <v>22</v>
      </c>
      <c r="CN41" s="85"/>
      <c r="CO41" s="72"/>
      <c r="CP41" s="85"/>
      <c r="CQ41" s="72"/>
      <c r="CR41" s="85"/>
      <c r="CS41" s="72"/>
      <c r="CT41" s="85"/>
      <c r="CU41" s="72"/>
      <c r="CV41" s="85"/>
      <c r="CW41" s="72"/>
      <c r="CX41" s="85"/>
      <c r="CY41" s="72"/>
      <c r="CZ41" s="85"/>
      <c r="DA41" s="72"/>
      <c r="DB41" s="85"/>
      <c r="DC41" s="72"/>
      <c r="DD41" s="85"/>
      <c r="DE41" s="72"/>
      <c r="DF41" s="85"/>
      <c r="DG41" s="72"/>
      <c r="DH41" s="85"/>
      <c r="DI41" s="72"/>
      <c r="DJ41" s="85"/>
      <c r="DK41" s="72"/>
      <c r="DL41" s="85"/>
      <c r="DM41" s="72"/>
      <c r="DN41" s="85"/>
      <c r="DO41" s="72"/>
      <c r="DP41" s="85"/>
      <c r="DQ41" s="72"/>
      <c r="DR41" s="85"/>
      <c r="DS41" s="72"/>
      <c r="DT41" s="85"/>
      <c r="DU41" s="72"/>
      <c r="DV41" s="85"/>
      <c r="DW41" s="72"/>
      <c r="DX41" s="85"/>
      <c r="DY41" s="72"/>
      <c r="DZ41" s="85"/>
      <c r="EA41" s="72"/>
      <c r="EB41" s="85"/>
      <c r="EC41" s="72"/>
      <c r="ED41" s="85"/>
      <c r="EE41" s="72"/>
      <c r="EF41" s="85"/>
      <c r="EG41" s="72"/>
      <c r="EH41" s="85"/>
      <c r="EI41" s="72"/>
    </row>
    <row r="42" spans="1:139" x14ac:dyDescent="0.2">
      <c r="A42" s="1">
        <v>97223</v>
      </c>
      <c r="B42" s="27" t="s">
        <v>18</v>
      </c>
      <c r="C42" s="11"/>
      <c r="D42" s="72"/>
      <c r="E42" s="11"/>
      <c r="F42" s="72"/>
      <c r="G42" s="11"/>
      <c r="H42" s="72"/>
      <c r="I42" s="11"/>
      <c r="J42" s="72"/>
      <c r="K42" s="11"/>
      <c r="L42" s="72"/>
      <c r="M42" s="23"/>
      <c r="N42" s="87"/>
      <c r="O42" s="27" t="s">
        <v>18</v>
      </c>
      <c r="P42" s="85"/>
      <c r="Q42" s="72"/>
      <c r="R42" s="85"/>
      <c r="S42" s="72"/>
      <c r="T42" s="85"/>
      <c r="U42" s="72"/>
      <c r="V42" s="85"/>
      <c r="W42" s="72"/>
      <c r="X42" s="85"/>
      <c r="Y42" s="72"/>
      <c r="Z42" s="85"/>
      <c r="AA42" s="72"/>
      <c r="AB42" s="85"/>
      <c r="AC42" s="72"/>
      <c r="AD42" s="85"/>
      <c r="AE42" s="72"/>
      <c r="AF42" s="85"/>
      <c r="AG42" s="72"/>
      <c r="AH42" s="85"/>
      <c r="AI42" s="72"/>
      <c r="AJ42" s="85"/>
      <c r="AK42" s="72"/>
      <c r="AL42" s="85"/>
      <c r="AM42" s="72"/>
      <c r="AN42" s="85"/>
      <c r="AO42" s="72"/>
      <c r="AP42" s="85"/>
      <c r="AQ42" s="72"/>
      <c r="AR42" s="85"/>
      <c r="AS42" s="72"/>
      <c r="AT42" s="85"/>
      <c r="AU42" s="72"/>
      <c r="AV42" s="85"/>
      <c r="AW42" s="72"/>
      <c r="AX42" s="85"/>
      <c r="AY42" s="72" t="e">
        <f t="shared" si="1"/>
        <v>#DIV/0!</v>
      </c>
      <c r="AZ42" s="50"/>
      <c r="BA42" s="27" t="s">
        <v>18</v>
      </c>
      <c r="BB42" s="85"/>
      <c r="BC42" s="72"/>
      <c r="BD42" s="85"/>
      <c r="BE42" s="72"/>
      <c r="BF42" s="85"/>
      <c r="BG42" s="72"/>
      <c r="BH42" s="85"/>
      <c r="BI42" s="72"/>
      <c r="BJ42" s="85"/>
      <c r="BK42" s="72"/>
      <c r="BL42" s="85"/>
      <c r="BM42" s="72"/>
      <c r="BN42" s="85"/>
      <c r="BO42" s="72"/>
      <c r="BP42" s="85"/>
      <c r="BQ42" s="72"/>
      <c r="BR42" s="85"/>
      <c r="BS42" s="72"/>
      <c r="BT42" s="85"/>
      <c r="BU42" s="72"/>
      <c r="BV42" s="85"/>
      <c r="BW42" s="72"/>
      <c r="BX42" s="85"/>
      <c r="BY42" s="72"/>
      <c r="BZ42" s="85"/>
      <c r="CA42" s="72"/>
      <c r="CB42" s="85"/>
      <c r="CC42" s="72"/>
      <c r="CD42" s="85"/>
      <c r="CE42" s="72"/>
      <c r="CF42" s="85"/>
      <c r="CG42" s="72"/>
      <c r="CH42" s="85"/>
      <c r="CI42" s="72"/>
      <c r="CJ42" s="85"/>
      <c r="CK42" s="72"/>
      <c r="CL42" s="50"/>
      <c r="CM42" s="27" t="s">
        <v>18</v>
      </c>
      <c r="CN42" s="85"/>
      <c r="CO42" s="72"/>
      <c r="CP42" s="85"/>
      <c r="CQ42" s="72"/>
      <c r="CR42" s="85"/>
      <c r="CS42" s="72"/>
      <c r="CT42" s="85"/>
      <c r="CU42" s="72"/>
      <c r="CV42" s="85"/>
      <c r="CW42" s="72"/>
      <c r="CX42" s="85"/>
      <c r="CY42" s="72"/>
      <c r="CZ42" s="85"/>
      <c r="DA42" s="72"/>
      <c r="DB42" s="85"/>
      <c r="DC42" s="72"/>
      <c r="DD42" s="85"/>
      <c r="DE42" s="72"/>
      <c r="DF42" s="85"/>
      <c r="DG42" s="72"/>
      <c r="DH42" s="85"/>
      <c r="DI42" s="72"/>
      <c r="DJ42" s="85"/>
      <c r="DK42" s="72"/>
      <c r="DL42" s="85"/>
      <c r="DM42" s="72"/>
      <c r="DN42" s="85"/>
      <c r="DO42" s="72"/>
      <c r="DP42" s="85"/>
      <c r="DQ42" s="72"/>
      <c r="DR42" s="85"/>
      <c r="DS42" s="72"/>
      <c r="DT42" s="85"/>
      <c r="DU42" s="72"/>
      <c r="DV42" s="85"/>
      <c r="DW42" s="72"/>
      <c r="DX42" s="85"/>
      <c r="DY42" s="72"/>
      <c r="DZ42" s="85"/>
      <c r="EA42" s="72"/>
      <c r="EB42" s="85"/>
      <c r="EC42" s="72"/>
      <c r="ED42" s="85"/>
      <c r="EE42" s="72"/>
      <c r="EF42" s="85"/>
      <c r="EG42" s="72"/>
      <c r="EH42" s="85"/>
      <c r="EI42" s="72"/>
    </row>
    <row r="43" spans="1:139" x14ac:dyDescent="0.2">
      <c r="A43" s="1">
        <v>97231</v>
      </c>
      <c r="B43" s="28" t="s">
        <v>29</v>
      </c>
      <c r="C43" s="11"/>
      <c r="D43" s="73"/>
      <c r="E43" s="11"/>
      <c r="F43" s="73"/>
      <c r="G43" s="11"/>
      <c r="H43" s="73"/>
      <c r="I43" s="11"/>
      <c r="J43" s="73"/>
      <c r="K43" s="11"/>
      <c r="L43" s="73"/>
      <c r="M43" s="24"/>
      <c r="N43" s="87"/>
      <c r="O43" s="28" t="s">
        <v>29</v>
      </c>
      <c r="P43" s="85"/>
      <c r="Q43" s="73"/>
      <c r="R43" s="85"/>
      <c r="S43" s="73"/>
      <c r="T43" s="85"/>
      <c r="U43" s="73"/>
      <c r="V43" s="85"/>
      <c r="W43" s="73"/>
      <c r="X43" s="85"/>
      <c r="Y43" s="73"/>
      <c r="Z43" s="85"/>
      <c r="AA43" s="73"/>
      <c r="AB43" s="85"/>
      <c r="AC43" s="73"/>
      <c r="AD43" s="85"/>
      <c r="AE43" s="73"/>
      <c r="AF43" s="85"/>
      <c r="AG43" s="73"/>
      <c r="AH43" s="85"/>
      <c r="AI43" s="73"/>
      <c r="AJ43" s="85"/>
      <c r="AK43" s="73"/>
      <c r="AL43" s="85"/>
      <c r="AM43" s="73"/>
      <c r="AN43" s="85"/>
      <c r="AO43" s="73"/>
      <c r="AP43" s="85"/>
      <c r="AQ43" s="73"/>
      <c r="AR43" s="85"/>
      <c r="AS43" s="73"/>
      <c r="AT43" s="85"/>
      <c r="AU43" s="73"/>
      <c r="AV43" s="85"/>
      <c r="AW43" s="73"/>
      <c r="AX43" s="85"/>
      <c r="AY43" s="73" t="e">
        <f t="shared" si="1"/>
        <v>#DIV/0!</v>
      </c>
      <c r="AZ43" s="50"/>
      <c r="BA43" s="28" t="s">
        <v>29</v>
      </c>
      <c r="BB43" s="85"/>
      <c r="BC43" s="73"/>
      <c r="BD43" s="85"/>
      <c r="BE43" s="73"/>
      <c r="BF43" s="85"/>
      <c r="BG43" s="73"/>
      <c r="BH43" s="85"/>
      <c r="BI43" s="73"/>
      <c r="BJ43" s="85"/>
      <c r="BK43" s="73"/>
      <c r="BL43" s="85"/>
      <c r="BM43" s="73"/>
      <c r="BN43" s="85"/>
      <c r="BO43" s="73"/>
      <c r="BP43" s="85"/>
      <c r="BQ43" s="73"/>
      <c r="BR43" s="85"/>
      <c r="BS43" s="73"/>
      <c r="BT43" s="85"/>
      <c r="BU43" s="73"/>
      <c r="BV43" s="85"/>
      <c r="BW43" s="73"/>
      <c r="BX43" s="85"/>
      <c r="BY43" s="73"/>
      <c r="BZ43" s="85"/>
      <c r="CA43" s="73"/>
      <c r="CB43" s="85"/>
      <c r="CC43" s="73"/>
      <c r="CD43" s="85"/>
      <c r="CE43" s="73"/>
      <c r="CF43" s="85"/>
      <c r="CG43" s="73"/>
      <c r="CH43" s="85"/>
      <c r="CI43" s="73"/>
      <c r="CJ43" s="85"/>
      <c r="CK43" s="73"/>
      <c r="CL43" s="50"/>
      <c r="CM43" s="28" t="s">
        <v>29</v>
      </c>
      <c r="CN43" s="85"/>
      <c r="CO43" s="73"/>
      <c r="CP43" s="85"/>
      <c r="CQ43" s="73"/>
      <c r="CR43" s="85"/>
      <c r="CS43" s="73"/>
      <c r="CT43" s="85"/>
      <c r="CU43" s="73"/>
      <c r="CV43" s="85"/>
      <c r="CW43" s="73"/>
      <c r="CX43" s="85"/>
      <c r="CY43" s="73"/>
      <c r="CZ43" s="85"/>
      <c r="DA43" s="73"/>
      <c r="DB43" s="85"/>
      <c r="DC43" s="73"/>
      <c r="DD43" s="85"/>
      <c r="DE43" s="73"/>
      <c r="DF43" s="85"/>
      <c r="DG43" s="73"/>
      <c r="DH43" s="85"/>
      <c r="DI43" s="73"/>
      <c r="DJ43" s="85"/>
      <c r="DK43" s="73"/>
      <c r="DL43" s="85"/>
      <c r="DM43" s="73"/>
      <c r="DN43" s="85"/>
      <c r="DO43" s="73"/>
      <c r="DP43" s="85"/>
      <c r="DQ43" s="73"/>
      <c r="DR43" s="85"/>
      <c r="DS43" s="73"/>
      <c r="DT43" s="85"/>
      <c r="DU43" s="73"/>
      <c r="DV43" s="85"/>
      <c r="DW43" s="73"/>
      <c r="DX43" s="85"/>
      <c r="DY43" s="73"/>
      <c r="DZ43" s="85"/>
      <c r="EA43" s="73"/>
      <c r="EB43" s="85"/>
      <c r="EC43" s="73"/>
      <c r="ED43" s="85"/>
      <c r="EE43" s="73"/>
      <c r="EF43" s="85"/>
      <c r="EG43" s="73"/>
      <c r="EH43" s="85"/>
      <c r="EI43" s="73"/>
    </row>
    <row r="44" spans="1:139" x14ac:dyDescent="0.2">
      <c r="A44" s="3"/>
      <c r="B44" s="30" t="s">
        <v>40</v>
      </c>
      <c r="C44" s="14"/>
      <c r="D44" s="22"/>
      <c r="E44" s="14"/>
      <c r="F44" s="22"/>
      <c r="G44" s="14"/>
      <c r="H44" s="22"/>
      <c r="I44" s="14"/>
      <c r="J44" s="22"/>
      <c r="K44" s="14"/>
      <c r="L44" s="22"/>
      <c r="M44" s="25"/>
      <c r="N44" s="88"/>
      <c r="O44" s="30" t="s">
        <v>40</v>
      </c>
      <c r="P44" s="14">
        <f>SUM(P37:P43)</f>
        <v>0</v>
      </c>
      <c r="Q44" s="22" t="e">
        <f>P44/$C44</f>
        <v>#DIV/0!</v>
      </c>
      <c r="R44" s="14">
        <f>SUM(R37:R43)</f>
        <v>0</v>
      </c>
      <c r="S44" s="22" t="e">
        <f>R44/$C44</f>
        <v>#DIV/0!</v>
      </c>
      <c r="T44" s="14">
        <f>SUM(T37:T43)</f>
        <v>0</v>
      </c>
      <c r="U44" s="22" t="e">
        <f>T44/$C44</f>
        <v>#DIV/0!</v>
      </c>
      <c r="V44" s="14">
        <f>SUM(V37:V43)</f>
        <v>0</v>
      </c>
      <c r="W44" s="22" t="e">
        <f>V44/$C44</f>
        <v>#DIV/0!</v>
      </c>
      <c r="X44" s="14">
        <f>SUM(X37:X43)</f>
        <v>0</v>
      </c>
      <c r="Y44" s="22" t="e">
        <f>X44/$C44</f>
        <v>#DIV/0!</v>
      </c>
      <c r="Z44" s="14">
        <f>SUM(Z37:Z43)</f>
        <v>0</v>
      </c>
      <c r="AA44" s="22" t="e">
        <f>Z44/$C44</f>
        <v>#DIV/0!</v>
      </c>
      <c r="AB44" s="14">
        <f>SUM(AB37:AB43)</f>
        <v>0</v>
      </c>
      <c r="AC44" s="22" t="e">
        <f>AB44/$E44</f>
        <v>#DIV/0!</v>
      </c>
      <c r="AD44" s="14">
        <f>SUM(AD37:AD43)</f>
        <v>0</v>
      </c>
      <c r="AE44" s="22" t="e">
        <f>AD44/$E44</f>
        <v>#DIV/0!</v>
      </c>
      <c r="AF44" s="14">
        <f>SUM(AF37:AF43)</f>
        <v>0</v>
      </c>
      <c r="AG44" s="22" t="e">
        <f>AF44/$E44</f>
        <v>#DIV/0!</v>
      </c>
      <c r="AH44" s="14">
        <f>SUM(AH37:AH43)</f>
        <v>0</v>
      </c>
      <c r="AI44" s="22" t="e">
        <f>AH44/$E44</f>
        <v>#DIV/0!</v>
      </c>
      <c r="AJ44" s="14">
        <f>SUM(AJ37:AJ43)</f>
        <v>0</v>
      </c>
      <c r="AK44" s="22" t="e">
        <f>AJ44/$E44</f>
        <v>#DIV/0!</v>
      </c>
      <c r="AL44" s="14">
        <f>SUM(AL37:AL43)</f>
        <v>0</v>
      </c>
      <c r="AM44" s="22" t="e">
        <f>AL44/$E44</f>
        <v>#DIV/0!</v>
      </c>
      <c r="AN44" s="14">
        <f>SUM(AN37:AN43)</f>
        <v>0</v>
      </c>
      <c r="AO44" s="22" t="e">
        <f>AN44/$G44</f>
        <v>#DIV/0!</v>
      </c>
      <c r="AP44" s="14">
        <f>SUM(AP37:AP43)</f>
        <v>0</v>
      </c>
      <c r="AQ44" s="22" t="e">
        <f>AP44/$G44</f>
        <v>#DIV/0!</v>
      </c>
      <c r="AR44" s="14">
        <f>SUM(AR37:AR43)</f>
        <v>0</v>
      </c>
      <c r="AS44" s="22" t="e">
        <f>AR44/$G44</f>
        <v>#DIV/0!</v>
      </c>
      <c r="AT44" s="14">
        <f>SUM(AT37:AT43)</f>
        <v>0</v>
      </c>
      <c r="AU44" s="22" t="e">
        <f>AT44/$G44</f>
        <v>#DIV/0!</v>
      </c>
      <c r="AV44" s="14">
        <f>SUM(AV37:AV43)</f>
        <v>0</v>
      </c>
      <c r="AW44" s="22" t="e">
        <f>AV44/$G44</f>
        <v>#DIV/0!</v>
      </c>
      <c r="AX44" s="14">
        <f>SUM(AX37:AX43)</f>
        <v>0</v>
      </c>
      <c r="AY44" s="22" t="e">
        <f t="shared" si="1"/>
        <v>#DIV/0!</v>
      </c>
      <c r="AZ44" s="50"/>
      <c r="BA44" s="30" t="s">
        <v>40</v>
      </c>
      <c r="BB44" s="14"/>
      <c r="BC44" s="22"/>
      <c r="BD44" s="14"/>
      <c r="BE44" s="22"/>
      <c r="BF44" s="14"/>
      <c r="BG44" s="22"/>
      <c r="BH44" s="14"/>
      <c r="BI44" s="22"/>
      <c r="BJ44" s="14"/>
      <c r="BK44" s="22"/>
      <c r="BL44" s="14"/>
      <c r="BM44" s="22"/>
      <c r="BN44" s="14"/>
      <c r="BO44" s="22"/>
      <c r="BP44" s="14"/>
      <c r="BQ44" s="22"/>
      <c r="BR44" s="14"/>
      <c r="BS44" s="22"/>
      <c r="BT44" s="14"/>
      <c r="BU44" s="22"/>
      <c r="BV44" s="14"/>
      <c r="BW44" s="22"/>
      <c r="BX44" s="14"/>
      <c r="BY44" s="22"/>
      <c r="BZ44" s="14"/>
      <c r="CA44" s="22"/>
      <c r="CB44" s="14"/>
      <c r="CC44" s="22"/>
      <c r="CD44" s="14"/>
      <c r="CE44" s="22"/>
      <c r="CF44" s="14"/>
      <c r="CG44" s="22"/>
      <c r="CH44" s="14"/>
      <c r="CI44" s="22"/>
      <c r="CJ44" s="14"/>
      <c r="CK44" s="22"/>
      <c r="CL44" s="50"/>
      <c r="CM44" s="30" t="s">
        <v>40</v>
      </c>
      <c r="CN44" s="14"/>
      <c r="CO44" s="22"/>
      <c r="CP44" s="14"/>
      <c r="CQ44" s="22"/>
      <c r="CR44" s="14"/>
      <c r="CS44" s="22"/>
      <c r="CT44" s="14"/>
      <c r="CU44" s="22"/>
      <c r="CV44" s="14"/>
      <c r="CW44" s="22"/>
      <c r="CX44" s="14"/>
      <c r="CY44" s="22"/>
      <c r="CZ44" s="14"/>
      <c r="DA44" s="22"/>
      <c r="DB44" s="14"/>
      <c r="DC44" s="22"/>
      <c r="DD44" s="14"/>
      <c r="DE44" s="22"/>
      <c r="DF44" s="14"/>
      <c r="DG44" s="22"/>
      <c r="DH44" s="14"/>
      <c r="DI44" s="22"/>
      <c r="DJ44" s="14"/>
      <c r="DK44" s="22"/>
      <c r="DL44" s="14"/>
      <c r="DM44" s="22"/>
      <c r="DN44" s="14"/>
      <c r="DO44" s="22"/>
      <c r="DP44" s="14"/>
      <c r="DQ44" s="22"/>
      <c r="DR44" s="14"/>
      <c r="DS44" s="22"/>
      <c r="DT44" s="14"/>
      <c r="DU44" s="22"/>
      <c r="DV44" s="14"/>
      <c r="DW44" s="22"/>
      <c r="DX44" s="14"/>
      <c r="DY44" s="22"/>
      <c r="DZ44" s="14"/>
      <c r="EA44" s="22"/>
      <c r="EB44" s="14"/>
      <c r="EC44" s="22"/>
      <c r="ED44" s="14"/>
      <c r="EE44" s="22"/>
      <c r="EF44" s="14"/>
      <c r="EG44" s="22"/>
      <c r="EH44" s="14"/>
      <c r="EI44" s="22"/>
    </row>
    <row r="45" spans="1:139" ht="13.5" thickBot="1" x14ac:dyDescent="0.25">
      <c r="A45" s="3"/>
      <c r="B45" s="29" t="s">
        <v>41</v>
      </c>
      <c r="C45" s="13"/>
      <c r="D45" s="43"/>
      <c r="E45" s="13"/>
      <c r="F45" s="43"/>
      <c r="G45" s="13"/>
      <c r="H45" s="43"/>
      <c r="I45" s="13"/>
      <c r="J45" s="43"/>
      <c r="K45" s="13"/>
      <c r="L45" s="43"/>
      <c r="M45" s="38"/>
      <c r="N45" s="88"/>
      <c r="O45" s="29" t="s">
        <v>41</v>
      </c>
      <c r="P45" s="13">
        <f>P36+P44</f>
        <v>0</v>
      </c>
      <c r="Q45" s="43" t="e">
        <f>P45/$C45</f>
        <v>#DIV/0!</v>
      </c>
      <c r="R45" s="13">
        <f>R36+R44</f>
        <v>0</v>
      </c>
      <c r="S45" s="43" t="e">
        <f>R45/$C45</f>
        <v>#DIV/0!</v>
      </c>
      <c r="T45" s="13">
        <f>T36+T44</f>
        <v>0</v>
      </c>
      <c r="U45" s="43" t="e">
        <f>T45/$C45</f>
        <v>#DIV/0!</v>
      </c>
      <c r="V45" s="13">
        <f>V36+V44</f>
        <v>0</v>
      </c>
      <c r="W45" s="43" t="e">
        <f>V45/$C45</f>
        <v>#DIV/0!</v>
      </c>
      <c r="X45" s="13">
        <f>X36+X44</f>
        <v>0</v>
      </c>
      <c r="Y45" s="43" t="e">
        <f>X45/$C45</f>
        <v>#DIV/0!</v>
      </c>
      <c r="Z45" s="13">
        <f>Z36+Z44</f>
        <v>0</v>
      </c>
      <c r="AA45" s="43" t="e">
        <f>Z45/$C45</f>
        <v>#DIV/0!</v>
      </c>
      <c r="AB45" s="13">
        <f>AB36+AB44</f>
        <v>0</v>
      </c>
      <c r="AC45" s="43" t="e">
        <f>AB45/$E45</f>
        <v>#DIV/0!</v>
      </c>
      <c r="AD45" s="13">
        <f>AD36+AD44</f>
        <v>0</v>
      </c>
      <c r="AE45" s="43" t="e">
        <f>AD45/$E45</f>
        <v>#DIV/0!</v>
      </c>
      <c r="AF45" s="13">
        <f>AF36+AF44</f>
        <v>0</v>
      </c>
      <c r="AG45" s="43" t="e">
        <f>AF45/$E45</f>
        <v>#DIV/0!</v>
      </c>
      <c r="AH45" s="13">
        <f>AH36+AH44</f>
        <v>0</v>
      </c>
      <c r="AI45" s="43" t="e">
        <f>AH45/$E45</f>
        <v>#DIV/0!</v>
      </c>
      <c r="AJ45" s="13">
        <f>AJ36+AJ44</f>
        <v>0</v>
      </c>
      <c r="AK45" s="43" t="e">
        <f>AJ45/$E45</f>
        <v>#DIV/0!</v>
      </c>
      <c r="AL45" s="13">
        <f>AL36+AL44</f>
        <v>0</v>
      </c>
      <c r="AM45" s="43" t="e">
        <f>AL45/$E45</f>
        <v>#DIV/0!</v>
      </c>
      <c r="AN45" s="13">
        <f>AN36+AN44</f>
        <v>0</v>
      </c>
      <c r="AO45" s="43" t="e">
        <f>AN45/$G45</f>
        <v>#DIV/0!</v>
      </c>
      <c r="AP45" s="13">
        <f>AP36+AP44</f>
        <v>0</v>
      </c>
      <c r="AQ45" s="43" t="e">
        <f>AP45/$G45</f>
        <v>#DIV/0!</v>
      </c>
      <c r="AR45" s="13">
        <f>AR36+AR44</f>
        <v>0</v>
      </c>
      <c r="AS45" s="43" t="e">
        <f>AR45/$G45</f>
        <v>#DIV/0!</v>
      </c>
      <c r="AT45" s="13">
        <f>AT36+AT44</f>
        <v>0</v>
      </c>
      <c r="AU45" s="43" t="e">
        <f>AT45/$G45</f>
        <v>#DIV/0!</v>
      </c>
      <c r="AV45" s="13">
        <f>AV36+AV44</f>
        <v>0</v>
      </c>
      <c r="AW45" s="43" t="e">
        <f>AV45/$G45</f>
        <v>#DIV/0!</v>
      </c>
      <c r="AX45" s="13">
        <f>AX36+AX44</f>
        <v>0</v>
      </c>
      <c r="AY45" s="43" t="e">
        <f t="shared" si="1"/>
        <v>#DIV/0!</v>
      </c>
      <c r="AZ45" s="50"/>
      <c r="BA45" s="29" t="s">
        <v>41</v>
      </c>
      <c r="BB45" s="13"/>
      <c r="BC45" s="43"/>
      <c r="BD45" s="13"/>
      <c r="BE45" s="43"/>
      <c r="BF45" s="13"/>
      <c r="BG45" s="43"/>
      <c r="BH45" s="13"/>
      <c r="BI45" s="43"/>
      <c r="BJ45" s="13"/>
      <c r="BK45" s="43"/>
      <c r="BL45" s="13"/>
      <c r="BM45" s="43"/>
      <c r="BN45" s="13"/>
      <c r="BO45" s="43"/>
      <c r="BP45" s="13"/>
      <c r="BQ45" s="43"/>
      <c r="BR45" s="13"/>
      <c r="BS45" s="43"/>
      <c r="BT45" s="13"/>
      <c r="BU45" s="43"/>
      <c r="BV45" s="13"/>
      <c r="BW45" s="43"/>
      <c r="BX45" s="13"/>
      <c r="BY45" s="43"/>
      <c r="BZ45" s="13"/>
      <c r="CA45" s="43"/>
      <c r="CB45" s="13"/>
      <c r="CC45" s="43"/>
      <c r="CD45" s="13"/>
      <c r="CE45" s="43"/>
      <c r="CF45" s="13"/>
      <c r="CG45" s="43"/>
      <c r="CH45" s="13"/>
      <c r="CI45" s="43"/>
      <c r="CJ45" s="13"/>
      <c r="CK45" s="43"/>
      <c r="CL45" s="50"/>
      <c r="CM45" s="29" t="s">
        <v>41</v>
      </c>
      <c r="CN45" s="13"/>
      <c r="CO45" s="43"/>
      <c r="CP45" s="13"/>
      <c r="CQ45" s="43"/>
      <c r="CR45" s="13"/>
      <c r="CS45" s="43"/>
      <c r="CT45" s="13"/>
      <c r="CU45" s="43"/>
      <c r="CV45" s="13"/>
      <c r="CW45" s="43"/>
      <c r="CX45" s="13"/>
      <c r="CY45" s="43"/>
      <c r="CZ45" s="13"/>
      <c r="DA45" s="43"/>
      <c r="DB45" s="13"/>
      <c r="DC45" s="43"/>
      <c r="DD45" s="13"/>
      <c r="DE45" s="43"/>
      <c r="DF45" s="13"/>
      <c r="DG45" s="43"/>
      <c r="DH45" s="13"/>
      <c r="DI45" s="43"/>
      <c r="DJ45" s="13"/>
      <c r="DK45" s="43"/>
      <c r="DL45" s="13"/>
      <c r="DM45" s="43"/>
      <c r="DN45" s="13"/>
      <c r="DO45" s="43"/>
      <c r="DP45" s="13"/>
      <c r="DQ45" s="43"/>
      <c r="DR45" s="13"/>
      <c r="DS45" s="43"/>
      <c r="DT45" s="13"/>
      <c r="DU45" s="43"/>
      <c r="DV45" s="13"/>
      <c r="DW45" s="43"/>
      <c r="DX45" s="13"/>
      <c r="DY45" s="43"/>
      <c r="DZ45" s="13"/>
      <c r="EA45" s="43"/>
      <c r="EB45" s="13"/>
      <c r="EC45" s="43"/>
      <c r="ED45" s="13"/>
      <c r="EE45" s="43"/>
      <c r="EF45" s="13"/>
      <c r="EG45" s="43"/>
      <c r="EH45" s="13"/>
      <c r="EI45" s="43"/>
    </row>
    <row r="46" spans="1:139" ht="13.5" thickBot="1" x14ac:dyDescent="0.25">
      <c r="A46" s="3"/>
      <c r="B46" s="41" t="s">
        <v>42</v>
      </c>
      <c r="C46" s="40"/>
      <c r="D46" s="44"/>
      <c r="E46" s="40"/>
      <c r="F46" s="44"/>
      <c r="G46" s="40"/>
      <c r="H46" s="44"/>
      <c r="I46" s="40"/>
      <c r="J46" s="44"/>
      <c r="K46" s="40"/>
      <c r="L46" s="44"/>
      <c r="M46" s="39"/>
      <c r="N46" s="88"/>
      <c r="O46" s="41" t="s">
        <v>42</v>
      </c>
      <c r="P46" s="40">
        <f>P8+P30+P45</f>
        <v>0</v>
      </c>
      <c r="Q46" s="44" t="e">
        <f>P46/$C46</f>
        <v>#DIV/0!</v>
      </c>
      <c r="R46" s="40">
        <f>R8+R30+R45</f>
        <v>0</v>
      </c>
      <c r="S46" s="44" t="e">
        <f>R46/$C46</f>
        <v>#DIV/0!</v>
      </c>
      <c r="T46" s="40">
        <f>T8+T30+T45</f>
        <v>0</v>
      </c>
      <c r="U46" s="44" t="e">
        <f>T46/$C46</f>
        <v>#DIV/0!</v>
      </c>
      <c r="V46" s="40">
        <f>V8+V30+V45</f>
        <v>0</v>
      </c>
      <c r="W46" s="44" t="e">
        <f>V46/$C46</f>
        <v>#DIV/0!</v>
      </c>
      <c r="X46" s="40">
        <f>X8+X30+X45</f>
        <v>0</v>
      </c>
      <c r="Y46" s="44" t="e">
        <f>X46/$C46</f>
        <v>#DIV/0!</v>
      </c>
      <c r="Z46" s="40">
        <f>Z8+Z30+Z45</f>
        <v>0</v>
      </c>
      <c r="AA46" s="44" t="e">
        <f>Z46/$C46</f>
        <v>#DIV/0!</v>
      </c>
      <c r="AB46" s="40">
        <f>AB8+AB30+AB45</f>
        <v>0</v>
      </c>
      <c r="AC46" s="44" t="e">
        <f>AB46/$E46</f>
        <v>#DIV/0!</v>
      </c>
      <c r="AD46" s="40">
        <f>AD8+AD30+AD45</f>
        <v>0</v>
      </c>
      <c r="AE46" s="44" t="e">
        <f>AD46/$E46</f>
        <v>#DIV/0!</v>
      </c>
      <c r="AF46" s="40">
        <f>AF8+AF30+AF45</f>
        <v>0</v>
      </c>
      <c r="AG46" s="44" t="e">
        <f>AF46/$E46</f>
        <v>#DIV/0!</v>
      </c>
      <c r="AH46" s="40">
        <f>AH8+AH30+AH45</f>
        <v>0</v>
      </c>
      <c r="AI46" s="44" t="e">
        <f>AH46/$E46</f>
        <v>#DIV/0!</v>
      </c>
      <c r="AJ46" s="40">
        <f>AJ8+AJ30+AJ45</f>
        <v>0</v>
      </c>
      <c r="AK46" s="44" t="e">
        <f>AJ46/$E46</f>
        <v>#DIV/0!</v>
      </c>
      <c r="AL46" s="40">
        <f>AL8+AL30+AL45</f>
        <v>0</v>
      </c>
      <c r="AM46" s="44" t="e">
        <f>AL46/$E46</f>
        <v>#DIV/0!</v>
      </c>
      <c r="AN46" s="40">
        <f>AN8+AN30+AN45</f>
        <v>0</v>
      </c>
      <c r="AO46" s="44" t="e">
        <f>AN46/$G46</f>
        <v>#DIV/0!</v>
      </c>
      <c r="AP46" s="40">
        <f>AP8+AP30+AP45</f>
        <v>0</v>
      </c>
      <c r="AQ46" s="44" t="e">
        <f>AP46/$G46</f>
        <v>#DIV/0!</v>
      </c>
      <c r="AR46" s="40">
        <f>AR8+AR30+AR45</f>
        <v>0</v>
      </c>
      <c r="AS46" s="44" t="e">
        <f>AR46/$G46</f>
        <v>#DIV/0!</v>
      </c>
      <c r="AT46" s="40">
        <f>AT8+AT30+AT45</f>
        <v>0</v>
      </c>
      <c r="AU46" s="44" t="e">
        <f>AT46/$G46</f>
        <v>#DIV/0!</v>
      </c>
      <c r="AV46" s="40">
        <f>AV8+AV30+AV45</f>
        <v>0</v>
      </c>
      <c r="AW46" s="44" t="e">
        <f>AV46/$G46</f>
        <v>#DIV/0!</v>
      </c>
      <c r="AX46" s="40">
        <f>AX8+AX30+AX45</f>
        <v>0</v>
      </c>
      <c r="AY46" s="44" t="e">
        <f t="shared" si="1"/>
        <v>#DIV/0!</v>
      </c>
      <c r="AZ46" s="50"/>
      <c r="BA46" s="41" t="s">
        <v>42</v>
      </c>
      <c r="BB46" s="40"/>
      <c r="BC46" s="44"/>
      <c r="BD46" s="40"/>
      <c r="BE46" s="44"/>
      <c r="BF46" s="40"/>
      <c r="BG46" s="44"/>
      <c r="BH46" s="40"/>
      <c r="BI46" s="44"/>
      <c r="BJ46" s="40"/>
      <c r="BK46" s="44"/>
      <c r="BL46" s="40"/>
      <c r="BM46" s="44"/>
      <c r="BN46" s="40"/>
      <c r="BO46" s="44"/>
      <c r="BP46" s="40"/>
      <c r="BQ46" s="44"/>
      <c r="BR46" s="40"/>
      <c r="BS46" s="44"/>
      <c r="BT46" s="40"/>
      <c r="BU46" s="44"/>
      <c r="BV46" s="40"/>
      <c r="BW46" s="44"/>
      <c r="BX46" s="40"/>
      <c r="BY46" s="44"/>
      <c r="BZ46" s="40"/>
      <c r="CA46" s="44"/>
      <c r="CB46" s="40"/>
      <c r="CC46" s="44"/>
      <c r="CD46" s="40"/>
      <c r="CE46" s="44"/>
      <c r="CF46" s="40"/>
      <c r="CG46" s="44"/>
      <c r="CH46" s="40"/>
      <c r="CI46" s="44"/>
      <c r="CJ46" s="40"/>
      <c r="CK46" s="44"/>
      <c r="CL46" s="50"/>
      <c r="CM46" s="41" t="s">
        <v>42</v>
      </c>
      <c r="CN46" s="40"/>
      <c r="CO46" s="44"/>
      <c r="CP46" s="40"/>
      <c r="CQ46" s="44"/>
      <c r="CR46" s="40"/>
      <c r="CS46" s="44"/>
      <c r="CT46" s="40"/>
      <c r="CU46" s="44"/>
      <c r="CV46" s="40"/>
      <c r="CW46" s="44"/>
      <c r="CX46" s="40"/>
      <c r="CY46" s="44"/>
      <c r="CZ46" s="40"/>
      <c r="DA46" s="44"/>
      <c r="DB46" s="40"/>
      <c r="DC46" s="44"/>
      <c r="DD46" s="40"/>
      <c r="DE46" s="44"/>
      <c r="DF46" s="40"/>
      <c r="DG46" s="44"/>
      <c r="DH46" s="40"/>
      <c r="DI46" s="44"/>
      <c r="DJ46" s="40"/>
      <c r="DK46" s="44"/>
      <c r="DL46" s="40"/>
      <c r="DM46" s="44"/>
      <c r="DN46" s="40"/>
      <c r="DO46" s="44"/>
      <c r="DP46" s="40"/>
      <c r="DQ46" s="44"/>
      <c r="DR46" s="40"/>
      <c r="DS46" s="44"/>
      <c r="DT46" s="40"/>
      <c r="DU46" s="44"/>
      <c r="DV46" s="40"/>
      <c r="DW46" s="44"/>
      <c r="DX46" s="40"/>
      <c r="DY46" s="44"/>
      <c r="DZ46" s="40"/>
      <c r="EA46" s="44"/>
      <c r="EB46" s="40"/>
      <c r="EC46" s="44"/>
      <c r="ED46" s="40"/>
      <c r="EE46" s="44"/>
      <c r="EF46" s="40"/>
      <c r="EG46" s="44"/>
      <c r="EH46" s="40"/>
      <c r="EI46" s="44"/>
    </row>
    <row r="47" spans="1:139" x14ac:dyDescent="0.2">
      <c r="B47" s="54" t="s">
        <v>125</v>
      </c>
      <c r="D47" s="11"/>
      <c r="F47" s="11"/>
      <c r="H47" s="11"/>
      <c r="J47" s="11"/>
      <c r="L47" s="11"/>
      <c r="M47" s="11"/>
      <c r="N47" s="83"/>
      <c r="O47" s="54" t="s">
        <v>125</v>
      </c>
      <c r="BA47" s="54" t="s">
        <v>125</v>
      </c>
      <c r="CM47" s="54" t="s">
        <v>125</v>
      </c>
    </row>
    <row r="49" spans="15:27" x14ac:dyDescent="0.2">
      <c r="P49" s="50" t="str">
        <f>P3</f>
        <v>1 personne</v>
      </c>
      <c r="Q49" s="50" t="str">
        <f t="shared" ref="Q49:AA49" si="2">Q3</f>
        <v>%</v>
      </c>
      <c r="R49" s="50" t="str">
        <f t="shared" si="2"/>
        <v>2 personnes</v>
      </c>
      <c r="S49" s="50" t="str">
        <f t="shared" si="2"/>
        <v>%</v>
      </c>
      <c r="T49" s="50" t="str">
        <f t="shared" si="2"/>
        <v>3 personnes</v>
      </c>
      <c r="U49" s="50" t="str">
        <f t="shared" si="2"/>
        <v>%</v>
      </c>
      <c r="V49" s="50" t="str">
        <f t="shared" si="2"/>
        <v>4 personnes</v>
      </c>
      <c r="W49" s="50" t="str">
        <f t="shared" si="2"/>
        <v>%</v>
      </c>
      <c r="X49" s="50" t="str">
        <f t="shared" si="2"/>
        <v>5 personnes</v>
      </c>
      <c r="Y49" s="50" t="str">
        <f t="shared" si="2"/>
        <v>%</v>
      </c>
      <c r="Z49" s="50" t="str">
        <f t="shared" si="2"/>
        <v>6 personnes et +</v>
      </c>
      <c r="AA49" s="50" t="str">
        <f t="shared" si="2"/>
        <v>%</v>
      </c>
    </row>
    <row r="50" spans="15:27" x14ac:dyDescent="0.2">
      <c r="O50" s="147" t="s">
        <v>124</v>
      </c>
      <c r="P50" s="50">
        <f>P46</f>
        <v>0</v>
      </c>
      <c r="Q50" s="34" t="e">
        <f t="shared" ref="Q50:AA50" si="3">Q46</f>
        <v>#DIV/0!</v>
      </c>
      <c r="R50" s="50">
        <f t="shared" si="3"/>
        <v>0</v>
      </c>
      <c r="S50" s="34" t="e">
        <f t="shared" si="3"/>
        <v>#DIV/0!</v>
      </c>
      <c r="T50" s="50">
        <f t="shared" si="3"/>
        <v>0</v>
      </c>
      <c r="U50" s="34" t="e">
        <f t="shared" si="3"/>
        <v>#DIV/0!</v>
      </c>
      <c r="V50" s="50">
        <f t="shared" si="3"/>
        <v>0</v>
      </c>
      <c r="W50" s="34" t="e">
        <f t="shared" si="3"/>
        <v>#DIV/0!</v>
      </c>
      <c r="X50" s="50">
        <f t="shared" si="3"/>
        <v>0</v>
      </c>
      <c r="Y50" s="34" t="e">
        <f t="shared" si="3"/>
        <v>#DIV/0!</v>
      </c>
      <c r="Z50" s="50">
        <f t="shared" si="3"/>
        <v>0</v>
      </c>
      <c r="AA50" s="34" t="e">
        <f t="shared" si="3"/>
        <v>#DIV/0!</v>
      </c>
    </row>
    <row r="51" spans="15:27" x14ac:dyDescent="0.2">
      <c r="O51" s="3" t="s">
        <v>168</v>
      </c>
      <c r="P51" s="50">
        <f>AB46</f>
        <v>0</v>
      </c>
      <c r="Q51" s="34" t="e">
        <f t="shared" ref="Q51:AA51" si="4">AC46</f>
        <v>#DIV/0!</v>
      </c>
      <c r="R51" s="50">
        <f t="shared" si="4"/>
        <v>0</v>
      </c>
      <c r="S51" s="34" t="e">
        <f t="shared" si="4"/>
        <v>#DIV/0!</v>
      </c>
      <c r="T51" s="50">
        <f t="shared" si="4"/>
        <v>0</v>
      </c>
      <c r="U51" s="34" t="e">
        <f t="shared" si="4"/>
        <v>#DIV/0!</v>
      </c>
      <c r="V51" s="50">
        <f t="shared" si="4"/>
        <v>0</v>
      </c>
      <c r="W51" s="34" t="e">
        <f t="shared" si="4"/>
        <v>#DIV/0!</v>
      </c>
      <c r="X51" s="50">
        <f t="shared" si="4"/>
        <v>0</v>
      </c>
      <c r="Y51" s="34" t="e">
        <f t="shared" si="4"/>
        <v>#DIV/0!</v>
      </c>
      <c r="Z51" s="50">
        <f t="shared" si="4"/>
        <v>0</v>
      </c>
      <c r="AA51" s="34" t="e">
        <f t="shared" si="4"/>
        <v>#DIV/0!</v>
      </c>
    </row>
    <row r="52" spans="15:27" x14ac:dyDescent="0.2">
      <c r="O52" s="3" t="s">
        <v>169</v>
      </c>
      <c r="P52" s="50">
        <f>AN46</f>
        <v>0</v>
      </c>
      <c r="Q52" s="34" t="e">
        <f t="shared" ref="Q52:AA52" si="5">AO46</f>
        <v>#DIV/0!</v>
      </c>
      <c r="R52" s="50">
        <f t="shared" si="5"/>
        <v>0</v>
      </c>
      <c r="S52" s="34" t="e">
        <f t="shared" si="5"/>
        <v>#DIV/0!</v>
      </c>
      <c r="T52" s="50">
        <f t="shared" si="5"/>
        <v>0</v>
      </c>
      <c r="U52" s="34" t="e">
        <f t="shared" si="5"/>
        <v>#DIV/0!</v>
      </c>
      <c r="V52" s="50">
        <f t="shared" si="5"/>
        <v>0</v>
      </c>
      <c r="W52" s="34" t="e">
        <f t="shared" si="5"/>
        <v>#DIV/0!</v>
      </c>
      <c r="X52" s="50">
        <f t="shared" si="5"/>
        <v>0</v>
      </c>
      <c r="Y52" s="34" t="e">
        <f t="shared" si="5"/>
        <v>#DIV/0!</v>
      </c>
      <c r="Z52" s="50">
        <f t="shared" si="5"/>
        <v>0</v>
      </c>
      <c r="AA52" s="34" t="e">
        <f t="shared" si="5"/>
        <v>#DIV/0!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>
    <oddHeader>&amp;CObservatoire de l'habitat de la Martinique
&amp;"Arial,Gras"&amp;11Le parc privé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CV47"/>
  <sheetViews>
    <sheetView workbookViewId="0"/>
  </sheetViews>
  <sheetFormatPr baseColWidth="10" defaultRowHeight="12.75" x14ac:dyDescent="0.2"/>
  <cols>
    <col min="1" max="1" width="11.85546875" customWidth="1"/>
    <col min="2" max="2" width="19.28515625" customWidth="1"/>
    <col min="3" max="3" width="11.42578125" style="45"/>
    <col min="4" max="4" width="8.7109375" customWidth="1"/>
    <col min="5" max="5" width="11.42578125" style="50"/>
    <col min="6" max="6" width="8.7109375" customWidth="1"/>
    <col min="7" max="7" width="11.42578125" style="45"/>
    <col min="8" max="8" width="8.7109375" customWidth="1"/>
    <col min="9" max="9" width="11.42578125" style="45"/>
    <col min="10" max="10" width="8.7109375" customWidth="1"/>
    <col min="11" max="11" width="11.42578125" style="45"/>
    <col min="12" max="12" width="8.7109375" customWidth="1"/>
    <col min="14" max="14" width="2.5703125" customWidth="1"/>
    <col min="15" max="15" width="1" customWidth="1"/>
    <col min="16" max="16" width="19.28515625" customWidth="1"/>
    <col min="17" max="17" width="11.42578125" style="45"/>
    <col min="18" max="18" width="8.7109375" customWidth="1"/>
    <col min="19" max="19" width="11.42578125" style="50"/>
    <col min="20" max="20" width="8.7109375" customWidth="1"/>
    <col min="21" max="21" width="11.42578125" style="45"/>
    <col min="22" max="22" width="8.7109375" customWidth="1"/>
    <col min="23" max="23" width="11.42578125" style="45"/>
    <col min="24" max="24" width="8.7109375" customWidth="1"/>
    <col min="25" max="25" width="11.42578125" style="45"/>
    <col min="26" max="26" width="8.7109375" customWidth="1"/>
    <col min="29" max="29" width="3.28515625" customWidth="1"/>
    <col min="30" max="30" width="19.28515625" customWidth="1"/>
    <col min="31" max="31" width="11.42578125" style="45"/>
    <col min="32" max="32" width="8.7109375" customWidth="1"/>
    <col min="33" max="33" width="11.42578125" style="50"/>
    <col min="34" max="34" width="8.7109375" customWidth="1"/>
    <col min="35" max="35" width="11.42578125" style="45"/>
    <col min="36" max="36" width="8.7109375" customWidth="1"/>
    <col min="37" max="37" width="11.42578125" style="45"/>
    <col min="38" max="38" width="8.7109375" customWidth="1"/>
    <col min="39" max="39" width="11.42578125" style="45"/>
    <col min="40" max="40" width="8.7109375" customWidth="1"/>
    <col min="41" max="41" width="11.7109375" style="45" customWidth="1"/>
    <col min="42" max="42" width="8.7109375" customWidth="1"/>
    <col min="45" max="45" width="19.28515625" customWidth="1"/>
    <col min="46" max="46" width="11.42578125" style="45"/>
    <col min="47" max="47" width="8.7109375" customWidth="1"/>
    <col min="48" max="48" width="11.42578125" style="50"/>
    <col min="49" max="49" width="8.7109375" customWidth="1"/>
    <col min="50" max="50" width="11.42578125" style="45"/>
    <col min="51" max="51" width="8.7109375" customWidth="1"/>
    <col min="52" max="52" width="11.42578125" style="45"/>
    <col min="53" max="53" width="8.7109375" customWidth="1"/>
    <col min="54" max="54" width="11.42578125" style="45"/>
    <col min="55" max="55" width="8.7109375" customWidth="1"/>
    <col min="56" max="56" width="11.42578125" style="45"/>
    <col min="57" max="57" width="8.7109375" customWidth="1"/>
    <col min="61" max="61" width="19.28515625" customWidth="1"/>
    <col min="62" max="62" width="11.42578125" style="45"/>
    <col min="63" max="63" width="8.7109375" customWidth="1"/>
    <col min="64" max="64" width="11.42578125" style="50"/>
    <col min="65" max="65" width="8.7109375" customWidth="1"/>
    <col min="66" max="66" width="11.42578125" style="45"/>
    <col min="67" max="67" width="8.7109375" customWidth="1"/>
    <col min="68" max="68" width="11.42578125" style="45"/>
    <col min="69" max="69" width="8.7109375" customWidth="1"/>
    <col min="70" max="70" width="11.42578125" style="45"/>
    <col min="71" max="71" width="8.7109375" customWidth="1"/>
    <col min="72" max="72" width="11.42578125" style="45"/>
    <col min="73" max="73" width="8.7109375" customWidth="1"/>
    <col min="74" max="74" width="11.42578125" style="45"/>
    <col min="75" max="75" width="8.7109375" customWidth="1"/>
    <col min="76" max="76" width="11.42578125" style="45"/>
    <col min="77" max="77" width="8.7109375" customWidth="1"/>
    <col min="78" max="78" width="11.42578125" style="45"/>
    <col min="79" max="79" width="8.7109375" customWidth="1"/>
    <col min="80" max="80" width="11.42578125" style="45"/>
    <col min="81" max="81" width="8.7109375" customWidth="1"/>
    <col min="83" max="83" width="2.85546875" customWidth="1"/>
    <col min="84" max="84" width="5.28515625" customWidth="1"/>
    <col min="85" max="85" width="19.28515625" customWidth="1"/>
    <col min="86" max="86" width="11.42578125" style="45"/>
    <col min="87" max="87" width="8.7109375" customWidth="1"/>
    <col min="88" max="88" width="11.42578125" style="50"/>
    <col min="89" max="89" width="8.7109375" customWidth="1"/>
    <col min="90" max="90" width="11.42578125" style="45"/>
    <col min="91" max="91" width="8.7109375" customWidth="1"/>
    <col min="92" max="92" width="11.42578125" style="45"/>
    <col min="93" max="93" width="8.7109375" customWidth="1"/>
    <col min="94" max="94" width="11.42578125" style="45"/>
    <col min="95" max="95" width="8.7109375" customWidth="1"/>
    <col min="96" max="96" width="11.42578125" style="45"/>
    <col min="97" max="97" width="8.7109375" customWidth="1"/>
    <col min="98" max="98" width="11.42578125" style="45"/>
    <col min="99" max="99" width="8.7109375" customWidth="1"/>
  </cols>
  <sheetData>
    <row r="2" spans="1:100" ht="15" x14ac:dyDescent="0.2">
      <c r="C2" s="71" t="s">
        <v>175</v>
      </c>
      <c r="D2" s="67"/>
      <c r="E2" s="68"/>
      <c r="F2" s="67"/>
      <c r="G2" s="69"/>
      <c r="H2" s="67"/>
      <c r="I2" s="69"/>
      <c r="J2" s="67"/>
      <c r="K2" s="69"/>
      <c r="L2" s="67"/>
      <c r="M2" s="70"/>
      <c r="Q2" s="71" t="s">
        <v>176</v>
      </c>
      <c r="R2" s="67"/>
      <c r="S2" s="68"/>
      <c r="T2" s="67"/>
      <c r="U2" s="69"/>
      <c r="V2" s="67"/>
      <c r="W2" s="69"/>
      <c r="X2" s="67"/>
      <c r="Y2" s="69"/>
      <c r="Z2" s="67"/>
      <c r="AA2" s="70"/>
      <c r="AE2" s="71" t="s">
        <v>177</v>
      </c>
      <c r="AF2" s="67"/>
      <c r="AG2" s="68"/>
      <c r="AH2" s="67"/>
      <c r="AI2" s="69"/>
      <c r="AJ2" s="67"/>
      <c r="AK2" s="69"/>
      <c r="AL2" s="67"/>
      <c r="AM2" s="69"/>
      <c r="AN2" s="67"/>
      <c r="AO2" s="69"/>
      <c r="AP2" s="67"/>
      <c r="AQ2" s="70"/>
      <c r="AT2" s="71" t="s">
        <v>178</v>
      </c>
      <c r="AU2" s="67"/>
      <c r="AV2" s="68"/>
      <c r="AW2" s="67"/>
      <c r="AX2" s="69"/>
      <c r="AY2" s="67"/>
      <c r="AZ2" s="69"/>
      <c r="BA2" s="67"/>
      <c r="BB2" s="69"/>
      <c r="BC2" s="67"/>
      <c r="BD2" s="69"/>
      <c r="BE2" s="67"/>
      <c r="BF2" s="70"/>
      <c r="BJ2" s="71" t="s">
        <v>179</v>
      </c>
      <c r="BK2" s="67"/>
      <c r="BL2" s="68"/>
      <c r="BM2" s="67"/>
      <c r="BN2" s="69"/>
      <c r="BO2" s="67"/>
      <c r="BP2" s="69"/>
      <c r="BQ2" s="67"/>
      <c r="BR2" s="69"/>
      <c r="BS2" s="67"/>
      <c r="BT2" s="69"/>
      <c r="BU2" s="67"/>
      <c r="BV2" s="69"/>
      <c r="BW2" s="67"/>
      <c r="BX2" s="69"/>
      <c r="BY2" s="67"/>
      <c r="BZ2" s="69"/>
      <c r="CA2" s="67"/>
      <c r="CB2" s="69"/>
      <c r="CC2" s="67"/>
      <c r="CD2" s="70"/>
      <c r="CH2" s="71" t="s">
        <v>180</v>
      </c>
      <c r="CI2" s="67"/>
      <c r="CJ2" s="68"/>
      <c r="CK2" s="67"/>
      <c r="CL2" s="69"/>
      <c r="CM2" s="67"/>
      <c r="CN2" s="69"/>
      <c r="CO2" s="67"/>
      <c r="CP2" s="69"/>
      <c r="CQ2" s="67"/>
      <c r="CR2" s="69"/>
      <c r="CS2" s="67"/>
      <c r="CT2" s="69"/>
      <c r="CU2" s="67"/>
      <c r="CV2" s="70"/>
    </row>
    <row r="3" spans="1:100" ht="51.75" thickBot="1" x14ac:dyDescent="0.25">
      <c r="C3" s="35" t="s">
        <v>81</v>
      </c>
      <c r="D3" s="36" t="s">
        <v>55</v>
      </c>
      <c r="E3" s="52" t="s">
        <v>85</v>
      </c>
      <c r="F3" s="36" t="s">
        <v>55</v>
      </c>
      <c r="G3" s="35" t="s">
        <v>82</v>
      </c>
      <c r="H3" s="36" t="s">
        <v>55</v>
      </c>
      <c r="I3" s="35" t="s">
        <v>84</v>
      </c>
      <c r="J3" s="36" t="s">
        <v>55</v>
      </c>
      <c r="K3" s="35" t="s">
        <v>83</v>
      </c>
      <c r="L3" s="36" t="s">
        <v>55</v>
      </c>
      <c r="M3" s="49" t="s">
        <v>65</v>
      </c>
      <c r="Q3" s="35" t="s">
        <v>86</v>
      </c>
      <c r="R3" s="36" t="s">
        <v>55</v>
      </c>
      <c r="S3" s="52" t="s">
        <v>87</v>
      </c>
      <c r="T3" s="36" t="s">
        <v>55</v>
      </c>
      <c r="U3" s="35" t="s">
        <v>88</v>
      </c>
      <c r="V3" s="36" t="s">
        <v>55</v>
      </c>
      <c r="W3" s="35" t="s">
        <v>89</v>
      </c>
      <c r="X3" s="36" t="s">
        <v>55</v>
      </c>
      <c r="Y3" s="35" t="s">
        <v>90</v>
      </c>
      <c r="Z3" s="36" t="s">
        <v>55</v>
      </c>
      <c r="AA3" s="49" t="s">
        <v>65</v>
      </c>
      <c r="AE3" s="35" t="s">
        <v>91</v>
      </c>
      <c r="AF3" s="36" t="s">
        <v>55</v>
      </c>
      <c r="AG3" s="52" t="s">
        <v>92</v>
      </c>
      <c r="AH3" s="36" t="s">
        <v>55</v>
      </c>
      <c r="AI3" s="35" t="s">
        <v>93</v>
      </c>
      <c r="AJ3" s="36" t="s">
        <v>55</v>
      </c>
      <c r="AK3" s="35" t="s">
        <v>94</v>
      </c>
      <c r="AL3" s="36" t="s">
        <v>55</v>
      </c>
      <c r="AM3" s="35" t="s">
        <v>95</v>
      </c>
      <c r="AN3" s="36" t="s">
        <v>55</v>
      </c>
      <c r="AO3" s="35" t="s">
        <v>96</v>
      </c>
      <c r="AP3" s="36" t="s">
        <v>55</v>
      </c>
      <c r="AQ3" s="49" t="s">
        <v>65</v>
      </c>
      <c r="AT3" s="35" t="s">
        <v>60</v>
      </c>
      <c r="AU3" s="36" t="s">
        <v>55</v>
      </c>
      <c r="AV3" s="52" t="s">
        <v>61</v>
      </c>
      <c r="AW3" s="36" t="s">
        <v>55</v>
      </c>
      <c r="AX3" s="35" t="s">
        <v>62</v>
      </c>
      <c r="AY3" s="36" t="s">
        <v>55</v>
      </c>
      <c r="AZ3" s="35" t="s">
        <v>63</v>
      </c>
      <c r="BA3" s="36" t="s">
        <v>55</v>
      </c>
      <c r="BB3" s="35" t="s">
        <v>97</v>
      </c>
      <c r="BC3" s="36" t="s">
        <v>55</v>
      </c>
      <c r="BD3" s="35" t="s">
        <v>98</v>
      </c>
      <c r="BE3" s="36" t="s">
        <v>55</v>
      </c>
      <c r="BF3" s="49" t="s">
        <v>65</v>
      </c>
      <c r="BJ3" s="35" t="s">
        <v>108</v>
      </c>
      <c r="BK3" s="36" t="s">
        <v>55</v>
      </c>
      <c r="BL3" s="52" t="s">
        <v>99</v>
      </c>
      <c r="BM3" s="36" t="s">
        <v>55</v>
      </c>
      <c r="BN3" s="35" t="s">
        <v>100</v>
      </c>
      <c r="BO3" s="36" t="s">
        <v>55</v>
      </c>
      <c r="BP3" s="35" t="s">
        <v>101</v>
      </c>
      <c r="BQ3" s="36" t="s">
        <v>55</v>
      </c>
      <c r="BR3" s="35" t="s">
        <v>102</v>
      </c>
      <c r="BS3" s="36" t="s">
        <v>55</v>
      </c>
      <c r="BT3" s="35" t="s">
        <v>103</v>
      </c>
      <c r="BU3" s="36" t="s">
        <v>55</v>
      </c>
      <c r="BV3" s="35" t="s">
        <v>104</v>
      </c>
      <c r="BW3" s="36" t="s">
        <v>55</v>
      </c>
      <c r="BX3" s="35" t="s">
        <v>105</v>
      </c>
      <c r="BY3" s="36" t="s">
        <v>55</v>
      </c>
      <c r="BZ3" s="35" t="s">
        <v>106</v>
      </c>
      <c r="CA3" s="36" t="s">
        <v>55</v>
      </c>
      <c r="CB3" s="35" t="s">
        <v>107</v>
      </c>
      <c r="CC3" s="36" t="s">
        <v>55</v>
      </c>
      <c r="CD3" s="49" t="s">
        <v>65</v>
      </c>
      <c r="CH3" s="35" t="s">
        <v>109</v>
      </c>
      <c r="CI3" s="36" t="s">
        <v>55</v>
      </c>
      <c r="CJ3" s="52" t="s">
        <v>110</v>
      </c>
      <c r="CK3" s="36" t="s">
        <v>55</v>
      </c>
      <c r="CL3" s="35" t="s">
        <v>111</v>
      </c>
      <c r="CM3" s="36" t="s">
        <v>55</v>
      </c>
      <c r="CN3" s="35" t="s">
        <v>112</v>
      </c>
      <c r="CO3" s="36" t="s">
        <v>55</v>
      </c>
      <c r="CP3" s="35" t="s">
        <v>113</v>
      </c>
      <c r="CQ3" s="36" t="s">
        <v>55</v>
      </c>
      <c r="CR3" s="35" t="s">
        <v>116</v>
      </c>
      <c r="CS3" s="36" t="s">
        <v>55</v>
      </c>
      <c r="CT3" s="35" t="s">
        <v>115</v>
      </c>
      <c r="CU3" s="36" t="s">
        <v>55</v>
      </c>
      <c r="CV3" s="49" t="s">
        <v>65</v>
      </c>
    </row>
    <row r="4" spans="1:100" x14ac:dyDescent="0.2">
      <c r="A4" s="2">
        <v>97209</v>
      </c>
      <c r="B4" s="26" t="s">
        <v>8</v>
      </c>
      <c r="C4" s="17"/>
      <c r="D4" s="18" t="e">
        <f>C4/M4</f>
        <v>#DIV/0!</v>
      </c>
      <c r="E4" s="11"/>
      <c r="F4" s="18" t="e">
        <f>E4/M4</f>
        <v>#DIV/0!</v>
      </c>
      <c r="G4" s="11"/>
      <c r="H4" s="18" t="e">
        <f>G4/M4</f>
        <v>#DIV/0!</v>
      </c>
      <c r="I4" s="11"/>
      <c r="J4" s="18" t="e">
        <f>I4/M4</f>
        <v>#DIV/0!</v>
      </c>
      <c r="K4" s="11"/>
      <c r="L4" s="18" t="e">
        <f>K4/M4</f>
        <v>#DIV/0!</v>
      </c>
      <c r="M4" s="60">
        <f>K4+I4+G4+E4+C4</f>
        <v>0</v>
      </c>
      <c r="P4" s="26" t="s">
        <v>8</v>
      </c>
      <c r="Q4" s="17"/>
      <c r="R4" s="18"/>
      <c r="S4" s="11"/>
      <c r="T4" s="18"/>
      <c r="U4" s="17"/>
      <c r="V4" s="18"/>
      <c r="W4" s="17"/>
      <c r="X4" s="18"/>
      <c r="Y4" s="17"/>
      <c r="Z4" s="18"/>
      <c r="AA4" s="60"/>
      <c r="AD4" s="26" t="s">
        <v>8</v>
      </c>
      <c r="AE4" s="17"/>
      <c r="AF4" s="18"/>
      <c r="AG4" s="11"/>
      <c r="AH4" s="18"/>
      <c r="AI4" s="17"/>
      <c r="AJ4" s="18"/>
      <c r="AK4" s="17"/>
      <c r="AL4" s="18"/>
      <c r="AM4" s="17"/>
      <c r="AN4" s="18"/>
      <c r="AO4" s="17"/>
      <c r="AP4" s="18"/>
      <c r="AQ4" s="60"/>
      <c r="AS4" s="26" t="s">
        <v>8</v>
      </c>
      <c r="AT4" s="17"/>
      <c r="AU4" s="18"/>
      <c r="AV4" s="11"/>
      <c r="AW4" s="18"/>
      <c r="AX4" s="17"/>
      <c r="AY4" s="18"/>
      <c r="AZ4" s="17"/>
      <c r="BA4" s="18"/>
      <c r="BB4" s="17"/>
      <c r="BC4" s="18"/>
      <c r="BD4" s="17"/>
      <c r="BE4" s="18"/>
      <c r="BF4" s="60"/>
      <c r="BI4" s="26" t="s">
        <v>8</v>
      </c>
      <c r="BJ4" s="17"/>
      <c r="BK4" s="72" t="e">
        <f t="shared" ref="BK4:BK46" si="0">BJ4/CD4</f>
        <v>#DIV/0!</v>
      </c>
      <c r="BL4" s="17"/>
      <c r="BM4" s="72" t="e">
        <f t="shared" ref="BM4:BM46" si="1">BL4/CD4</f>
        <v>#DIV/0!</v>
      </c>
      <c r="BN4" s="17"/>
      <c r="BO4" s="72" t="e">
        <f t="shared" ref="BO4:BO46" si="2">BN4/CD4</f>
        <v>#DIV/0!</v>
      </c>
      <c r="BP4" s="17"/>
      <c r="BQ4" s="72" t="e">
        <f t="shared" ref="BQ4:BQ46" si="3">BP4/CD4</f>
        <v>#DIV/0!</v>
      </c>
      <c r="BR4" s="17"/>
      <c r="BS4" s="72" t="e">
        <f t="shared" ref="BS4:BS46" si="4">BR4/CD4</f>
        <v>#DIV/0!</v>
      </c>
      <c r="BT4" s="17"/>
      <c r="BU4" s="72" t="e">
        <f>BT4/CD4</f>
        <v>#DIV/0!</v>
      </c>
      <c r="BV4" s="17"/>
      <c r="BW4" s="72" t="e">
        <f>BV4/CD4</f>
        <v>#DIV/0!</v>
      </c>
      <c r="BX4" s="17"/>
      <c r="BY4" s="72" t="e">
        <f>BX4/CD4</f>
        <v>#DIV/0!</v>
      </c>
      <c r="BZ4" s="17"/>
      <c r="CA4" s="72" t="e">
        <f>BZ4/CD4</f>
        <v>#DIV/0!</v>
      </c>
      <c r="CB4" s="17"/>
      <c r="CC4" s="72" t="e">
        <f>CB4/CD4</f>
        <v>#DIV/0!</v>
      </c>
      <c r="CD4" s="60">
        <f>BR4+BP4+BN4+BL4+BJ4+BT4+BV4+BX4+BZ4+CB4</f>
        <v>0</v>
      </c>
      <c r="CG4" s="26" t="s">
        <v>8</v>
      </c>
      <c r="CH4" s="17"/>
      <c r="CI4" s="72">
        <v>0.4896392939370684</v>
      </c>
      <c r="CJ4" s="17"/>
      <c r="CK4" s="72">
        <v>0.36710156050140702</v>
      </c>
      <c r="CL4" s="17"/>
      <c r="CM4" s="72">
        <v>8.5443847531337949E-2</v>
      </c>
      <c r="CN4" s="17"/>
      <c r="CO4" s="72">
        <v>2.8140189306728066E-2</v>
      </c>
      <c r="CP4" s="17"/>
      <c r="CQ4" s="72">
        <v>1.253517523663341E-2</v>
      </c>
      <c r="CR4" s="17"/>
      <c r="CS4" s="72">
        <v>7.6745970836531079E-3</v>
      </c>
      <c r="CT4" s="17"/>
      <c r="CU4" s="72" t="e">
        <f>CT4/CV4</f>
        <v>#DIV/0!</v>
      </c>
      <c r="CV4" s="60">
        <f>CP4+CN4+CL4+CJ4+CH4+CR4+CT4</f>
        <v>0</v>
      </c>
    </row>
    <row r="5" spans="1:100" x14ac:dyDescent="0.2">
      <c r="A5" s="1">
        <v>97213</v>
      </c>
      <c r="B5" s="27" t="s">
        <v>10</v>
      </c>
      <c r="C5" s="17"/>
      <c r="D5" s="18" t="e">
        <f t="shared" ref="D5:F46" si="5">C5/$M5</f>
        <v>#DIV/0!</v>
      </c>
      <c r="E5" s="11"/>
      <c r="F5" s="18" t="e">
        <f>E5/$M5</f>
        <v>#DIV/0!</v>
      </c>
      <c r="G5" s="11"/>
      <c r="H5" s="18" t="e">
        <f t="shared" ref="H5:H46" si="6">G5/$M5</f>
        <v>#DIV/0!</v>
      </c>
      <c r="I5" s="11"/>
      <c r="J5" s="18" t="e">
        <f t="shared" ref="J5:J46" si="7">I5/$M5</f>
        <v>#DIV/0!</v>
      </c>
      <c r="K5" s="11"/>
      <c r="L5" s="18" t="e">
        <f t="shared" ref="L5:L46" si="8">K5/$M5</f>
        <v>#DIV/0!</v>
      </c>
      <c r="M5" s="61">
        <f t="shared" ref="M5:M45" si="9">K5+I5+G5+E5+C5</f>
        <v>0</v>
      </c>
      <c r="P5" s="27" t="s">
        <v>10</v>
      </c>
      <c r="Q5" s="17"/>
      <c r="R5" s="18"/>
      <c r="S5" s="11"/>
      <c r="T5" s="18"/>
      <c r="U5" s="17"/>
      <c r="V5" s="18"/>
      <c r="W5" s="17"/>
      <c r="X5" s="18"/>
      <c r="Y5" s="17"/>
      <c r="Z5" s="18"/>
      <c r="AA5" s="61"/>
      <c r="AD5" s="27" t="s">
        <v>10</v>
      </c>
      <c r="AE5" s="17"/>
      <c r="AF5" s="18"/>
      <c r="AG5" s="11"/>
      <c r="AH5" s="18"/>
      <c r="AI5" s="17"/>
      <c r="AJ5" s="18"/>
      <c r="AK5" s="17"/>
      <c r="AL5" s="18"/>
      <c r="AM5" s="17"/>
      <c r="AN5" s="18"/>
      <c r="AO5" s="17"/>
      <c r="AP5" s="18"/>
      <c r="AQ5" s="61"/>
      <c r="AS5" s="27" t="s">
        <v>10</v>
      </c>
      <c r="AT5" s="17"/>
      <c r="AU5" s="18"/>
      <c r="AV5" s="11"/>
      <c r="AW5" s="18"/>
      <c r="AX5" s="17"/>
      <c r="AY5" s="18"/>
      <c r="AZ5" s="17"/>
      <c r="BA5" s="18"/>
      <c r="BB5" s="17"/>
      <c r="BC5" s="18"/>
      <c r="BD5" s="17"/>
      <c r="BE5" s="18"/>
      <c r="BF5" s="61"/>
      <c r="BI5" s="27" t="s">
        <v>10</v>
      </c>
      <c r="BJ5" s="17"/>
      <c r="BK5" s="72" t="e">
        <f t="shared" si="0"/>
        <v>#DIV/0!</v>
      </c>
      <c r="BL5" s="17"/>
      <c r="BM5" s="72" t="e">
        <f t="shared" si="1"/>
        <v>#DIV/0!</v>
      </c>
      <c r="BN5" s="17"/>
      <c r="BO5" s="72" t="e">
        <f t="shared" si="2"/>
        <v>#DIV/0!</v>
      </c>
      <c r="BP5" s="17"/>
      <c r="BQ5" s="72" t="e">
        <f t="shared" si="3"/>
        <v>#DIV/0!</v>
      </c>
      <c r="BR5" s="17"/>
      <c r="BS5" s="72" t="e">
        <f t="shared" si="4"/>
        <v>#DIV/0!</v>
      </c>
      <c r="BT5" s="17"/>
      <c r="BU5" s="72" t="e">
        <f t="shared" ref="BU5:BU46" si="10">BT5/CD5</f>
        <v>#DIV/0!</v>
      </c>
      <c r="BV5" s="17"/>
      <c r="BW5" s="72" t="e">
        <f t="shared" ref="BW5:BW46" si="11">BV5/CD5</f>
        <v>#DIV/0!</v>
      </c>
      <c r="BX5" s="17"/>
      <c r="BY5" s="72" t="e">
        <f t="shared" ref="BY5:BY46" si="12">BX5/CD5</f>
        <v>#DIV/0!</v>
      </c>
      <c r="BZ5" s="17"/>
      <c r="CA5" s="72" t="e">
        <f t="shared" ref="CA5:CA46" si="13">BZ5/CD5</f>
        <v>#DIV/0!</v>
      </c>
      <c r="CB5" s="17"/>
      <c r="CC5" s="72" t="e">
        <f t="shared" ref="CC5:CC46" si="14">CB5/CD5</f>
        <v>#DIV/0!</v>
      </c>
      <c r="CD5" s="61">
        <f t="shared" ref="CD5:CD46" si="15">BR5+BP5+BN5+BL5+BJ5+BT5+BV5+BX5+BZ5+CB5</f>
        <v>0</v>
      </c>
      <c r="CG5" s="27" t="s">
        <v>10</v>
      </c>
      <c r="CH5" s="17"/>
      <c r="CI5" s="72">
        <v>0.39193548387096777</v>
      </c>
      <c r="CJ5" s="17"/>
      <c r="CK5" s="72">
        <v>0.40161290322580651</v>
      </c>
      <c r="CL5" s="17"/>
      <c r="CM5" s="72">
        <v>0.1056451612903226</v>
      </c>
      <c r="CN5" s="17"/>
      <c r="CO5" s="72">
        <v>4.8387096774193554E-2</v>
      </c>
      <c r="CP5" s="17"/>
      <c r="CQ5" s="72">
        <v>3.4677419354838715E-2</v>
      </c>
      <c r="CR5" s="17"/>
      <c r="CS5" s="72">
        <v>5.645161290322582E-3</v>
      </c>
      <c r="CT5" s="17"/>
      <c r="CU5" s="72" t="e">
        <f t="shared" ref="CU5:CU46" si="16">CT5/CV5</f>
        <v>#DIV/0!</v>
      </c>
      <c r="CV5" s="61">
        <f t="shared" ref="CV5:CV46" si="17">CP5+CN5+CL5+CJ5+CH5+CR5+CT5</f>
        <v>0</v>
      </c>
    </row>
    <row r="6" spans="1:100" x14ac:dyDescent="0.2">
      <c r="A6" s="1">
        <v>97224</v>
      </c>
      <c r="B6" s="27" t="s">
        <v>19</v>
      </c>
      <c r="C6" s="17"/>
      <c r="D6" s="18" t="e">
        <f t="shared" si="5"/>
        <v>#DIV/0!</v>
      </c>
      <c r="E6" s="11"/>
      <c r="F6" s="18" t="e">
        <f t="shared" si="5"/>
        <v>#DIV/0!</v>
      </c>
      <c r="G6" s="11"/>
      <c r="H6" s="18" t="e">
        <f t="shared" si="6"/>
        <v>#DIV/0!</v>
      </c>
      <c r="I6" s="11"/>
      <c r="J6" s="18" t="e">
        <f t="shared" si="7"/>
        <v>#DIV/0!</v>
      </c>
      <c r="K6" s="11"/>
      <c r="L6" s="18" t="e">
        <f t="shared" si="8"/>
        <v>#DIV/0!</v>
      </c>
      <c r="M6" s="61">
        <f t="shared" si="9"/>
        <v>0</v>
      </c>
      <c r="P6" s="27" t="s">
        <v>19</v>
      </c>
      <c r="Q6" s="17"/>
      <c r="R6" s="18"/>
      <c r="S6" s="11"/>
      <c r="T6" s="18"/>
      <c r="U6" s="17"/>
      <c r="V6" s="18"/>
      <c r="W6" s="17"/>
      <c r="X6" s="18"/>
      <c r="Y6" s="17"/>
      <c r="Z6" s="18"/>
      <c r="AA6" s="61"/>
      <c r="AD6" s="27" t="s">
        <v>19</v>
      </c>
      <c r="AE6" s="17"/>
      <c r="AF6" s="18"/>
      <c r="AG6" s="11"/>
      <c r="AH6" s="18"/>
      <c r="AI6" s="17"/>
      <c r="AJ6" s="18"/>
      <c r="AK6" s="17"/>
      <c r="AL6" s="18"/>
      <c r="AM6" s="17"/>
      <c r="AN6" s="18"/>
      <c r="AO6" s="17"/>
      <c r="AP6" s="18"/>
      <c r="AQ6" s="61"/>
      <c r="AS6" s="27" t="s">
        <v>19</v>
      </c>
      <c r="AT6" s="17"/>
      <c r="AU6" s="18"/>
      <c r="AV6" s="11"/>
      <c r="AW6" s="18"/>
      <c r="AX6" s="17"/>
      <c r="AY6" s="18"/>
      <c r="AZ6" s="17"/>
      <c r="BA6" s="18"/>
      <c r="BB6" s="17"/>
      <c r="BC6" s="18"/>
      <c r="BD6" s="17"/>
      <c r="BE6" s="18"/>
      <c r="BF6" s="61"/>
      <c r="BI6" s="27" t="s">
        <v>19</v>
      </c>
      <c r="BJ6" s="17"/>
      <c r="BK6" s="72" t="e">
        <f t="shared" si="0"/>
        <v>#DIV/0!</v>
      </c>
      <c r="BL6" s="17"/>
      <c r="BM6" s="72" t="e">
        <f t="shared" si="1"/>
        <v>#DIV/0!</v>
      </c>
      <c r="BN6" s="17"/>
      <c r="BO6" s="72" t="e">
        <f t="shared" si="2"/>
        <v>#DIV/0!</v>
      </c>
      <c r="BP6" s="17"/>
      <c r="BQ6" s="72" t="e">
        <f t="shared" si="3"/>
        <v>#DIV/0!</v>
      </c>
      <c r="BR6" s="17"/>
      <c r="BS6" s="72" t="e">
        <f t="shared" si="4"/>
        <v>#DIV/0!</v>
      </c>
      <c r="BT6" s="17"/>
      <c r="BU6" s="72" t="e">
        <f t="shared" si="10"/>
        <v>#DIV/0!</v>
      </c>
      <c r="BV6" s="17"/>
      <c r="BW6" s="72" t="e">
        <f t="shared" si="11"/>
        <v>#DIV/0!</v>
      </c>
      <c r="BX6" s="17"/>
      <c r="BY6" s="72" t="e">
        <f t="shared" si="12"/>
        <v>#DIV/0!</v>
      </c>
      <c r="BZ6" s="17"/>
      <c r="CA6" s="72" t="e">
        <f t="shared" si="13"/>
        <v>#DIV/0!</v>
      </c>
      <c r="CB6" s="17"/>
      <c r="CC6" s="72" t="e">
        <f t="shared" si="14"/>
        <v>#DIV/0!</v>
      </c>
      <c r="CD6" s="61">
        <f t="shared" si="15"/>
        <v>0</v>
      </c>
      <c r="CG6" s="27" t="s">
        <v>19</v>
      </c>
      <c r="CH6" s="17"/>
      <c r="CI6" s="72">
        <v>0.39327731092436974</v>
      </c>
      <c r="CJ6" s="17"/>
      <c r="CK6" s="72">
        <v>0.41176470588235292</v>
      </c>
      <c r="CL6" s="17"/>
      <c r="CM6" s="72">
        <v>9.0756302521008414E-2</v>
      </c>
      <c r="CN6" s="17"/>
      <c r="CO6" s="72">
        <v>5.5462184873949577E-2</v>
      </c>
      <c r="CP6" s="17"/>
      <c r="CQ6" s="72">
        <v>3.5294117647058823E-2</v>
      </c>
      <c r="CR6" s="17"/>
      <c r="CS6" s="72">
        <v>3.3613445378151263E-3</v>
      </c>
      <c r="CT6" s="17"/>
      <c r="CU6" s="72" t="e">
        <f t="shared" si="16"/>
        <v>#DIV/0!</v>
      </c>
      <c r="CV6" s="61">
        <f t="shared" si="17"/>
        <v>0</v>
      </c>
    </row>
    <row r="7" spans="1:100" x14ac:dyDescent="0.2">
      <c r="A7" s="1">
        <v>97229</v>
      </c>
      <c r="B7" s="28" t="s">
        <v>24</v>
      </c>
      <c r="C7" s="19"/>
      <c r="D7" s="20" t="e">
        <f t="shared" si="5"/>
        <v>#DIV/0!</v>
      </c>
      <c r="E7" s="11"/>
      <c r="F7" s="20" t="e">
        <f t="shared" si="5"/>
        <v>#DIV/0!</v>
      </c>
      <c r="G7" s="11"/>
      <c r="H7" s="20" t="e">
        <f t="shared" si="6"/>
        <v>#DIV/0!</v>
      </c>
      <c r="I7" s="11"/>
      <c r="J7" s="20" t="e">
        <f t="shared" si="7"/>
        <v>#DIV/0!</v>
      </c>
      <c r="K7" s="11"/>
      <c r="L7" s="20" t="e">
        <f t="shared" si="8"/>
        <v>#DIV/0!</v>
      </c>
      <c r="M7" s="62">
        <f t="shared" si="9"/>
        <v>0</v>
      </c>
      <c r="P7" s="28" t="s">
        <v>24</v>
      </c>
      <c r="Q7" s="19"/>
      <c r="R7" s="20"/>
      <c r="S7" s="11"/>
      <c r="T7" s="20"/>
      <c r="U7" s="19"/>
      <c r="V7" s="20"/>
      <c r="W7" s="19"/>
      <c r="X7" s="20"/>
      <c r="Y7" s="19"/>
      <c r="Z7" s="20"/>
      <c r="AA7" s="62"/>
      <c r="AD7" s="28" t="s">
        <v>24</v>
      </c>
      <c r="AE7" s="19"/>
      <c r="AF7" s="20"/>
      <c r="AG7" s="11"/>
      <c r="AH7" s="20"/>
      <c r="AI7" s="19"/>
      <c r="AJ7" s="20"/>
      <c r="AK7" s="19"/>
      <c r="AL7" s="20"/>
      <c r="AM7" s="19"/>
      <c r="AN7" s="20"/>
      <c r="AO7" s="19"/>
      <c r="AP7" s="20"/>
      <c r="AQ7" s="62"/>
      <c r="AS7" s="28" t="s">
        <v>24</v>
      </c>
      <c r="AT7" s="19"/>
      <c r="AU7" s="20"/>
      <c r="AV7" s="11"/>
      <c r="AW7" s="20"/>
      <c r="AX7" s="19"/>
      <c r="AY7" s="20"/>
      <c r="AZ7" s="19"/>
      <c r="BA7" s="20"/>
      <c r="BB7" s="19"/>
      <c r="BC7" s="20"/>
      <c r="BD7" s="19"/>
      <c r="BE7" s="20"/>
      <c r="BF7" s="62"/>
      <c r="BI7" s="28" t="s">
        <v>24</v>
      </c>
      <c r="BJ7" s="19"/>
      <c r="BK7" s="73" t="e">
        <f t="shared" si="0"/>
        <v>#DIV/0!</v>
      </c>
      <c r="BL7" s="19"/>
      <c r="BM7" s="73" t="e">
        <f t="shared" si="1"/>
        <v>#DIV/0!</v>
      </c>
      <c r="BN7" s="19"/>
      <c r="BO7" s="73" t="e">
        <f t="shared" si="2"/>
        <v>#DIV/0!</v>
      </c>
      <c r="BP7" s="19"/>
      <c r="BQ7" s="73" t="e">
        <f t="shared" si="3"/>
        <v>#DIV/0!</v>
      </c>
      <c r="BR7" s="19"/>
      <c r="BS7" s="73" t="e">
        <f t="shared" si="4"/>
        <v>#DIV/0!</v>
      </c>
      <c r="BT7" s="19"/>
      <c r="BU7" s="73" t="e">
        <f t="shared" si="10"/>
        <v>#DIV/0!</v>
      </c>
      <c r="BV7" s="19"/>
      <c r="BW7" s="73" t="e">
        <f t="shared" si="11"/>
        <v>#DIV/0!</v>
      </c>
      <c r="BX7" s="19"/>
      <c r="BY7" s="73" t="e">
        <f t="shared" si="12"/>
        <v>#DIV/0!</v>
      </c>
      <c r="BZ7" s="19"/>
      <c r="CA7" s="73" t="e">
        <f t="shared" si="13"/>
        <v>#DIV/0!</v>
      </c>
      <c r="CB7" s="19"/>
      <c r="CC7" s="73" t="e">
        <f t="shared" si="14"/>
        <v>#DIV/0!</v>
      </c>
      <c r="CD7" s="62">
        <f t="shared" si="15"/>
        <v>0</v>
      </c>
      <c r="CG7" s="28" t="s">
        <v>24</v>
      </c>
      <c r="CH7" s="19"/>
      <c r="CI7" s="73">
        <v>0.43125000000000002</v>
      </c>
      <c r="CJ7" s="19"/>
      <c r="CK7" s="73">
        <v>0.38624999999999998</v>
      </c>
      <c r="CL7" s="19"/>
      <c r="CM7" s="73">
        <v>0.11125</v>
      </c>
      <c r="CN7" s="19"/>
      <c r="CO7" s="73">
        <v>3.125E-2</v>
      </c>
      <c r="CP7" s="19"/>
      <c r="CQ7" s="73">
        <v>2.1250000000000002E-2</v>
      </c>
      <c r="CR7" s="19"/>
      <c r="CS7" s="73">
        <v>8.7500000000000008E-3</v>
      </c>
      <c r="CT7" s="19"/>
      <c r="CU7" s="73" t="e">
        <f t="shared" si="16"/>
        <v>#DIV/0!</v>
      </c>
      <c r="CV7" s="62">
        <f t="shared" si="17"/>
        <v>0</v>
      </c>
    </row>
    <row r="8" spans="1:100" ht="13.5" thickBot="1" x14ac:dyDescent="0.25">
      <c r="A8" s="3"/>
      <c r="B8" s="29" t="s">
        <v>34</v>
      </c>
      <c r="C8" s="56">
        <f>SUM(C4:C7)</f>
        <v>0</v>
      </c>
      <c r="D8" s="43" t="e">
        <f t="shared" si="5"/>
        <v>#DIV/0!</v>
      </c>
      <c r="E8" s="13">
        <f>SUM(E4:E7)</f>
        <v>0</v>
      </c>
      <c r="F8" s="43" t="e">
        <f t="shared" si="5"/>
        <v>#DIV/0!</v>
      </c>
      <c r="G8" s="13">
        <f>SUM(G4:G7)</f>
        <v>0</v>
      </c>
      <c r="H8" s="43" t="e">
        <f t="shared" si="6"/>
        <v>#DIV/0!</v>
      </c>
      <c r="I8" s="13">
        <f>SUM(I4:I7)</f>
        <v>0</v>
      </c>
      <c r="J8" s="43" t="e">
        <f t="shared" si="7"/>
        <v>#DIV/0!</v>
      </c>
      <c r="K8" s="13">
        <f>SUM(K4:K7)</f>
        <v>0</v>
      </c>
      <c r="L8" s="43" t="e">
        <f t="shared" si="8"/>
        <v>#DIV/0!</v>
      </c>
      <c r="M8" s="63">
        <f t="shared" si="9"/>
        <v>0</v>
      </c>
      <c r="P8" s="29" t="s">
        <v>34</v>
      </c>
      <c r="Q8" s="56"/>
      <c r="R8" s="43"/>
      <c r="S8" s="13"/>
      <c r="T8" s="43"/>
      <c r="U8" s="56"/>
      <c r="V8" s="43"/>
      <c r="W8" s="56"/>
      <c r="X8" s="43"/>
      <c r="Y8" s="56"/>
      <c r="Z8" s="43"/>
      <c r="AA8" s="63"/>
      <c r="AD8" s="29" t="s">
        <v>34</v>
      </c>
      <c r="AE8" s="56"/>
      <c r="AF8" s="43"/>
      <c r="AG8" s="56"/>
      <c r="AH8" s="43"/>
      <c r="AI8" s="56"/>
      <c r="AJ8" s="43"/>
      <c r="AK8" s="56"/>
      <c r="AL8" s="43"/>
      <c r="AM8" s="56"/>
      <c r="AN8" s="43"/>
      <c r="AO8" s="56"/>
      <c r="AP8" s="43"/>
      <c r="AQ8" s="63"/>
      <c r="AS8" s="29" t="s">
        <v>34</v>
      </c>
      <c r="AT8" s="56"/>
      <c r="AU8" s="43"/>
      <c r="AV8" s="56"/>
      <c r="AW8" s="43"/>
      <c r="AX8" s="56"/>
      <c r="AY8" s="43"/>
      <c r="AZ8" s="56"/>
      <c r="BA8" s="43"/>
      <c r="BB8" s="56"/>
      <c r="BC8" s="43"/>
      <c r="BD8" s="56"/>
      <c r="BE8" s="43"/>
      <c r="BF8" s="63"/>
      <c r="BI8" s="29" t="s">
        <v>34</v>
      </c>
      <c r="BJ8" s="56">
        <f>SUM(BJ4:BJ7)</f>
        <v>0</v>
      </c>
      <c r="BK8" s="43" t="e">
        <f t="shared" si="0"/>
        <v>#DIV/0!</v>
      </c>
      <c r="BL8" s="56">
        <f>SUM(BL4:BL7)</f>
        <v>0</v>
      </c>
      <c r="BM8" s="43" t="e">
        <f t="shared" si="1"/>
        <v>#DIV/0!</v>
      </c>
      <c r="BN8" s="56">
        <f>SUM(BN4:BN7)</f>
        <v>0</v>
      </c>
      <c r="BO8" s="43" t="e">
        <f t="shared" si="2"/>
        <v>#DIV/0!</v>
      </c>
      <c r="BP8" s="56">
        <f>SUM(BP4:BP7)</f>
        <v>0</v>
      </c>
      <c r="BQ8" s="43" t="e">
        <f t="shared" si="3"/>
        <v>#DIV/0!</v>
      </c>
      <c r="BR8" s="56">
        <f>SUM(BR4:BR7)</f>
        <v>0</v>
      </c>
      <c r="BS8" s="43" t="e">
        <f t="shared" si="4"/>
        <v>#DIV/0!</v>
      </c>
      <c r="BT8" s="56">
        <f>SUM(BT4:BT7)</f>
        <v>0</v>
      </c>
      <c r="BU8" s="43" t="e">
        <f t="shared" si="10"/>
        <v>#DIV/0!</v>
      </c>
      <c r="BV8" s="56">
        <f>SUM(BV4:BV7)</f>
        <v>0</v>
      </c>
      <c r="BW8" s="43" t="e">
        <f t="shared" si="11"/>
        <v>#DIV/0!</v>
      </c>
      <c r="BX8" s="56">
        <f>SUM(BX4:BX7)</f>
        <v>0</v>
      </c>
      <c r="BY8" s="43" t="e">
        <f t="shared" si="12"/>
        <v>#DIV/0!</v>
      </c>
      <c r="BZ8" s="56">
        <f>SUM(BZ4:BZ7)</f>
        <v>0</v>
      </c>
      <c r="CA8" s="43" t="e">
        <f t="shared" si="13"/>
        <v>#DIV/0!</v>
      </c>
      <c r="CB8" s="56">
        <f>SUM(CB4:CB7)</f>
        <v>0</v>
      </c>
      <c r="CC8" s="43" t="e">
        <f t="shared" si="14"/>
        <v>#DIV/0!</v>
      </c>
      <c r="CD8" s="63">
        <f t="shared" si="15"/>
        <v>0</v>
      </c>
      <c r="CG8" s="29" t="s">
        <v>34</v>
      </c>
      <c r="CH8" s="56">
        <f>SUM(CH4:CH7)</f>
        <v>0</v>
      </c>
      <c r="CI8" s="43">
        <v>0.45513956553774282</v>
      </c>
      <c r="CJ8" s="56">
        <f>SUM(CJ4:CJ7)</f>
        <v>0</v>
      </c>
      <c r="CK8" s="43">
        <v>0.38007883916126367</v>
      </c>
      <c r="CL8" s="56">
        <f>SUM(CL4:CL7)</f>
        <v>0</v>
      </c>
      <c r="CM8" s="43">
        <v>9.2921019288984066E-2</v>
      </c>
      <c r="CN8" s="56">
        <f>SUM(CN4:CN7)</f>
        <v>0</v>
      </c>
      <c r="CO8" s="43">
        <v>3.4862057952142686E-2</v>
      </c>
      <c r="CP8" s="56">
        <f>SUM(CP4:CP7)</f>
        <v>0</v>
      </c>
      <c r="CQ8" s="43">
        <v>1.9885214134316879E-2</v>
      </c>
      <c r="CR8" s="56">
        <f>SUM(CR4:CR7)</f>
        <v>0</v>
      </c>
      <c r="CS8" s="43">
        <v>7.026536084723054E-3</v>
      </c>
      <c r="CT8" s="56">
        <f>SUM(CT4:CT7)</f>
        <v>0</v>
      </c>
      <c r="CU8" s="43" t="e">
        <f t="shared" si="16"/>
        <v>#DIV/0!</v>
      </c>
      <c r="CV8" s="63">
        <f t="shared" si="17"/>
        <v>0</v>
      </c>
    </row>
    <row r="9" spans="1:100" x14ac:dyDescent="0.2">
      <c r="A9" s="1">
        <v>97212</v>
      </c>
      <c r="B9" s="26" t="s">
        <v>9</v>
      </c>
      <c r="C9" s="58"/>
      <c r="D9" s="42" t="e">
        <f t="shared" si="5"/>
        <v>#DIV/0!</v>
      </c>
      <c r="E9" s="11"/>
      <c r="F9" s="42" t="e">
        <f t="shared" si="5"/>
        <v>#DIV/0!</v>
      </c>
      <c r="G9" s="11"/>
      <c r="H9" s="42" t="e">
        <f t="shared" si="6"/>
        <v>#DIV/0!</v>
      </c>
      <c r="I9" s="11"/>
      <c r="J9" s="42" t="e">
        <f t="shared" si="7"/>
        <v>#DIV/0!</v>
      </c>
      <c r="K9" s="11"/>
      <c r="L9" s="42" t="e">
        <f t="shared" si="8"/>
        <v>#DIV/0!</v>
      </c>
      <c r="M9" s="60">
        <f t="shared" si="9"/>
        <v>0</v>
      </c>
      <c r="P9" s="26" t="s">
        <v>9</v>
      </c>
      <c r="Q9" s="58"/>
      <c r="R9" s="42"/>
      <c r="S9" s="11"/>
      <c r="T9" s="42"/>
      <c r="U9" s="58"/>
      <c r="V9" s="42"/>
      <c r="W9" s="58"/>
      <c r="X9" s="42"/>
      <c r="Y9" s="58"/>
      <c r="Z9" s="42"/>
      <c r="AA9" s="60"/>
      <c r="AD9" s="26" t="s">
        <v>9</v>
      </c>
      <c r="AE9" s="58"/>
      <c r="AF9" s="42"/>
      <c r="AG9" s="11"/>
      <c r="AH9" s="42"/>
      <c r="AI9" s="11"/>
      <c r="AJ9" s="42"/>
      <c r="AK9" s="11"/>
      <c r="AL9" s="42"/>
      <c r="AM9" s="11"/>
      <c r="AN9" s="42"/>
      <c r="AO9" s="11"/>
      <c r="AP9" s="42"/>
      <c r="AQ9" s="60"/>
      <c r="AS9" s="26" t="s">
        <v>9</v>
      </c>
      <c r="AT9" s="58"/>
      <c r="AU9" s="42"/>
      <c r="AV9" s="58"/>
      <c r="AW9" s="42"/>
      <c r="AX9" s="58"/>
      <c r="AY9" s="42"/>
      <c r="AZ9" s="58"/>
      <c r="BA9" s="42"/>
      <c r="BB9" s="58"/>
      <c r="BC9" s="42"/>
      <c r="BD9" s="58"/>
      <c r="BE9" s="42"/>
      <c r="BF9" s="60"/>
      <c r="BI9" s="26" t="s">
        <v>9</v>
      </c>
      <c r="BJ9" s="58"/>
      <c r="BK9" s="74" t="e">
        <f t="shared" si="0"/>
        <v>#DIV/0!</v>
      </c>
      <c r="BL9" s="58"/>
      <c r="BM9" s="74" t="e">
        <f t="shared" si="1"/>
        <v>#DIV/0!</v>
      </c>
      <c r="BN9" s="58"/>
      <c r="BO9" s="74" t="e">
        <f t="shared" si="2"/>
        <v>#DIV/0!</v>
      </c>
      <c r="BP9" s="58"/>
      <c r="BQ9" s="74" t="e">
        <f t="shared" si="3"/>
        <v>#DIV/0!</v>
      </c>
      <c r="BR9" s="58"/>
      <c r="BS9" s="74" t="e">
        <f t="shared" si="4"/>
        <v>#DIV/0!</v>
      </c>
      <c r="BT9" s="58"/>
      <c r="BU9" s="74" t="e">
        <f t="shared" si="10"/>
        <v>#DIV/0!</v>
      </c>
      <c r="BV9" s="58"/>
      <c r="BW9" s="74" t="e">
        <f t="shared" si="11"/>
        <v>#DIV/0!</v>
      </c>
      <c r="BX9" s="58"/>
      <c r="BY9" s="74" t="e">
        <f t="shared" si="12"/>
        <v>#DIV/0!</v>
      </c>
      <c r="BZ9" s="58"/>
      <c r="CA9" s="74" t="e">
        <f t="shared" si="13"/>
        <v>#DIV/0!</v>
      </c>
      <c r="CB9" s="58"/>
      <c r="CC9" s="74" t="e">
        <f t="shared" si="14"/>
        <v>#DIV/0!</v>
      </c>
      <c r="CD9" s="60">
        <f t="shared" si="15"/>
        <v>0</v>
      </c>
      <c r="CG9" s="26" t="s">
        <v>9</v>
      </c>
      <c r="CH9" s="58"/>
      <c r="CI9" s="74">
        <v>0.44444444444444448</v>
      </c>
      <c r="CJ9" s="58"/>
      <c r="CK9" s="74">
        <v>0.35802469135802473</v>
      </c>
      <c r="CL9" s="58"/>
      <c r="CM9" s="74">
        <v>0.10493827160493829</v>
      </c>
      <c r="CN9" s="58"/>
      <c r="CO9" s="74">
        <v>3.9094650205761326E-2</v>
      </c>
      <c r="CP9" s="58"/>
      <c r="CQ9" s="74">
        <v>2.4691358024691364E-2</v>
      </c>
      <c r="CR9" s="58"/>
      <c r="CS9" s="74">
        <v>1.6460905349794244E-2</v>
      </c>
      <c r="CT9" s="58"/>
      <c r="CU9" s="74" t="e">
        <f t="shared" si="16"/>
        <v>#DIV/0!</v>
      </c>
      <c r="CV9" s="60">
        <f t="shared" si="17"/>
        <v>0</v>
      </c>
    </row>
    <row r="10" spans="1:100" x14ac:dyDescent="0.2">
      <c r="A10" s="1">
        <v>97222</v>
      </c>
      <c r="B10" s="27" t="s">
        <v>17</v>
      </c>
      <c r="C10" s="17"/>
      <c r="D10" s="18" t="e">
        <f t="shared" si="5"/>
        <v>#DIV/0!</v>
      </c>
      <c r="E10" s="11"/>
      <c r="F10" s="18" t="e">
        <f t="shared" si="5"/>
        <v>#DIV/0!</v>
      </c>
      <c r="G10" s="11"/>
      <c r="H10" s="18" t="e">
        <f t="shared" si="6"/>
        <v>#DIV/0!</v>
      </c>
      <c r="I10" s="11"/>
      <c r="J10" s="18" t="e">
        <f t="shared" si="7"/>
        <v>#DIV/0!</v>
      </c>
      <c r="K10" s="11"/>
      <c r="L10" s="18" t="e">
        <f t="shared" si="8"/>
        <v>#DIV/0!</v>
      </c>
      <c r="M10" s="61">
        <f t="shared" si="9"/>
        <v>0</v>
      </c>
      <c r="P10" s="27" t="s">
        <v>17</v>
      </c>
      <c r="Q10" s="17"/>
      <c r="R10" s="18"/>
      <c r="S10" s="11"/>
      <c r="T10" s="18"/>
      <c r="U10" s="17"/>
      <c r="V10" s="18"/>
      <c r="W10" s="17"/>
      <c r="X10" s="18"/>
      <c r="Y10" s="17"/>
      <c r="Z10" s="18"/>
      <c r="AA10" s="61"/>
      <c r="AD10" s="27" t="s">
        <v>17</v>
      </c>
      <c r="AE10" s="17"/>
      <c r="AF10" s="18"/>
      <c r="AG10" s="11"/>
      <c r="AH10" s="18"/>
      <c r="AI10" s="11"/>
      <c r="AJ10" s="18"/>
      <c r="AK10" s="11"/>
      <c r="AL10" s="18"/>
      <c r="AM10" s="11"/>
      <c r="AN10" s="18"/>
      <c r="AO10" s="11"/>
      <c r="AP10" s="18"/>
      <c r="AQ10" s="61"/>
      <c r="AS10" s="27" t="s">
        <v>17</v>
      </c>
      <c r="AT10" s="17"/>
      <c r="AU10" s="18"/>
      <c r="AV10" s="17"/>
      <c r="AW10" s="18"/>
      <c r="AX10" s="17"/>
      <c r="AY10" s="18"/>
      <c r="AZ10" s="17"/>
      <c r="BA10" s="18"/>
      <c r="BB10" s="17"/>
      <c r="BC10" s="18"/>
      <c r="BD10" s="17"/>
      <c r="BE10" s="18"/>
      <c r="BF10" s="61"/>
      <c r="BI10" s="27" t="s">
        <v>17</v>
      </c>
      <c r="BJ10" s="17"/>
      <c r="BK10" s="72" t="e">
        <f t="shared" si="0"/>
        <v>#DIV/0!</v>
      </c>
      <c r="BL10" s="17"/>
      <c r="BM10" s="72" t="e">
        <f t="shared" si="1"/>
        <v>#DIV/0!</v>
      </c>
      <c r="BN10" s="17"/>
      <c r="BO10" s="72" t="e">
        <f t="shared" si="2"/>
        <v>#DIV/0!</v>
      </c>
      <c r="BP10" s="17"/>
      <c r="BQ10" s="72" t="e">
        <f t="shared" si="3"/>
        <v>#DIV/0!</v>
      </c>
      <c r="BR10" s="17"/>
      <c r="BS10" s="72" t="e">
        <f t="shared" si="4"/>
        <v>#DIV/0!</v>
      </c>
      <c r="BT10" s="17"/>
      <c r="BU10" s="72" t="e">
        <f t="shared" si="10"/>
        <v>#DIV/0!</v>
      </c>
      <c r="BV10" s="17"/>
      <c r="BW10" s="72" t="e">
        <f t="shared" si="11"/>
        <v>#DIV/0!</v>
      </c>
      <c r="BX10" s="17"/>
      <c r="BY10" s="72" t="e">
        <f t="shared" si="12"/>
        <v>#DIV/0!</v>
      </c>
      <c r="BZ10" s="17"/>
      <c r="CA10" s="72" t="e">
        <f t="shared" si="13"/>
        <v>#DIV/0!</v>
      </c>
      <c r="CB10" s="17"/>
      <c r="CC10" s="72" t="e">
        <f t="shared" si="14"/>
        <v>#DIV/0!</v>
      </c>
      <c r="CD10" s="61">
        <f t="shared" si="15"/>
        <v>0</v>
      </c>
      <c r="CG10" s="27" t="s">
        <v>17</v>
      </c>
      <c r="CH10" s="17"/>
      <c r="CI10" s="72">
        <v>0.43467011642949543</v>
      </c>
      <c r="CJ10" s="17"/>
      <c r="CK10" s="72">
        <v>0.36351875808538164</v>
      </c>
      <c r="CL10" s="17"/>
      <c r="CM10" s="72">
        <v>0.10737386804657179</v>
      </c>
      <c r="CN10" s="17"/>
      <c r="CO10" s="72">
        <v>4.7865459249676584E-2</v>
      </c>
      <c r="CP10" s="17"/>
      <c r="CQ10" s="72">
        <v>2.5873221216041395E-2</v>
      </c>
      <c r="CR10" s="17"/>
      <c r="CS10" s="72">
        <v>1.1642949547218628E-2</v>
      </c>
      <c r="CT10" s="17"/>
      <c r="CU10" s="72" t="e">
        <f t="shared" si="16"/>
        <v>#DIV/0!</v>
      </c>
      <c r="CV10" s="61">
        <f t="shared" si="17"/>
        <v>0</v>
      </c>
    </row>
    <row r="11" spans="1:100" x14ac:dyDescent="0.2">
      <c r="A11" s="1">
        <v>97228</v>
      </c>
      <c r="B11" s="27" t="s">
        <v>23</v>
      </c>
      <c r="C11" s="17"/>
      <c r="D11" s="18" t="e">
        <f t="shared" si="5"/>
        <v>#DIV/0!</v>
      </c>
      <c r="E11" s="11"/>
      <c r="F11" s="18" t="e">
        <f t="shared" si="5"/>
        <v>#DIV/0!</v>
      </c>
      <c r="G11" s="11"/>
      <c r="H11" s="18" t="e">
        <f t="shared" si="6"/>
        <v>#DIV/0!</v>
      </c>
      <c r="I11" s="11"/>
      <c r="J11" s="18" t="e">
        <f t="shared" si="7"/>
        <v>#DIV/0!</v>
      </c>
      <c r="K11" s="11"/>
      <c r="L11" s="18" t="e">
        <f t="shared" si="8"/>
        <v>#DIV/0!</v>
      </c>
      <c r="M11" s="61">
        <f t="shared" si="9"/>
        <v>0</v>
      </c>
      <c r="P11" s="27" t="s">
        <v>23</v>
      </c>
      <c r="Q11" s="17"/>
      <c r="R11" s="18"/>
      <c r="S11" s="11"/>
      <c r="T11" s="18"/>
      <c r="U11" s="17"/>
      <c r="V11" s="18"/>
      <c r="W11" s="17"/>
      <c r="X11" s="18"/>
      <c r="Y11" s="17"/>
      <c r="Z11" s="18"/>
      <c r="AA11" s="61"/>
      <c r="AD11" s="27" t="s">
        <v>23</v>
      </c>
      <c r="AE11" s="17"/>
      <c r="AF11" s="18"/>
      <c r="AG11" s="11"/>
      <c r="AH11" s="18"/>
      <c r="AI11" s="11"/>
      <c r="AJ11" s="18"/>
      <c r="AK11" s="11"/>
      <c r="AL11" s="18"/>
      <c r="AM11" s="11"/>
      <c r="AN11" s="18"/>
      <c r="AO11" s="11"/>
      <c r="AP11" s="18"/>
      <c r="AQ11" s="61"/>
      <c r="AS11" s="27" t="s">
        <v>23</v>
      </c>
      <c r="AT11" s="17"/>
      <c r="AU11" s="18"/>
      <c r="AV11" s="17"/>
      <c r="AW11" s="18"/>
      <c r="AX11" s="17"/>
      <c r="AY11" s="18"/>
      <c r="AZ11" s="17"/>
      <c r="BA11" s="18"/>
      <c r="BB11" s="17"/>
      <c r="BC11" s="18"/>
      <c r="BD11" s="17"/>
      <c r="BE11" s="18"/>
      <c r="BF11" s="61"/>
      <c r="BI11" s="27" t="s">
        <v>23</v>
      </c>
      <c r="BJ11" s="17"/>
      <c r="BK11" s="72" t="e">
        <f t="shared" si="0"/>
        <v>#DIV/0!</v>
      </c>
      <c r="BL11" s="17"/>
      <c r="BM11" s="72" t="e">
        <f t="shared" si="1"/>
        <v>#DIV/0!</v>
      </c>
      <c r="BN11" s="17"/>
      <c r="BO11" s="72" t="e">
        <f t="shared" si="2"/>
        <v>#DIV/0!</v>
      </c>
      <c r="BP11" s="17"/>
      <c r="BQ11" s="72" t="e">
        <f t="shared" si="3"/>
        <v>#DIV/0!</v>
      </c>
      <c r="BR11" s="17"/>
      <c r="BS11" s="72" t="e">
        <f t="shared" si="4"/>
        <v>#DIV/0!</v>
      </c>
      <c r="BT11" s="17"/>
      <c r="BU11" s="72" t="e">
        <f t="shared" si="10"/>
        <v>#DIV/0!</v>
      </c>
      <c r="BV11" s="17"/>
      <c r="BW11" s="72" t="e">
        <f t="shared" si="11"/>
        <v>#DIV/0!</v>
      </c>
      <c r="BX11" s="17"/>
      <c r="BY11" s="72" t="e">
        <f t="shared" si="12"/>
        <v>#DIV/0!</v>
      </c>
      <c r="BZ11" s="17"/>
      <c r="CA11" s="72" t="e">
        <f t="shared" si="13"/>
        <v>#DIV/0!</v>
      </c>
      <c r="CB11" s="17"/>
      <c r="CC11" s="72" t="e">
        <f t="shared" si="14"/>
        <v>#DIV/0!</v>
      </c>
      <c r="CD11" s="61">
        <f t="shared" si="15"/>
        <v>0</v>
      </c>
      <c r="CG11" s="27" t="s">
        <v>23</v>
      </c>
      <c r="CH11" s="17"/>
      <c r="CI11" s="72">
        <v>0.39975550122249387</v>
      </c>
      <c r="CJ11" s="17"/>
      <c r="CK11" s="72">
        <v>0.37652811735941316</v>
      </c>
      <c r="CL11" s="17"/>
      <c r="CM11" s="72">
        <v>0.10146699266503666</v>
      </c>
      <c r="CN11" s="17"/>
      <c r="CO11" s="72">
        <v>5.7457212713936424E-2</v>
      </c>
      <c r="CP11" s="17"/>
      <c r="CQ11" s="72">
        <v>2.8117359413202932E-2</v>
      </c>
      <c r="CR11" s="17"/>
      <c r="CS11" s="72">
        <v>1.4669926650366746E-2</v>
      </c>
      <c r="CT11" s="17"/>
      <c r="CU11" s="72" t="e">
        <f t="shared" si="16"/>
        <v>#DIV/0!</v>
      </c>
      <c r="CV11" s="61">
        <f t="shared" si="17"/>
        <v>0</v>
      </c>
    </row>
    <row r="12" spans="1:100" x14ac:dyDescent="0.2">
      <c r="A12" s="1">
        <v>97230</v>
      </c>
      <c r="B12" s="28" t="s">
        <v>25</v>
      </c>
      <c r="C12" s="19"/>
      <c r="D12" s="20" t="e">
        <f t="shared" si="5"/>
        <v>#DIV/0!</v>
      </c>
      <c r="E12" s="11"/>
      <c r="F12" s="20" t="e">
        <f t="shared" si="5"/>
        <v>#DIV/0!</v>
      </c>
      <c r="G12" s="11"/>
      <c r="H12" s="20" t="e">
        <f t="shared" si="6"/>
        <v>#DIV/0!</v>
      </c>
      <c r="I12" s="11"/>
      <c r="J12" s="20" t="e">
        <f t="shared" si="7"/>
        <v>#DIV/0!</v>
      </c>
      <c r="K12" s="11"/>
      <c r="L12" s="20" t="e">
        <f t="shared" si="8"/>
        <v>#DIV/0!</v>
      </c>
      <c r="M12" s="62">
        <f t="shared" si="9"/>
        <v>0</v>
      </c>
      <c r="P12" s="28" t="s">
        <v>25</v>
      </c>
      <c r="Q12" s="19"/>
      <c r="R12" s="20"/>
      <c r="S12" s="11"/>
      <c r="T12" s="20"/>
      <c r="U12" s="19"/>
      <c r="V12" s="20"/>
      <c r="W12" s="19"/>
      <c r="X12" s="20"/>
      <c r="Y12" s="19"/>
      <c r="Z12" s="20"/>
      <c r="AA12" s="62"/>
      <c r="AD12" s="28" t="s">
        <v>25</v>
      </c>
      <c r="AE12" s="19"/>
      <c r="AF12" s="20"/>
      <c r="AG12" s="11"/>
      <c r="AH12" s="20"/>
      <c r="AI12" s="11"/>
      <c r="AJ12" s="20"/>
      <c r="AK12" s="11"/>
      <c r="AL12" s="20"/>
      <c r="AM12" s="11"/>
      <c r="AN12" s="20"/>
      <c r="AO12" s="11"/>
      <c r="AP12" s="20"/>
      <c r="AQ12" s="62"/>
      <c r="AS12" s="28" t="s">
        <v>25</v>
      </c>
      <c r="AT12" s="19"/>
      <c r="AU12" s="20"/>
      <c r="AV12" s="19"/>
      <c r="AW12" s="20"/>
      <c r="AX12" s="19"/>
      <c r="AY12" s="20"/>
      <c r="AZ12" s="19"/>
      <c r="BA12" s="20"/>
      <c r="BB12" s="19"/>
      <c r="BC12" s="20"/>
      <c r="BD12" s="19"/>
      <c r="BE12" s="20"/>
      <c r="BF12" s="62"/>
      <c r="BI12" s="28" t="s">
        <v>25</v>
      </c>
      <c r="BJ12" s="19"/>
      <c r="BK12" s="73" t="e">
        <f t="shared" si="0"/>
        <v>#DIV/0!</v>
      </c>
      <c r="BL12" s="19"/>
      <c r="BM12" s="73" t="e">
        <f t="shared" si="1"/>
        <v>#DIV/0!</v>
      </c>
      <c r="BN12" s="19"/>
      <c r="BO12" s="73" t="e">
        <f t="shared" si="2"/>
        <v>#DIV/0!</v>
      </c>
      <c r="BP12" s="19"/>
      <c r="BQ12" s="73" t="e">
        <f t="shared" si="3"/>
        <v>#DIV/0!</v>
      </c>
      <c r="BR12" s="19"/>
      <c r="BS12" s="73" t="e">
        <f t="shared" si="4"/>
        <v>#DIV/0!</v>
      </c>
      <c r="BT12" s="19"/>
      <c r="BU12" s="73" t="e">
        <f t="shared" si="10"/>
        <v>#DIV/0!</v>
      </c>
      <c r="BV12" s="19"/>
      <c r="BW12" s="73" t="e">
        <f t="shared" si="11"/>
        <v>#DIV/0!</v>
      </c>
      <c r="BX12" s="19"/>
      <c r="BY12" s="73" t="e">
        <f t="shared" si="12"/>
        <v>#DIV/0!</v>
      </c>
      <c r="BZ12" s="19"/>
      <c r="CA12" s="73" t="e">
        <f t="shared" si="13"/>
        <v>#DIV/0!</v>
      </c>
      <c r="CB12" s="19"/>
      <c r="CC12" s="73" t="e">
        <f t="shared" si="14"/>
        <v>#DIV/0!</v>
      </c>
      <c r="CD12" s="62">
        <f t="shared" si="15"/>
        <v>0</v>
      </c>
      <c r="CG12" s="28" t="s">
        <v>25</v>
      </c>
      <c r="CH12" s="19"/>
      <c r="CI12" s="73">
        <v>0.43877551020408173</v>
      </c>
      <c r="CJ12" s="19"/>
      <c r="CK12" s="73">
        <v>0.41224489795918373</v>
      </c>
      <c r="CL12" s="19"/>
      <c r="CM12" s="73">
        <v>0.10408163265306124</v>
      </c>
      <c r="CN12" s="19"/>
      <c r="CO12" s="73">
        <v>1.4285714285714287E-2</v>
      </c>
      <c r="CP12" s="19"/>
      <c r="CQ12" s="73">
        <v>1.2244897959183676E-2</v>
      </c>
      <c r="CR12" s="19"/>
      <c r="CS12" s="73">
        <v>6.1224489795918382E-3</v>
      </c>
      <c r="CT12" s="19"/>
      <c r="CU12" s="73" t="e">
        <f t="shared" si="16"/>
        <v>#DIV/0!</v>
      </c>
      <c r="CV12" s="62">
        <f t="shared" si="17"/>
        <v>0</v>
      </c>
    </row>
    <row r="13" spans="1:100" x14ac:dyDescent="0.2">
      <c r="A13" s="3"/>
      <c r="B13" s="30" t="s">
        <v>35</v>
      </c>
      <c r="C13" s="21">
        <f>SUM(C9:C12)</f>
        <v>0</v>
      </c>
      <c r="D13" s="22" t="e">
        <f t="shared" si="5"/>
        <v>#DIV/0!</v>
      </c>
      <c r="E13" s="14">
        <f>SUM(E9:E12)</f>
        <v>0</v>
      </c>
      <c r="F13" s="22" t="e">
        <f t="shared" si="5"/>
        <v>#DIV/0!</v>
      </c>
      <c r="G13" s="14">
        <f>SUM(G9:G12)</f>
        <v>0</v>
      </c>
      <c r="H13" s="22" t="e">
        <f t="shared" si="6"/>
        <v>#DIV/0!</v>
      </c>
      <c r="I13" s="14">
        <f>SUM(I9:I12)</f>
        <v>0</v>
      </c>
      <c r="J13" s="22" t="e">
        <f t="shared" si="7"/>
        <v>#DIV/0!</v>
      </c>
      <c r="K13" s="14">
        <f>SUM(K9:K12)</f>
        <v>0</v>
      </c>
      <c r="L13" s="22" t="e">
        <f t="shared" si="8"/>
        <v>#DIV/0!</v>
      </c>
      <c r="M13" s="64">
        <f t="shared" si="9"/>
        <v>0</v>
      </c>
      <c r="P13" s="30" t="s">
        <v>35</v>
      </c>
      <c r="Q13" s="21"/>
      <c r="R13" s="22"/>
      <c r="S13" s="14"/>
      <c r="T13" s="22"/>
      <c r="U13" s="21"/>
      <c r="V13" s="22"/>
      <c r="W13" s="21"/>
      <c r="X13" s="22"/>
      <c r="Y13" s="21"/>
      <c r="Z13" s="22"/>
      <c r="AA13" s="64"/>
      <c r="AD13" s="30" t="s">
        <v>35</v>
      </c>
      <c r="AE13" s="21"/>
      <c r="AF13" s="22"/>
      <c r="AG13" s="21"/>
      <c r="AH13" s="22"/>
      <c r="AI13" s="21"/>
      <c r="AJ13" s="22"/>
      <c r="AK13" s="21"/>
      <c r="AL13" s="22"/>
      <c r="AM13" s="21"/>
      <c r="AN13" s="22"/>
      <c r="AO13" s="21"/>
      <c r="AP13" s="22"/>
      <c r="AQ13" s="64"/>
      <c r="AS13" s="30" t="s">
        <v>35</v>
      </c>
      <c r="AT13" s="21"/>
      <c r="AU13" s="22"/>
      <c r="AV13" s="21"/>
      <c r="AW13" s="22"/>
      <c r="AX13" s="21"/>
      <c r="AY13" s="22"/>
      <c r="AZ13" s="21"/>
      <c r="BA13" s="22"/>
      <c r="BB13" s="21"/>
      <c r="BC13" s="22"/>
      <c r="BD13" s="21"/>
      <c r="BE13" s="22"/>
      <c r="BF13" s="64"/>
      <c r="BI13" s="30" t="s">
        <v>35</v>
      </c>
      <c r="BJ13" s="21">
        <f>SUM(BJ9:BJ12)</f>
        <v>0</v>
      </c>
      <c r="BK13" s="22" t="e">
        <f t="shared" si="0"/>
        <v>#DIV/0!</v>
      </c>
      <c r="BL13" s="21">
        <f>SUM(BL9:BL12)</f>
        <v>0</v>
      </c>
      <c r="BM13" s="22" t="e">
        <f t="shared" si="1"/>
        <v>#DIV/0!</v>
      </c>
      <c r="BN13" s="21">
        <f>SUM(BN9:BN12)</f>
        <v>0</v>
      </c>
      <c r="BO13" s="22" t="e">
        <f t="shared" si="2"/>
        <v>#DIV/0!</v>
      </c>
      <c r="BP13" s="21">
        <f>SUM(BP9:BP12)</f>
        <v>0</v>
      </c>
      <c r="BQ13" s="22" t="e">
        <f t="shared" si="3"/>
        <v>#DIV/0!</v>
      </c>
      <c r="BR13" s="21">
        <f>SUM(BR9:BR12)</f>
        <v>0</v>
      </c>
      <c r="BS13" s="22" t="e">
        <f t="shared" si="4"/>
        <v>#DIV/0!</v>
      </c>
      <c r="BT13" s="21">
        <f>SUM(BT9:BT12)</f>
        <v>0</v>
      </c>
      <c r="BU13" s="22" t="e">
        <f t="shared" si="10"/>
        <v>#DIV/0!</v>
      </c>
      <c r="BV13" s="21">
        <f>SUM(BV9:BV12)</f>
        <v>0</v>
      </c>
      <c r="BW13" s="22" t="e">
        <f t="shared" si="11"/>
        <v>#DIV/0!</v>
      </c>
      <c r="BX13" s="21">
        <f>SUM(BX9:BX12)</f>
        <v>0</v>
      </c>
      <c r="BY13" s="22" t="e">
        <f t="shared" si="12"/>
        <v>#DIV/0!</v>
      </c>
      <c r="BZ13" s="21">
        <f>SUM(BZ9:BZ12)</f>
        <v>0</v>
      </c>
      <c r="CA13" s="22" t="e">
        <f t="shared" si="13"/>
        <v>#DIV/0!</v>
      </c>
      <c r="CB13" s="21">
        <f>SUM(CB9:CB12)</f>
        <v>0</v>
      </c>
      <c r="CC13" s="22" t="e">
        <f t="shared" si="14"/>
        <v>#DIV/0!</v>
      </c>
      <c r="CD13" s="64">
        <f t="shared" si="15"/>
        <v>0</v>
      </c>
      <c r="CG13" s="30" t="s">
        <v>35</v>
      </c>
      <c r="CH13" s="21">
        <f>SUM(CH9:CH12)</f>
        <v>0</v>
      </c>
      <c r="CI13" s="22">
        <v>0.42615523239076425</v>
      </c>
      <c r="CJ13" s="21">
        <f>SUM(CJ9:CJ12)</f>
        <v>0</v>
      </c>
      <c r="CK13" s="22">
        <v>0.37593063151687783</v>
      </c>
      <c r="CL13" s="21">
        <f>SUM(CL9:CL12)</f>
        <v>0</v>
      </c>
      <c r="CM13" s="22">
        <v>0.10439772938167285</v>
      </c>
      <c r="CN13" s="21">
        <f>SUM(CN9:CN12)</f>
        <v>0</v>
      </c>
      <c r="CO13" s="22">
        <v>4.2858941227332956E-2</v>
      </c>
      <c r="CP13" s="21">
        <f>SUM(CP9:CP12)</f>
        <v>0</v>
      </c>
      <c r="CQ13" s="22">
        <v>2.376533692372286E-2</v>
      </c>
      <c r="CR13" s="21">
        <f>SUM(CR9:CR12)</f>
        <v>0</v>
      </c>
      <c r="CS13" s="22">
        <v>1.2469066119868165E-2</v>
      </c>
      <c r="CT13" s="21">
        <f>SUM(CT9:CT12)</f>
        <v>0</v>
      </c>
      <c r="CU13" s="22" t="e">
        <f t="shared" si="16"/>
        <v>#DIV/0!</v>
      </c>
      <c r="CV13" s="64">
        <f t="shared" si="17"/>
        <v>0</v>
      </c>
    </row>
    <row r="14" spans="1:100" x14ac:dyDescent="0.2">
      <c r="A14" s="1">
        <v>97201</v>
      </c>
      <c r="B14" s="31" t="s">
        <v>32</v>
      </c>
      <c r="C14" s="15"/>
      <c r="D14" s="16" t="e">
        <f t="shared" si="5"/>
        <v>#DIV/0!</v>
      </c>
      <c r="E14" s="11"/>
      <c r="F14" s="16" t="e">
        <f t="shared" si="5"/>
        <v>#DIV/0!</v>
      </c>
      <c r="G14" s="11"/>
      <c r="H14" s="16" t="e">
        <f t="shared" si="6"/>
        <v>#DIV/0!</v>
      </c>
      <c r="I14" s="11"/>
      <c r="J14" s="16" t="e">
        <f t="shared" si="7"/>
        <v>#DIV/0!</v>
      </c>
      <c r="K14" s="11"/>
      <c r="L14" s="16" t="e">
        <f t="shared" si="8"/>
        <v>#DIV/0!</v>
      </c>
      <c r="M14" s="65">
        <f t="shared" si="9"/>
        <v>0</v>
      </c>
      <c r="P14" s="31" t="s">
        <v>32</v>
      </c>
      <c r="Q14" s="15"/>
      <c r="R14" s="16"/>
      <c r="S14" s="11"/>
      <c r="T14" s="16"/>
      <c r="U14" s="15"/>
      <c r="V14" s="16"/>
      <c r="W14" s="15"/>
      <c r="X14" s="16"/>
      <c r="Y14" s="15"/>
      <c r="Z14" s="16"/>
      <c r="AA14" s="65"/>
      <c r="AD14" s="31" t="s">
        <v>32</v>
      </c>
      <c r="AE14" s="15"/>
      <c r="AF14" s="16"/>
      <c r="AG14" s="11"/>
      <c r="AH14" s="16"/>
      <c r="AI14" s="11"/>
      <c r="AJ14" s="16"/>
      <c r="AK14" s="11"/>
      <c r="AL14" s="16"/>
      <c r="AM14" s="11"/>
      <c r="AN14" s="16"/>
      <c r="AO14" s="11"/>
      <c r="AP14" s="16"/>
      <c r="AQ14" s="65"/>
      <c r="AS14" s="31" t="s">
        <v>32</v>
      </c>
      <c r="AT14" s="15"/>
      <c r="AU14" s="16"/>
      <c r="AV14" s="15"/>
      <c r="AW14" s="16"/>
      <c r="AX14" s="15"/>
      <c r="AY14" s="16"/>
      <c r="AZ14" s="15"/>
      <c r="BA14" s="16"/>
      <c r="BB14" s="15"/>
      <c r="BC14" s="16"/>
      <c r="BD14" s="15"/>
      <c r="BE14" s="16"/>
      <c r="BF14" s="65"/>
      <c r="BI14" s="31" t="s">
        <v>32</v>
      </c>
      <c r="BJ14" s="15"/>
      <c r="BK14" s="75" t="e">
        <f t="shared" si="0"/>
        <v>#DIV/0!</v>
      </c>
      <c r="BL14" s="15"/>
      <c r="BM14" s="75" t="e">
        <f t="shared" si="1"/>
        <v>#DIV/0!</v>
      </c>
      <c r="BN14" s="15"/>
      <c r="BO14" s="75" t="e">
        <f t="shared" si="2"/>
        <v>#DIV/0!</v>
      </c>
      <c r="BP14" s="15"/>
      <c r="BQ14" s="75" t="e">
        <f t="shared" si="3"/>
        <v>#DIV/0!</v>
      </c>
      <c r="BR14" s="15"/>
      <c r="BS14" s="75" t="e">
        <f t="shared" si="4"/>
        <v>#DIV/0!</v>
      </c>
      <c r="BT14" s="15"/>
      <c r="BU14" s="75" t="e">
        <f t="shared" si="10"/>
        <v>#DIV/0!</v>
      </c>
      <c r="BV14" s="15"/>
      <c r="BW14" s="75" t="e">
        <f t="shared" si="11"/>
        <v>#DIV/0!</v>
      </c>
      <c r="BX14" s="15"/>
      <c r="BY14" s="75" t="e">
        <f t="shared" si="12"/>
        <v>#DIV/0!</v>
      </c>
      <c r="BZ14" s="15"/>
      <c r="CA14" s="75" t="e">
        <f t="shared" si="13"/>
        <v>#DIV/0!</v>
      </c>
      <c r="CB14" s="15"/>
      <c r="CC14" s="75" t="e">
        <f t="shared" si="14"/>
        <v>#DIV/0!</v>
      </c>
      <c r="CD14" s="65">
        <f t="shared" si="15"/>
        <v>0</v>
      </c>
      <c r="CG14" s="31" t="s">
        <v>32</v>
      </c>
      <c r="CH14" s="15"/>
      <c r="CI14" s="75">
        <v>0.43661971830985918</v>
      </c>
      <c r="CJ14" s="15"/>
      <c r="CK14" s="75">
        <v>0.38028169014084506</v>
      </c>
      <c r="CL14" s="15"/>
      <c r="CM14" s="75">
        <v>9.3896713615023483E-2</v>
      </c>
      <c r="CN14" s="15"/>
      <c r="CO14" s="75">
        <v>3.2863849765258218E-2</v>
      </c>
      <c r="CP14" s="15"/>
      <c r="CQ14" s="75">
        <v>1.8779342723004695E-2</v>
      </c>
      <c r="CR14" s="15"/>
      <c r="CS14" s="75">
        <v>2.8169014084507043E-2</v>
      </c>
      <c r="CT14" s="15"/>
      <c r="CU14" s="75" t="e">
        <f t="shared" si="16"/>
        <v>#DIV/0!</v>
      </c>
      <c r="CV14" s="65">
        <f t="shared" si="17"/>
        <v>0</v>
      </c>
    </row>
    <row r="15" spans="1:100" x14ac:dyDescent="0.2">
      <c r="A15" s="1">
        <v>97203</v>
      </c>
      <c r="B15" s="27" t="s">
        <v>1</v>
      </c>
      <c r="C15" s="17"/>
      <c r="D15" s="18" t="e">
        <f t="shared" si="5"/>
        <v>#DIV/0!</v>
      </c>
      <c r="E15" s="11"/>
      <c r="F15" s="18" t="e">
        <f t="shared" si="5"/>
        <v>#DIV/0!</v>
      </c>
      <c r="G15" s="11"/>
      <c r="H15" s="18" t="e">
        <f t="shared" si="6"/>
        <v>#DIV/0!</v>
      </c>
      <c r="I15" s="11"/>
      <c r="J15" s="18" t="e">
        <f t="shared" si="7"/>
        <v>#DIV/0!</v>
      </c>
      <c r="K15" s="11"/>
      <c r="L15" s="18" t="e">
        <f t="shared" si="8"/>
        <v>#DIV/0!</v>
      </c>
      <c r="M15" s="61">
        <f t="shared" si="9"/>
        <v>0</v>
      </c>
      <c r="P15" s="27" t="s">
        <v>1</v>
      </c>
      <c r="Q15" s="17"/>
      <c r="R15" s="18"/>
      <c r="S15" s="11"/>
      <c r="T15" s="18"/>
      <c r="U15" s="17"/>
      <c r="V15" s="18"/>
      <c r="W15" s="17"/>
      <c r="X15" s="18"/>
      <c r="Y15" s="17"/>
      <c r="Z15" s="18"/>
      <c r="AA15" s="61"/>
      <c r="AD15" s="27" t="s">
        <v>1</v>
      </c>
      <c r="AE15" s="17"/>
      <c r="AF15" s="18"/>
      <c r="AG15" s="11"/>
      <c r="AH15" s="18"/>
      <c r="AI15" s="11"/>
      <c r="AJ15" s="18"/>
      <c r="AK15" s="11"/>
      <c r="AL15" s="18"/>
      <c r="AM15" s="11"/>
      <c r="AN15" s="18"/>
      <c r="AO15" s="11"/>
      <c r="AP15" s="18"/>
      <c r="AQ15" s="61"/>
      <c r="AS15" s="27" t="s">
        <v>1</v>
      </c>
      <c r="AT15" s="17"/>
      <c r="AU15" s="18"/>
      <c r="AV15" s="17"/>
      <c r="AW15" s="18"/>
      <c r="AX15" s="17"/>
      <c r="AY15" s="18"/>
      <c r="AZ15" s="17"/>
      <c r="BA15" s="18"/>
      <c r="BB15" s="17"/>
      <c r="BC15" s="18"/>
      <c r="BD15" s="17"/>
      <c r="BE15" s="18"/>
      <c r="BF15" s="61"/>
      <c r="BI15" s="27" t="s">
        <v>1</v>
      </c>
      <c r="BJ15" s="17"/>
      <c r="BK15" s="72" t="e">
        <f t="shared" si="0"/>
        <v>#DIV/0!</v>
      </c>
      <c r="BL15" s="17"/>
      <c r="BM15" s="72" t="e">
        <f t="shared" si="1"/>
        <v>#DIV/0!</v>
      </c>
      <c r="BN15" s="17"/>
      <c r="BO15" s="72" t="e">
        <f t="shared" si="2"/>
        <v>#DIV/0!</v>
      </c>
      <c r="BP15" s="17"/>
      <c r="BQ15" s="72" t="e">
        <f t="shared" si="3"/>
        <v>#DIV/0!</v>
      </c>
      <c r="BR15" s="17"/>
      <c r="BS15" s="72" t="e">
        <f t="shared" si="4"/>
        <v>#DIV/0!</v>
      </c>
      <c r="BT15" s="17"/>
      <c r="BU15" s="72" t="e">
        <f t="shared" si="10"/>
        <v>#DIV/0!</v>
      </c>
      <c r="BV15" s="17"/>
      <c r="BW15" s="72" t="e">
        <f t="shared" si="11"/>
        <v>#DIV/0!</v>
      </c>
      <c r="BX15" s="17"/>
      <c r="BY15" s="72" t="e">
        <f t="shared" si="12"/>
        <v>#DIV/0!</v>
      </c>
      <c r="BZ15" s="17"/>
      <c r="CA15" s="72" t="e">
        <f t="shared" si="13"/>
        <v>#DIV/0!</v>
      </c>
      <c r="CB15" s="17"/>
      <c r="CC15" s="72" t="e">
        <f t="shared" si="14"/>
        <v>#DIV/0!</v>
      </c>
      <c r="CD15" s="61">
        <f t="shared" si="15"/>
        <v>0</v>
      </c>
      <c r="CG15" s="27" t="s">
        <v>1</v>
      </c>
      <c r="CH15" s="17"/>
      <c r="CI15" s="72">
        <v>0.41188524590163933</v>
      </c>
      <c r="CJ15" s="17"/>
      <c r="CK15" s="72">
        <v>0.36885245901639346</v>
      </c>
      <c r="CL15" s="17"/>
      <c r="CM15" s="72">
        <v>9.6311475409836061E-2</v>
      </c>
      <c r="CN15" s="17"/>
      <c r="CO15" s="72">
        <v>6.9672131147540992E-2</v>
      </c>
      <c r="CP15" s="17"/>
      <c r="CQ15" s="72">
        <v>3.6885245901639344E-2</v>
      </c>
      <c r="CR15" s="17"/>
      <c r="CS15" s="72">
        <v>1.0245901639344262E-2</v>
      </c>
      <c r="CT15" s="17"/>
      <c r="CU15" s="72" t="e">
        <f t="shared" si="16"/>
        <v>#DIV/0!</v>
      </c>
      <c r="CV15" s="61">
        <f t="shared" si="17"/>
        <v>0</v>
      </c>
    </row>
    <row r="16" spans="1:100" x14ac:dyDescent="0.2">
      <c r="A16" s="1">
        <v>97211</v>
      </c>
      <c r="B16" s="27" t="s">
        <v>30</v>
      </c>
      <c r="C16" s="17"/>
      <c r="D16" s="18" t="e">
        <f t="shared" si="5"/>
        <v>#DIV/0!</v>
      </c>
      <c r="E16" s="11"/>
      <c r="F16" s="18" t="e">
        <f t="shared" si="5"/>
        <v>#DIV/0!</v>
      </c>
      <c r="G16" s="11"/>
      <c r="H16" s="18" t="e">
        <f t="shared" si="6"/>
        <v>#DIV/0!</v>
      </c>
      <c r="I16" s="11"/>
      <c r="J16" s="18" t="e">
        <f t="shared" si="7"/>
        <v>#DIV/0!</v>
      </c>
      <c r="K16" s="11"/>
      <c r="L16" s="18" t="e">
        <f t="shared" si="8"/>
        <v>#DIV/0!</v>
      </c>
      <c r="M16" s="61">
        <f t="shared" si="9"/>
        <v>0</v>
      </c>
      <c r="P16" s="27" t="s">
        <v>30</v>
      </c>
      <c r="Q16" s="17"/>
      <c r="R16" s="18"/>
      <c r="S16" s="11"/>
      <c r="T16" s="18"/>
      <c r="U16" s="17"/>
      <c r="V16" s="18"/>
      <c r="W16" s="17"/>
      <c r="X16" s="18"/>
      <c r="Y16" s="17"/>
      <c r="Z16" s="18"/>
      <c r="AA16" s="61"/>
      <c r="AD16" s="27" t="s">
        <v>30</v>
      </c>
      <c r="AE16" s="17"/>
      <c r="AF16" s="18"/>
      <c r="AG16" s="11"/>
      <c r="AH16" s="18"/>
      <c r="AI16" s="11"/>
      <c r="AJ16" s="18"/>
      <c r="AK16" s="11"/>
      <c r="AL16" s="18"/>
      <c r="AM16" s="11"/>
      <c r="AN16" s="18"/>
      <c r="AO16" s="11"/>
      <c r="AP16" s="18"/>
      <c r="AQ16" s="61"/>
      <c r="AS16" s="27" t="s">
        <v>30</v>
      </c>
      <c r="AT16" s="17"/>
      <c r="AU16" s="18"/>
      <c r="AV16" s="17"/>
      <c r="AW16" s="18"/>
      <c r="AX16" s="17"/>
      <c r="AY16" s="18"/>
      <c r="AZ16" s="17"/>
      <c r="BA16" s="18"/>
      <c r="BB16" s="17"/>
      <c r="BC16" s="18"/>
      <c r="BD16" s="17"/>
      <c r="BE16" s="18"/>
      <c r="BF16" s="61"/>
      <c r="BI16" s="27" t="s">
        <v>30</v>
      </c>
      <c r="BJ16" s="17"/>
      <c r="BK16" s="72" t="e">
        <f t="shared" si="0"/>
        <v>#DIV/0!</v>
      </c>
      <c r="BL16" s="17"/>
      <c r="BM16" s="72" t="e">
        <f t="shared" si="1"/>
        <v>#DIV/0!</v>
      </c>
      <c r="BN16" s="17"/>
      <c r="BO16" s="72" t="e">
        <f t="shared" si="2"/>
        <v>#DIV/0!</v>
      </c>
      <c r="BP16" s="17"/>
      <c r="BQ16" s="72" t="e">
        <f t="shared" si="3"/>
        <v>#DIV/0!</v>
      </c>
      <c r="BR16" s="17"/>
      <c r="BS16" s="72" t="e">
        <f t="shared" si="4"/>
        <v>#DIV/0!</v>
      </c>
      <c r="BT16" s="17"/>
      <c r="BU16" s="72" t="e">
        <f t="shared" si="10"/>
        <v>#DIV/0!</v>
      </c>
      <c r="BV16" s="17"/>
      <c r="BW16" s="72" t="e">
        <f t="shared" si="11"/>
        <v>#DIV/0!</v>
      </c>
      <c r="BX16" s="17"/>
      <c r="BY16" s="72" t="e">
        <f t="shared" si="12"/>
        <v>#DIV/0!</v>
      </c>
      <c r="BZ16" s="17"/>
      <c r="CA16" s="72" t="e">
        <f t="shared" si="13"/>
        <v>#DIV/0!</v>
      </c>
      <c r="CB16" s="17"/>
      <c r="CC16" s="72" t="e">
        <f t="shared" si="14"/>
        <v>#DIV/0!</v>
      </c>
      <c r="CD16" s="61">
        <f t="shared" si="15"/>
        <v>0</v>
      </c>
      <c r="CG16" s="27" t="s">
        <v>30</v>
      </c>
      <c r="CH16" s="17"/>
      <c r="CI16" s="72">
        <v>0.47727272727272729</v>
      </c>
      <c r="CJ16" s="17"/>
      <c r="CK16" s="72">
        <v>0.34848484848484851</v>
      </c>
      <c r="CL16" s="17"/>
      <c r="CM16" s="72">
        <v>0.13636363636363635</v>
      </c>
      <c r="CN16" s="17"/>
      <c r="CO16" s="72">
        <v>3.787878787878788E-2</v>
      </c>
      <c r="CP16" s="17"/>
      <c r="CQ16" s="72">
        <v>0</v>
      </c>
      <c r="CR16" s="17"/>
      <c r="CS16" s="72">
        <v>0</v>
      </c>
      <c r="CT16" s="17"/>
      <c r="CU16" s="72" t="e">
        <f t="shared" si="16"/>
        <v>#DIV/0!</v>
      </c>
      <c r="CV16" s="61">
        <f t="shared" si="17"/>
        <v>0</v>
      </c>
    </row>
    <row r="17" spans="1:100" x14ac:dyDescent="0.2">
      <c r="A17" s="1">
        <v>97214</v>
      </c>
      <c r="B17" s="27" t="s">
        <v>11</v>
      </c>
      <c r="C17" s="17"/>
      <c r="D17" s="18" t="e">
        <f t="shared" si="5"/>
        <v>#DIV/0!</v>
      </c>
      <c r="E17" s="11"/>
      <c r="F17" s="18" t="e">
        <f t="shared" si="5"/>
        <v>#DIV/0!</v>
      </c>
      <c r="G17" s="11"/>
      <c r="H17" s="18" t="e">
        <f t="shared" si="6"/>
        <v>#DIV/0!</v>
      </c>
      <c r="I17" s="11"/>
      <c r="J17" s="18" t="e">
        <f t="shared" si="7"/>
        <v>#DIV/0!</v>
      </c>
      <c r="K17" s="11"/>
      <c r="L17" s="18" t="e">
        <f t="shared" si="8"/>
        <v>#DIV/0!</v>
      </c>
      <c r="M17" s="61">
        <f t="shared" si="9"/>
        <v>0</v>
      </c>
      <c r="P17" s="27" t="s">
        <v>11</v>
      </c>
      <c r="Q17" s="17"/>
      <c r="R17" s="18"/>
      <c r="S17" s="11"/>
      <c r="T17" s="18"/>
      <c r="U17" s="17"/>
      <c r="V17" s="18"/>
      <c r="W17" s="17"/>
      <c r="X17" s="18"/>
      <c r="Y17" s="17"/>
      <c r="Z17" s="18"/>
      <c r="AA17" s="61"/>
      <c r="AD17" s="27" t="s">
        <v>11</v>
      </c>
      <c r="AE17" s="17"/>
      <c r="AF17" s="18"/>
      <c r="AG17" s="11"/>
      <c r="AH17" s="18"/>
      <c r="AI17" s="11"/>
      <c r="AJ17" s="18"/>
      <c r="AK17" s="11"/>
      <c r="AL17" s="18"/>
      <c r="AM17" s="11"/>
      <c r="AN17" s="18"/>
      <c r="AO17" s="11"/>
      <c r="AP17" s="18"/>
      <c r="AQ17" s="61"/>
      <c r="AS17" s="27" t="s">
        <v>11</v>
      </c>
      <c r="AT17" s="17"/>
      <c r="AU17" s="18"/>
      <c r="AV17" s="17"/>
      <c r="AW17" s="18"/>
      <c r="AX17" s="17"/>
      <c r="AY17" s="18"/>
      <c r="AZ17" s="17"/>
      <c r="BA17" s="18"/>
      <c r="BB17" s="17"/>
      <c r="BC17" s="18"/>
      <c r="BD17" s="17"/>
      <c r="BE17" s="18"/>
      <c r="BF17" s="61"/>
      <c r="BI17" s="27" t="s">
        <v>11</v>
      </c>
      <c r="BJ17" s="17"/>
      <c r="BK17" s="72" t="e">
        <f t="shared" si="0"/>
        <v>#DIV/0!</v>
      </c>
      <c r="BL17" s="17"/>
      <c r="BM17" s="72" t="e">
        <f t="shared" si="1"/>
        <v>#DIV/0!</v>
      </c>
      <c r="BN17" s="17"/>
      <c r="BO17" s="72" t="e">
        <f t="shared" si="2"/>
        <v>#DIV/0!</v>
      </c>
      <c r="BP17" s="17"/>
      <c r="BQ17" s="72" t="e">
        <f t="shared" si="3"/>
        <v>#DIV/0!</v>
      </c>
      <c r="BR17" s="17"/>
      <c r="BS17" s="72" t="e">
        <f t="shared" si="4"/>
        <v>#DIV/0!</v>
      </c>
      <c r="BT17" s="17"/>
      <c r="BU17" s="72" t="e">
        <f t="shared" si="10"/>
        <v>#DIV/0!</v>
      </c>
      <c r="BV17" s="17"/>
      <c r="BW17" s="72" t="e">
        <f t="shared" si="11"/>
        <v>#DIV/0!</v>
      </c>
      <c r="BX17" s="17"/>
      <c r="BY17" s="72" t="e">
        <f t="shared" si="12"/>
        <v>#DIV/0!</v>
      </c>
      <c r="BZ17" s="17"/>
      <c r="CA17" s="72" t="e">
        <f t="shared" si="13"/>
        <v>#DIV/0!</v>
      </c>
      <c r="CB17" s="17"/>
      <c r="CC17" s="72" t="e">
        <f t="shared" si="14"/>
        <v>#DIV/0!</v>
      </c>
      <c r="CD17" s="61">
        <f t="shared" si="15"/>
        <v>0</v>
      </c>
      <c r="CG17" s="27" t="s">
        <v>11</v>
      </c>
      <c r="CH17" s="17"/>
      <c r="CI17" s="72">
        <v>0.42396777442094663</v>
      </c>
      <c r="CJ17" s="17"/>
      <c r="CK17" s="72">
        <v>0.36555891238670696</v>
      </c>
      <c r="CL17" s="17"/>
      <c r="CM17" s="72">
        <v>0.10372608257804633</v>
      </c>
      <c r="CN17" s="17"/>
      <c r="CO17" s="72">
        <v>5.3373615307150048E-2</v>
      </c>
      <c r="CP17" s="17"/>
      <c r="CQ17" s="72">
        <v>2.4169184290030211E-2</v>
      </c>
      <c r="CR17" s="17"/>
      <c r="CS17" s="72">
        <v>9.0634441087613302E-3</v>
      </c>
      <c r="CT17" s="17"/>
      <c r="CU17" s="72" t="e">
        <f t="shared" si="16"/>
        <v>#DIV/0!</v>
      </c>
      <c r="CV17" s="61">
        <f t="shared" si="17"/>
        <v>0</v>
      </c>
    </row>
    <row r="18" spans="1:100" x14ac:dyDescent="0.2">
      <c r="A18" s="1">
        <v>97215</v>
      </c>
      <c r="B18" s="27" t="s">
        <v>12</v>
      </c>
      <c r="C18" s="17"/>
      <c r="D18" s="18" t="e">
        <f t="shared" si="5"/>
        <v>#DIV/0!</v>
      </c>
      <c r="E18" s="11"/>
      <c r="F18" s="18" t="e">
        <f t="shared" si="5"/>
        <v>#DIV/0!</v>
      </c>
      <c r="G18" s="11"/>
      <c r="H18" s="18" t="e">
        <f t="shared" si="6"/>
        <v>#DIV/0!</v>
      </c>
      <c r="I18" s="11"/>
      <c r="J18" s="18" t="e">
        <f t="shared" si="7"/>
        <v>#DIV/0!</v>
      </c>
      <c r="K18" s="11"/>
      <c r="L18" s="18" t="e">
        <f t="shared" si="8"/>
        <v>#DIV/0!</v>
      </c>
      <c r="M18" s="61">
        <f t="shared" si="9"/>
        <v>0</v>
      </c>
      <c r="P18" s="27" t="s">
        <v>12</v>
      </c>
      <c r="Q18" s="17"/>
      <c r="R18" s="18"/>
      <c r="S18" s="11"/>
      <c r="T18" s="18"/>
      <c r="U18" s="17"/>
      <c r="V18" s="18"/>
      <c r="W18" s="17"/>
      <c r="X18" s="18"/>
      <c r="Y18" s="17"/>
      <c r="Z18" s="18"/>
      <c r="AA18" s="61"/>
      <c r="AD18" s="27" t="s">
        <v>12</v>
      </c>
      <c r="AE18" s="17"/>
      <c r="AF18" s="18"/>
      <c r="AG18" s="11"/>
      <c r="AH18" s="18"/>
      <c r="AI18" s="11"/>
      <c r="AJ18" s="18"/>
      <c r="AK18" s="11"/>
      <c r="AL18" s="18"/>
      <c r="AM18" s="11"/>
      <c r="AN18" s="18"/>
      <c r="AO18" s="11"/>
      <c r="AP18" s="18"/>
      <c r="AQ18" s="61"/>
      <c r="AS18" s="27" t="s">
        <v>12</v>
      </c>
      <c r="AT18" s="17"/>
      <c r="AU18" s="18"/>
      <c r="AV18" s="17"/>
      <c r="AW18" s="18"/>
      <c r="AX18" s="17"/>
      <c r="AY18" s="18"/>
      <c r="AZ18" s="17"/>
      <c r="BA18" s="18"/>
      <c r="BB18" s="17"/>
      <c r="BC18" s="18"/>
      <c r="BD18" s="17"/>
      <c r="BE18" s="18"/>
      <c r="BF18" s="61"/>
      <c r="BI18" s="27" t="s">
        <v>12</v>
      </c>
      <c r="BJ18" s="17"/>
      <c r="BK18" s="72" t="e">
        <f t="shared" si="0"/>
        <v>#DIV/0!</v>
      </c>
      <c r="BL18" s="17"/>
      <c r="BM18" s="72" t="e">
        <f t="shared" si="1"/>
        <v>#DIV/0!</v>
      </c>
      <c r="BN18" s="17"/>
      <c r="BO18" s="72" t="e">
        <f t="shared" si="2"/>
        <v>#DIV/0!</v>
      </c>
      <c r="BP18" s="17"/>
      <c r="BQ18" s="72" t="e">
        <f t="shared" si="3"/>
        <v>#DIV/0!</v>
      </c>
      <c r="BR18" s="17"/>
      <c r="BS18" s="72" t="e">
        <f t="shared" si="4"/>
        <v>#DIV/0!</v>
      </c>
      <c r="BT18" s="17"/>
      <c r="BU18" s="72" t="e">
        <f t="shared" si="10"/>
        <v>#DIV/0!</v>
      </c>
      <c r="BV18" s="17"/>
      <c r="BW18" s="72" t="e">
        <f t="shared" si="11"/>
        <v>#DIV/0!</v>
      </c>
      <c r="BX18" s="17"/>
      <c r="BY18" s="72" t="e">
        <f t="shared" si="12"/>
        <v>#DIV/0!</v>
      </c>
      <c r="BZ18" s="17"/>
      <c r="CA18" s="72" t="e">
        <f t="shared" si="13"/>
        <v>#DIV/0!</v>
      </c>
      <c r="CB18" s="17"/>
      <c r="CC18" s="72" t="e">
        <f t="shared" si="14"/>
        <v>#DIV/0!</v>
      </c>
      <c r="CD18" s="61">
        <f t="shared" si="15"/>
        <v>0</v>
      </c>
      <c r="CG18" s="27" t="s">
        <v>12</v>
      </c>
      <c r="CH18" s="17"/>
      <c r="CI18" s="72">
        <v>0.39735099337748347</v>
      </c>
      <c r="CJ18" s="17"/>
      <c r="CK18" s="72">
        <v>0.37086092715231789</v>
      </c>
      <c r="CL18" s="17"/>
      <c r="CM18" s="72">
        <v>0.10596026490066225</v>
      </c>
      <c r="CN18" s="17"/>
      <c r="CO18" s="72">
        <v>7.2847682119205309E-2</v>
      </c>
      <c r="CP18" s="17"/>
      <c r="CQ18" s="72">
        <v>2.6490066225165563E-2</v>
      </c>
      <c r="CR18" s="17"/>
      <c r="CS18" s="72">
        <v>0</v>
      </c>
      <c r="CT18" s="17"/>
      <c r="CU18" s="72" t="e">
        <f t="shared" si="16"/>
        <v>#DIV/0!</v>
      </c>
      <c r="CV18" s="61">
        <f t="shared" si="17"/>
        <v>0</v>
      </c>
    </row>
    <row r="19" spans="1:100" x14ac:dyDescent="0.2">
      <c r="A19" s="1">
        <v>97216</v>
      </c>
      <c r="B19" s="28" t="s">
        <v>13</v>
      </c>
      <c r="C19" s="19"/>
      <c r="D19" s="20" t="e">
        <f t="shared" si="5"/>
        <v>#DIV/0!</v>
      </c>
      <c r="E19" s="11"/>
      <c r="F19" s="20" t="e">
        <f t="shared" si="5"/>
        <v>#DIV/0!</v>
      </c>
      <c r="G19" s="11"/>
      <c r="H19" s="20" t="e">
        <f t="shared" si="6"/>
        <v>#DIV/0!</v>
      </c>
      <c r="I19" s="11"/>
      <c r="J19" s="20" t="e">
        <f t="shared" si="7"/>
        <v>#DIV/0!</v>
      </c>
      <c r="K19" s="11"/>
      <c r="L19" s="20" t="e">
        <f t="shared" si="8"/>
        <v>#DIV/0!</v>
      </c>
      <c r="M19" s="62">
        <f t="shared" si="9"/>
        <v>0</v>
      </c>
      <c r="P19" s="28" t="s">
        <v>13</v>
      </c>
      <c r="Q19" s="19"/>
      <c r="R19" s="20"/>
      <c r="S19" s="11"/>
      <c r="T19" s="20"/>
      <c r="U19" s="19"/>
      <c r="V19" s="20"/>
      <c r="W19" s="19"/>
      <c r="X19" s="20"/>
      <c r="Y19" s="19"/>
      <c r="Z19" s="20"/>
      <c r="AA19" s="62"/>
      <c r="AD19" s="28" t="s">
        <v>13</v>
      </c>
      <c r="AE19" s="19"/>
      <c r="AF19" s="20"/>
      <c r="AG19" s="11"/>
      <c r="AH19" s="20"/>
      <c r="AI19" s="11"/>
      <c r="AJ19" s="20"/>
      <c r="AK19" s="11"/>
      <c r="AL19" s="20"/>
      <c r="AM19" s="11"/>
      <c r="AN19" s="20"/>
      <c r="AO19" s="11"/>
      <c r="AP19" s="20"/>
      <c r="AQ19" s="62"/>
      <c r="AS19" s="28" t="s">
        <v>13</v>
      </c>
      <c r="AT19" s="19"/>
      <c r="AU19" s="20"/>
      <c r="AV19" s="19"/>
      <c r="AW19" s="20"/>
      <c r="AX19" s="19"/>
      <c r="AY19" s="20"/>
      <c r="AZ19" s="19"/>
      <c r="BA19" s="20"/>
      <c r="BB19" s="19"/>
      <c r="BC19" s="20"/>
      <c r="BD19" s="19"/>
      <c r="BE19" s="20"/>
      <c r="BF19" s="62"/>
      <c r="BI19" s="28" t="s">
        <v>13</v>
      </c>
      <c r="BJ19" s="19"/>
      <c r="BK19" s="73" t="e">
        <f t="shared" si="0"/>
        <v>#DIV/0!</v>
      </c>
      <c r="BL19" s="19"/>
      <c r="BM19" s="73" t="e">
        <f t="shared" si="1"/>
        <v>#DIV/0!</v>
      </c>
      <c r="BN19" s="19"/>
      <c r="BO19" s="73" t="e">
        <f t="shared" si="2"/>
        <v>#DIV/0!</v>
      </c>
      <c r="BP19" s="19"/>
      <c r="BQ19" s="73" t="e">
        <f t="shared" si="3"/>
        <v>#DIV/0!</v>
      </c>
      <c r="BR19" s="19"/>
      <c r="BS19" s="73" t="e">
        <f t="shared" si="4"/>
        <v>#DIV/0!</v>
      </c>
      <c r="BT19" s="19"/>
      <c r="BU19" s="73" t="e">
        <f t="shared" si="10"/>
        <v>#DIV/0!</v>
      </c>
      <c r="BV19" s="19"/>
      <c r="BW19" s="73" t="e">
        <f t="shared" si="11"/>
        <v>#DIV/0!</v>
      </c>
      <c r="BX19" s="19"/>
      <c r="BY19" s="73" t="e">
        <f t="shared" si="12"/>
        <v>#DIV/0!</v>
      </c>
      <c r="BZ19" s="19"/>
      <c r="CA19" s="73" t="e">
        <f t="shared" si="13"/>
        <v>#DIV/0!</v>
      </c>
      <c r="CB19" s="19"/>
      <c r="CC19" s="73" t="e">
        <f t="shared" si="14"/>
        <v>#DIV/0!</v>
      </c>
      <c r="CD19" s="62">
        <f t="shared" si="15"/>
        <v>0</v>
      </c>
      <c r="CG19" s="28" t="s">
        <v>13</v>
      </c>
      <c r="CH19" s="19"/>
      <c r="CI19" s="73">
        <v>0.4175824175824176</v>
      </c>
      <c r="CJ19" s="19"/>
      <c r="CK19" s="73">
        <v>0.39120879120879121</v>
      </c>
      <c r="CL19" s="19"/>
      <c r="CM19" s="73">
        <v>7.6923076923076927E-2</v>
      </c>
      <c r="CN19" s="19"/>
      <c r="CO19" s="73">
        <v>5.2747252747252747E-2</v>
      </c>
      <c r="CP19" s="19"/>
      <c r="CQ19" s="73">
        <v>3.2967032967032968E-2</v>
      </c>
      <c r="CR19" s="19"/>
      <c r="CS19" s="73">
        <v>2.4175824175824177E-2</v>
      </c>
      <c r="CT19" s="19"/>
      <c r="CU19" s="73" t="e">
        <f t="shared" si="16"/>
        <v>#DIV/0!</v>
      </c>
      <c r="CV19" s="62">
        <f t="shared" si="17"/>
        <v>0</v>
      </c>
    </row>
    <row r="20" spans="1:100" x14ac:dyDescent="0.2">
      <c r="A20" s="3"/>
      <c r="B20" s="30" t="s">
        <v>36</v>
      </c>
      <c r="C20" s="21">
        <f>SUM(C14:C19)</f>
        <v>0</v>
      </c>
      <c r="D20" s="22" t="e">
        <f t="shared" si="5"/>
        <v>#DIV/0!</v>
      </c>
      <c r="E20" s="14">
        <f>SUM(E14:E19)</f>
        <v>0</v>
      </c>
      <c r="F20" s="22" t="e">
        <f t="shared" si="5"/>
        <v>#DIV/0!</v>
      </c>
      <c r="G20" s="14">
        <f>SUM(G14:G19)</f>
        <v>0</v>
      </c>
      <c r="H20" s="22" t="e">
        <f t="shared" si="6"/>
        <v>#DIV/0!</v>
      </c>
      <c r="I20" s="14">
        <f>SUM(I14:I19)</f>
        <v>0</v>
      </c>
      <c r="J20" s="22" t="e">
        <f t="shared" si="7"/>
        <v>#DIV/0!</v>
      </c>
      <c r="K20" s="14">
        <f>SUM(K14:K19)</f>
        <v>0</v>
      </c>
      <c r="L20" s="22" t="e">
        <f t="shared" si="8"/>
        <v>#DIV/0!</v>
      </c>
      <c r="M20" s="64">
        <f t="shared" si="9"/>
        <v>0</v>
      </c>
      <c r="P20" s="30" t="s">
        <v>36</v>
      </c>
      <c r="Q20" s="21"/>
      <c r="R20" s="22"/>
      <c r="S20" s="14"/>
      <c r="T20" s="22"/>
      <c r="U20" s="21"/>
      <c r="V20" s="22"/>
      <c r="W20" s="21"/>
      <c r="X20" s="22"/>
      <c r="Y20" s="21"/>
      <c r="Z20" s="22"/>
      <c r="AA20" s="64"/>
      <c r="AD20" s="30" t="s">
        <v>36</v>
      </c>
      <c r="AE20" s="21"/>
      <c r="AF20" s="22"/>
      <c r="AG20" s="21"/>
      <c r="AH20" s="22"/>
      <c r="AI20" s="21"/>
      <c r="AJ20" s="22"/>
      <c r="AK20" s="21"/>
      <c r="AL20" s="22"/>
      <c r="AM20" s="21"/>
      <c r="AN20" s="22"/>
      <c r="AO20" s="21"/>
      <c r="AP20" s="22"/>
      <c r="AQ20" s="64"/>
      <c r="AS20" s="30" t="s">
        <v>36</v>
      </c>
      <c r="AT20" s="21"/>
      <c r="AU20" s="22"/>
      <c r="AV20" s="21"/>
      <c r="AW20" s="22"/>
      <c r="AX20" s="21"/>
      <c r="AY20" s="22"/>
      <c r="AZ20" s="21"/>
      <c r="BA20" s="22"/>
      <c r="BB20" s="21"/>
      <c r="BC20" s="22"/>
      <c r="BD20" s="21"/>
      <c r="BE20" s="22"/>
      <c r="BF20" s="64"/>
      <c r="BI20" s="30" t="s">
        <v>36</v>
      </c>
      <c r="BJ20" s="21">
        <f>SUM(BJ14:BJ19)</f>
        <v>0</v>
      </c>
      <c r="BK20" s="22" t="e">
        <f t="shared" si="0"/>
        <v>#DIV/0!</v>
      </c>
      <c r="BL20" s="21">
        <f>SUM(BL14:BL19)</f>
        <v>0</v>
      </c>
      <c r="BM20" s="22" t="e">
        <f t="shared" si="1"/>
        <v>#DIV/0!</v>
      </c>
      <c r="BN20" s="21">
        <f>SUM(BN14:BN19)</f>
        <v>0</v>
      </c>
      <c r="BO20" s="22" t="e">
        <f t="shared" si="2"/>
        <v>#DIV/0!</v>
      </c>
      <c r="BP20" s="21">
        <f>SUM(BP14:BP19)</f>
        <v>0</v>
      </c>
      <c r="BQ20" s="22" t="e">
        <f t="shared" si="3"/>
        <v>#DIV/0!</v>
      </c>
      <c r="BR20" s="21">
        <f>SUM(BR14:BR19)</f>
        <v>0</v>
      </c>
      <c r="BS20" s="22" t="e">
        <f t="shared" si="4"/>
        <v>#DIV/0!</v>
      </c>
      <c r="BT20" s="21">
        <f>SUM(BT14:BT19)</f>
        <v>0</v>
      </c>
      <c r="BU20" s="22" t="e">
        <f t="shared" si="10"/>
        <v>#DIV/0!</v>
      </c>
      <c r="BV20" s="21">
        <f>SUM(BV14:BV19)</f>
        <v>0</v>
      </c>
      <c r="BW20" s="22" t="e">
        <f t="shared" si="11"/>
        <v>#DIV/0!</v>
      </c>
      <c r="BX20" s="21">
        <f>SUM(BX14:BX19)</f>
        <v>0</v>
      </c>
      <c r="BY20" s="22" t="e">
        <f t="shared" si="12"/>
        <v>#DIV/0!</v>
      </c>
      <c r="BZ20" s="21">
        <f>SUM(BZ14:BZ19)</f>
        <v>0</v>
      </c>
      <c r="CA20" s="22" t="e">
        <f t="shared" si="13"/>
        <v>#DIV/0!</v>
      </c>
      <c r="CB20" s="21">
        <f>SUM(CB14:CB19)</f>
        <v>0</v>
      </c>
      <c r="CC20" s="22" t="e">
        <f t="shared" si="14"/>
        <v>#DIV/0!</v>
      </c>
      <c r="CD20" s="64">
        <f t="shared" si="15"/>
        <v>0</v>
      </c>
      <c r="CG20" s="30" t="s">
        <v>36</v>
      </c>
      <c r="CH20" s="21">
        <f>SUM(CH14:CH19)</f>
        <v>0</v>
      </c>
      <c r="CI20" s="22">
        <v>0.42341489494100082</v>
      </c>
      <c r="CJ20" s="21">
        <f>SUM(CJ14:CJ19)</f>
        <v>0</v>
      </c>
      <c r="CK20" s="22">
        <v>0.37146806708899066</v>
      </c>
      <c r="CL20" s="21">
        <f>SUM(CL14:CL19)</f>
        <v>0</v>
      </c>
      <c r="CM20" s="22">
        <v>9.8697885049012765E-2</v>
      </c>
      <c r="CN20" s="21">
        <f>SUM(CN14:CN19)</f>
        <v>0</v>
      </c>
      <c r="CO20" s="22">
        <v>5.4853499318376089E-2</v>
      </c>
      <c r="CP20" s="21">
        <f>SUM(CP14:CP19)</f>
        <v>0</v>
      </c>
      <c r="CQ20" s="22">
        <v>2.6393191163867669E-2</v>
      </c>
      <c r="CR20" s="21">
        <f>SUM(CR14:CR19)</f>
        <v>0</v>
      </c>
      <c r="CS20" s="22">
        <v>1.2614083340920857E-2</v>
      </c>
      <c r="CT20" s="21">
        <f>SUM(CT14:CT19)</f>
        <v>0</v>
      </c>
      <c r="CU20" s="22" t="e">
        <f t="shared" si="16"/>
        <v>#DIV/0!</v>
      </c>
      <c r="CV20" s="64">
        <f t="shared" si="17"/>
        <v>0</v>
      </c>
    </row>
    <row r="21" spans="1:100" x14ac:dyDescent="0.2">
      <c r="A21" s="1">
        <v>97234</v>
      </c>
      <c r="B21" s="31" t="s">
        <v>2</v>
      </c>
      <c r="C21" s="15"/>
      <c r="D21" s="16" t="e">
        <f t="shared" si="5"/>
        <v>#DIV/0!</v>
      </c>
      <c r="E21" s="11"/>
      <c r="F21" s="16" t="e">
        <f t="shared" si="5"/>
        <v>#DIV/0!</v>
      </c>
      <c r="G21" s="11"/>
      <c r="H21" s="16" t="e">
        <f t="shared" si="6"/>
        <v>#DIV/0!</v>
      </c>
      <c r="I21" s="11"/>
      <c r="J21" s="16" t="e">
        <f t="shared" si="7"/>
        <v>#DIV/0!</v>
      </c>
      <c r="K21" s="11"/>
      <c r="L21" s="16" t="e">
        <f t="shared" si="8"/>
        <v>#DIV/0!</v>
      </c>
      <c r="M21" s="65">
        <f t="shared" si="9"/>
        <v>0</v>
      </c>
      <c r="P21" s="31" t="s">
        <v>2</v>
      </c>
      <c r="Q21" s="15"/>
      <c r="R21" s="16"/>
      <c r="S21" s="11"/>
      <c r="T21" s="16"/>
      <c r="U21" s="15"/>
      <c r="V21" s="16"/>
      <c r="W21" s="15"/>
      <c r="X21" s="16"/>
      <c r="Y21" s="15"/>
      <c r="Z21" s="16"/>
      <c r="AA21" s="65"/>
      <c r="AD21" s="31" t="s">
        <v>2</v>
      </c>
      <c r="AE21" s="15"/>
      <c r="AF21" s="16"/>
      <c r="AG21" s="11"/>
      <c r="AH21" s="16"/>
      <c r="AI21" s="11"/>
      <c r="AJ21" s="16"/>
      <c r="AK21" s="11"/>
      <c r="AL21" s="16"/>
      <c r="AM21" s="11"/>
      <c r="AN21" s="16"/>
      <c r="AO21" s="11"/>
      <c r="AP21" s="16"/>
      <c r="AQ21" s="65"/>
      <c r="AS21" s="31" t="s">
        <v>2</v>
      </c>
      <c r="AT21" s="15"/>
      <c r="AU21" s="16"/>
      <c r="AV21" s="15"/>
      <c r="AW21" s="16"/>
      <c r="AX21" s="15"/>
      <c r="AY21" s="16"/>
      <c r="AZ21" s="15"/>
      <c r="BA21" s="16"/>
      <c r="BB21" s="15"/>
      <c r="BC21" s="16"/>
      <c r="BD21" s="15"/>
      <c r="BE21" s="16"/>
      <c r="BF21" s="65"/>
      <c r="BI21" s="31" t="s">
        <v>2</v>
      </c>
      <c r="BJ21" s="15"/>
      <c r="BK21" s="75" t="e">
        <f t="shared" si="0"/>
        <v>#DIV/0!</v>
      </c>
      <c r="BL21" s="15"/>
      <c r="BM21" s="75" t="e">
        <f t="shared" si="1"/>
        <v>#DIV/0!</v>
      </c>
      <c r="BN21" s="15"/>
      <c r="BO21" s="75" t="e">
        <f t="shared" si="2"/>
        <v>#DIV/0!</v>
      </c>
      <c r="BP21" s="15"/>
      <c r="BQ21" s="75" t="e">
        <f t="shared" si="3"/>
        <v>#DIV/0!</v>
      </c>
      <c r="BR21" s="15"/>
      <c r="BS21" s="75" t="e">
        <f t="shared" si="4"/>
        <v>#DIV/0!</v>
      </c>
      <c r="BT21" s="15"/>
      <c r="BU21" s="75" t="e">
        <f t="shared" si="10"/>
        <v>#DIV/0!</v>
      </c>
      <c r="BV21" s="15"/>
      <c r="BW21" s="75" t="e">
        <f t="shared" si="11"/>
        <v>#DIV/0!</v>
      </c>
      <c r="BX21" s="15"/>
      <c r="BY21" s="75" t="e">
        <f t="shared" si="12"/>
        <v>#DIV/0!</v>
      </c>
      <c r="BZ21" s="15"/>
      <c r="CA21" s="75" t="e">
        <f t="shared" si="13"/>
        <v>#DIV/0!</v>
      </c>
      <c r="CB21" s="15"/>
      <c r="CC21" s="75" t="e">
        <f t="shared" si="14"/>
        <v>#DIV/0!</v>
      </c>
      <c r="CD21" s="65">
        <f t="shared" si="15"/>
        <v>0</v>
      </c>
      <c r="CG21" s="31" t="s">
        <v>2</v>
      </c>
      <c r="CH21" s="15"/>
      <c r="CI21" s="75">
        <v>0.4</v>
      </c>
      <c r="CJ21" s="15"/>
      <c r="CK21" s="75">
        <v>0.43333333333333335</v>
      </c>
      <c r="CL21" s="15"/>
      <c r="CM21" s="75">
        <v>0.08</v>
      </c>
      <c r="CN21" s="15"/>
      <c r="CO21" s="75">
        <v>4.6666666666666669E-2</v>
      </c>
      <c r="CP21" s="15"/>
      <c r="CQ21" s="75">
        <v>2.6666666666666668E-2</v>
      </c>
      <c r="CR21" s="15"/>
      <c r="CS21" s="75">
        <v>6.6666666666666671E-3</v>
      </c>
      <c r="CT21" s="15"/>
      <c r="CU21" s="75" t="e">
        <f t="shared" si="16"/>
        <v>#DIV/0!</v>
      </c>
      <c r="CV21" s="65">
        <f t="shared" si="17"/>
        <v>0</v>
      </c>
    </row>
    <row r="22" spans="1:100" x14ac:dyDescent="0.2">
      <c r="A22" s="1">
        <v>97204</v>
      </c>
      <c r="B22" s="27" t="s">
        <v>3</v>
      </c>
      <c r="C22" s="17"/>
      <c r="D22" s="18" t="e">
        <f t="shared" si="5"/>
        <v>#DIV/0!</v>
      </c>
      <c r="E22" s="11"/>
      <c r="F22" s="18" t="e">
        <f t="shared" si="5"/>
        <v>#DIV/0!</v>
      </c>
      <c r="G22" s="11"/>
      <c r="H22" s="18" t="e">
        <f t="shared" si="6"/>
        <v>#DIV/0!</v>
      </c>
      <c r="I22" s="11"/>
      <c r="J22" s="18" t="e">
        <f t="shared" si="7"/>
        <v>#DIV/0!</v>
      </c>
      <c r="K22" s="11"/>
      <c r="L22" s="18" t="e">
        <f t="shared" si="8"/>
        <v>#DIV/0!</v>
      </c>
      <c r="M22" s="61">
        <f t="shared" si="9"/>
        <v>0</v>
      </c>
      <c r="P22" s="27" t="s">
        <v>3</v>
      </c>
      <c r="Q22" s="17"/>
      <c r="R22" s="18"/>
      <c r="S22" s="11"/>
      <c r="T22" s="18"/>
      <c r="U22" s="17"/>
      <c r="V22" s="18"/>
      <c r="W22" s="17"/>
      <c r="X22" s="18"/>
      <c r="Y22" s="17"/>
      <c r="Z22" s="18"/>
      <c r="AA22" s="61"/>
      <c r="AD22" s="27" t="s">
        <v>3</v>
      </c>
      <c r="AE22" s="17"/>
      <c r="AF22" s="18"/>
      <c r="AG22" s="11"/>
      <c r="AH22" s="18"/>
      <c r="AI22" s="11"/>
      <c r="AJ22" s="18"/>
      <c r="AK22" s="11"/>
      <c r="AL22" s="18"/>
      <c r="AM22" s="11"/>
      <c r="AN22" s="18"/>
      <c r="AO22" s="11"/>
      <c r="AP22" s="18"/>
      <c r="AQ22" s="61"/>
      <c r="AS22" s="27" t="s">
        <v>3</v>
      </c>
      <c r="AT22" s="17"/>
      <c r="AU22" s="18"/>
      <c r="AV22" s="17"/>
      <c r="AW22" s="18"/>
      <c r="AX22" s="17"/>
      <c r="AY22" s="18"/>
      <c r="AZ22" s="17"/>
      <c r="BA22" s="18"/>
      <c r="BB22" s="17"/>
      <c r="BC22" s="18"/>
      <c r="BD22" s="17"/>
      <c r="BE22" s="18"/>
      <c r="BF22" s="61"/>
      <c r="BI22" s="27" t="s">
        <v>3</v>
      </c>
      <c r="BJ22" s="17"/>
      <c r="BK22" s="72" t="e">
        <f t="shared" si="0"/>
        <v>#DIV/0!</v>
      </c>
      <c r="BL22" s="17"/>
      <c r="BM22" s="72" t="e">
        <f t="shared" si="1"/>
        <v>#DIV/0!</v>
      </c>
      <c r="BN22" s="17"/>
      <c r="BO22" s="72" t="e">
        <f t="shared" si="2"/>
        <v>#DIV/0!</v>
      </c>
      <c r="BP22" s="17"/>
      <c r="BQ22" s="72" t="e">
        <f t="shared" si="3"/>
        <v>#DIV/0!</v>
      </c>
      <c r="BR22" s="17"/>
      <c r="BS22" s="72" t="e">
        <f t="shared" si="4"/>
        <v>#DIV/0!</v>
      </c>
      <c r="BT22" s="17"/>
      <c r="BU22" s="72" t="e">
        <f t="shared" si="10"/>
        <v>#DIV/0!</v>
      </c>
      <c r="BV22" s="17"/>
      <c r="BW22" s="72" t="e">
        <f t="shared" si="11"/>
        <v>#DIV/0!</v>
      </c>
      <c r="BX22" s="17"/>
      <c r="BY22" s="72" t="e">
        <f t="shared" si="12"/>
        <v>#DIV/0!</v>
      </c>
      <c r="BZ22" s="17"/>
      <c r="CA22" s="72" t="e">
        <f t="shared" si="13"/>
        <v>#DIV/0!</v>
      </c>
      <c r="CB22" s="17"/>
      <c r="CC22" s="72" t="e">
        <f t="shared" si="14"/>
        <v>#DIV/0!</v>
      </c>
      <c r="CD22" s="61">
        <f t="shared" si="15"/>
        <v>0</v>
      </c>
      <c r="CG22" s="27" t="s">
        <v>3</v>
      </c>
      <c r="CH22" s="17"/>
      <c r="CI22" s="72">
        <v>0.43155452436194891</v>
      </c>
      <c r="CJ22" s="17"/>
      <c r="CK22" s="72">
        <v>0.3758700696055684</v>
      </c>
      <c r="CL22" s="17"/>
      <c r="CM22" s="72">
        <v>0.10904872389791183</v>
      </c>
      <c r="CN22" s="17"/>
      <c r="CO22" s="72">
        <v>3.9443155452436193E-2</v>
      </c>
      <c r="CP22" s="17"/>
      <c r="CQ22" s="72">
        <v>1.6241299303944315E-2</v>
      </c>
      <c r="CR22" s="17"/>
      <c r="CS22" s="72">
        <v>1.1600928074245939E-2</v>
      </c>
      <c r="CT22" s="17"/>
      <c r="CU22" s="72" t="e">
        <f t="shared" si="16"/>
        <v>#DIV/0!</v>
      </c>
      <c r="CV22" s="61">
        <f t="shared" si="17"/>
        <v>0</v>
      </c>
    </row>
    <row r="23" spans="1:100" x14ac:dyDescent="0.2">
      <c r="A23" s="1">
        <v>97205</v>
      </c>
      <c r="B23" s="27" t="s">
        <v>4</v>
      </c>
      <c r="C23" s="17"/>
      <c r="D23" s="18" t="e">
        <f t="shared" si="5"/>
        <v>#DIV/0!</v>
      </c>
      <c r="E23" s="11"/>
      <c r="F23" s="18" t="e">
        <f t="shared" si="5"/>
        <v>#DIV/0!</v>
      </c>
      <c r="G23" s="11"/>
      <c r="H23" s="18" t="e">
        <f t="shared" si="6"/>
        <v>#DIV/0!</v>
      </c>
      <c r="I23" s="11"/>
      <c r="J23" s="18" t="e">
        <f t="shared" si="7"/>
        <v>#DIV/0!</v>
      </c>
      <c r="K23" s="11"/>
      <c r="L23" s="18" t="e">
        <f t="shared" si="8"/>
        <v>#DIV/0!</v>
      </c>
      <c r="M23" s="61">
        <f t="shared" si="9"/>
        <v>0</v>
      </c>
      <c r="P23" s="27" t="s">
        <v>4</v>
      </c>
      <c r="Q23" s="17"/>
      <c r="R23" s="18"/>
      <c r="S23" s="11"/>
      <c r="T23" s="18"/>
      <c r="U23" s="17"/>
      <c r="V23" s="18"/>
      <c r="W23" s="17"/>
      <c r="X23" s="18"/>
      <c r="Y23" s="17"/>
      <c r="Z23" s="18"/>
      <c r="AA23" s="61"/>
      <c r="AD23" s="27" t="s">
        <v>4</v>
      </c>
      <c r="AE23" s="17"/>
      <c r="AF23" s="18"/>
      <c r="AG23" s="11"/>
      <c r="AH23" s="18"/>
      <c r="AI23" s="11"/>
      <c r="AJ23" s="18"/>
      <c r="AK23" s="11"/>
      <c r="AL23" s="18"/>
      <c r="AM23" s="11"/>
      <c r="AN23" s="18"/>
      <c r="AO23" s="11"/>
      <c r="AP23" s="18"/>
      <c r="AQ23" s="61"/>
      <c r="AS23" s="27" t="s">
        <v>4</v>
      </c>
      <c r="AT23" s="17"/>
      <c r="AU23" s="18"/>
      <c r="AV23" s="17"/>
      <c r="AW23" s="18"/>
      <c r="AX23" s="17"/>
      <c r="AY23" s="18"/>
      <c r="AZ23" s="17"/>
      <c r="BA23" s="18"/>
      <c r="BB23" s="17"/>
      <c r="BC23" s="18"/>
      <c r="BD23" s="17"/>
      <c r="BE23" s="18"/>
      <c r="BF23" s="61"/>
      <c r="BI23" s="27" t="s">
        <v>4</v>
      </c>
      <c r="BJ23" s="17"/>
      <c r="BK23" s="72" t="e">
        <f t="shared" si="0"/>
        <v>#DIV/0!</v>
      </c>
      <c r="BL23" s="17"/>
      <c r="BM23" s="72" t="e">
        <f t="shared" si="1"/>
        <v>#DIV/0!</v>
      </c>
      <c r="BN23" s="17"/>
      <c r="BO23" s="72" t="e">
        <f t="shared" si="2"/>
        <v>#DIV/0!</v>
      </c>
      <c r="BP23" s="17"/>
      <c r="BQ23" s="72" t="e">
        <f t="shared" si="3"/>
        <v>#DIV/0!</v>
      </c>
      <c r="BR23" s="17"/>
      <c r="BS23" s="72" t="e">
        <f t="shared" si="4"/>
        <v>#DIV/0!</v>
      </c>
      <c r="BT23" s="17"/>
      <c r="BU23" s="72" t="e">
        <f t="shared" si="10"/>
        <v>#DIV/0!</v>
      </c>
      <c r="BV23" s="17"/>
      <c r="BW23" s="72" t="e">
        <f t="shared" si="11"/>
        <v>#DIV/0!</v>
      </c>
      <c r="BX23" s="17"/>
      <c r="BY23" s="72" t="e">
        <f t="shared" si="12"/>
        <v>#DIV/0!</v>
      </c>
      <c r="BZ23" s="17"/>
      <c r="CA23" s="72" t="e">
        <f t="shared" si="13"/>
        <v>#DIV/0!</v>
      </c>
      <c r="CB23" s="17"/>
      <c r="CC23" s="72" t="e">
        <f t="shared" si="14"/>
        <v>#DIV/0!</v>
      </c>
      <c r="CD23" s="61">
        <f t="shared" si="15"/>
        <v>0</v>
      </c>
      <c r="CG23" s="27" t="s">
        <v>4</v>
      </c>
      <c r="CH23" s="17"/>
      <c r="CI23" s="72">
        <v>0.40404040404040398</v>
      </c>
      <c r="CJ23" s="17"/>
      <c r="CK23" s="72">
        <v>0.36026936026936024</v>
      </c>
      <c r="CL23" s="17"/>
      <c r="CM23" s="72">
        <v>0.1313131313131313</v>
      </c>
      <c r="CN23" s="17"/>
      <c r="CO23" s="72">
        <v>3.7037037037037035E-2</v>
      </c>
      <c r="CP23" s="17"/>
      <c r="CQ23" s="72">
        <v>4.0404040404040394E-2</v>
      </c>
      <c r="CR23" s="17"/>
      <c r="CS23" s="72">
        <v>1.6835016835016835E-2</v>
      </c>
      <c r="CT23" s="17"/>
      <c r="CU23" s="72" t="e">
        <f t="shared" si="16"/>
        <v>#DIV/0!</v>
      </c>
      <c r="CV23" s="61">
        <f t="shared" si="17"/>
        <v>0</v>
      </c>
    </row>
    <row r="24" spans="1:100" x14ac:dyDescent="0.2">
      <c r="A24" s="1">
        <v>97208</v>
      </c>
      <c r="B24" s="27" t="s">
        <v>7</v>
      </c>
      <c r="C24" s="17"/>
      <c r="D24" s="18" t="e">
        <f t="shared" si="5"/>
        <v>#DIV/0!</v>
      </c>
      <c r="E24" s="11"/>
      <c r="F24" s="18" t="e">
        <f t="shared" si="5"/>
        <v>#DIV/0!</v>
      </c>
      <c r="G24" s="11"/>
      <c r="H24" s="18" t="e">
        <f t="shared" si="6"/>
        <v>#DIV/0!</v>
      </c>
      <c r="I24" s="11"/>
      <c r="J24" s="18" t="e">
        <f t="shared" si="7"/>
        <v>#DIV/0!</v>
      </c>
      <c r="K24" s="11"/>
      <c r="L24" s="18" t="e">
        <f t="shared" si="8"/>
        <v>#DIV/0!</v>
      </c>
      <c r="M24" s="61">
        <f t="shared" si="9"/>
        <v>0</v>
      </c>
      <c r="P24" s="27" t="s">
        <v>7</v>
      </c>
      <c r="Q24" s="17"/>
      <c r="R24" s="18"/>
      <c r="S24" s="11"/>
      <c r="T24" s="18"/>
      <c r="U24" s="17"/>
      <c r="V24" s="18"/>
      <c r="W24" s="17"/>
      <c r="X24" s="18"/>
      <c r="Y24" s="17"/>
      <c r="Z24" s="18"/>
      <c r="AA24" s="61"/>
      <c r="AD24" s="27" t="s">
        <v>7</v>
      </c>
      <c r="AE24" s="17"/>
      <c r="AF24" s="18"/>
      <c r="AG24" s="11"/>
      <c r="AH24" s="18"/>
      <c r="AI24" s="11"/>
      <c r="AJ24" s="18"/>
      <c r="AK24" s="11"/>
      <c r="AL24" s="18"/>
      <c r="AM24" s="11"/>
      <c r="AN24" s="18"/>
      <c r="AO24" s="11"/>
      <c r="AP24" s="18"/>
      <c r="AQ24" s="61"/>
      <c r="AS24" s="27" t="s">
        <v>7</v>
      </c>
      <c r="AT24" s="17"/>
      <c r="AU24" s="18"/>
      <c r="AV24" s="17"/>
      <c r="AW24" s="18"/>
      <c r="AX24" s="17"/>
      <c r="AY24" s="18"/>
      <c r="AZ24" s="17"/>
      <c r="BA24" s="18"/>
      <c r="BB24" s="17"/>
      <c r="BC24" s="18"/>
      <c r="BD24" s="17"/>
      <c r="BE24" s="18"/>
      <c r="BF24" s="61"/>
      <c r="BI24" s="27" t="s">
        <v>7</v>
      </c>
      <c r="BJ24" s="17"/>
      <c r="BK24" s="72" t="e">
        <f t="shared" si="0"/>
        <v>#DIV/0!</v>
      </c>
      <c r="BL24" s="17"/>
      <c r="BM24" s="72" t="e">
        <f t="shared" si="1"/>
        <v>#DIV/0!</v>
      </c>
      <c r="BN24" s="17"/>
      <c r="BO24" s="72" t="e">
        <f t="shared" si="2"/>
        <v>#DIV/0!</v>
      </c>
      <c r="BP24" s="17"/>
      <c r="BQ24" s="72" t="e">
        <f t="shared" si="3"/>
        <v>#DIV/0!</v>
      </c>
      <c r="BR24" s="17"/>
      <c r="BS24" s="72" t="e">
        <f t="shared" si="4"/>
        <v>#DIV/0!</v>
      </c>
      <c r="BT24" s="17"/>
      <c r="BU24" s="72" t="e">
        <f t="shared" si="10"/>
        <v>#DIV/0!</v>
      </c>
      <c r="BV24" s="17"/>
      <c r="BW24" s="72" t="e">
        <f t="shared" si="11"/>
        <v>#DIV/0!</v>
      </c>
      <c r="BX24" s="17"/>
      <c r="BY24" s="72" t="e">
        <f t="shared" si="12"/>
        <v>#DIV/0!</v>
      </c>
      <c r="BZ24" s="17"/>
      <c r="CA24" s="72" t="e">
        <f t="shared" si="13"/>
        <v>#DIV/0!</v>
      </c>
      <c r="CB24" s="17"/>
      <c r="CC24" s="72" t="e">
        <f t="shared" si="14"/>
        <v>#DIV/0!</v>
      </c>
      <c r="CD24" s="61">
        <f t="shared" si="15"/>
        <v>0</v>
      </c>
      <c r="CG24" s="27" t="s">
        <v>7</v>
      </c>
      <c r="CH24" s="17"/>
      <c r="CI24" s="72">
        <v>0.47826086956521741</v>
      </c>
      <c r="CJ24" s="17"/>
      <c r="CK24" s="72">
        <v>0.26956521739130435</v>
      </c>
      <c r="CL24" s="17"/>
      <c r="CM24" s="72">
        <v>0.14782608695652175</v>
      </c>
      <c r="CN24" s="17"/>
      <c r="CO24" s="72">
        <v>3.4782608695652174E-2</v>
      </c>
      <c r="CP24" s="17"/>
      <c r="CQ24" s="72">
        <v>8.6956521739130436E-3</v>
      </c>
      <c r="CR24" s="17"/>
      <c r="CS24" s="72">
        <v>1.7391304347826087E-2</v>
      </c>
      <c r="CT24" s="17"/>
      <c r="CU24" s="72" t="e">
        <f t="shared" si="16"/>
        <v>#DIV/0!</v>
      </c>
      <c r="CV24" s="61">
        <f t="shared" si="17"/>
        <v>0</v>
      </c>
    </row>
    <row r="25" spans="1:100" x14ac:dyDescent="0.2">
      <c r="A25" s="1">
        <v>97218</v>
      </c>
      <c r="B25" s="27" t="s">
        <v>15</v>
      </c>
      <c r="C25" s="17"/>
      <c r="D25" s="18" t="e">
        <f t="shared" si="5"/>
        <v>#DIV/0!</v>
      </c>
      <c r="E25" s="11"/>
      <c r="F25" s="18" t="e">
        <f t="shared" si="5"/>
        <v>#DIV/0!</v>
      </c>
      <c r="G25" s="11"/>
      <c r="H25" s="18" t="e">
        <f t="shared" si="6"/>
        <v>#DIV/0!</v>
      </c>
      <c r="I25" s="11"/>
      <c r="J25" s="18" t="e">
        <f t="shared" si="7"/>
        <v>#DIV/0!</v>
      </c>
      <c r="K25" s="11"/>
      <c r="L25" s="18" t="e">
        <f t="shared" si="8"/>
        <v>#DIV/0!</v>
      </c>
      <c r="M25" s="61">
        <f t="shared" si="9"/>
        <v>0</v>
      </c>
      <c r="P25" s="27" t="s">
        <v>15</v>
      </c>
      <c r="Q25" s="17"/>
      <c r="R25" s="18"/>
      <c r="S25" s="11"/>
      <c r="T25" s="18"/>
      <c r="U25" s="17"/>
      <c r="V25" s="18"/>
      <c r="W25" s="17"/>
      <c r="X25" s="18"/>
      <c r="Y25" s="17"/>
      <c r="Z25" s="18"/>
      <c r="AA25" s="61"/>
      <c r="AD25" s="27" t="s">
        <v>15</v>
      </c>
      <c r="AE25" s="17"/>
      <c r="AF25" s="18"/>
      <c r="AG25" s="11"/>
      <c r="AH25" s="18"/>
      <c r="AI25" s="11"/>
      <c r="AJ25" s="18"/>
      <c r="AK25" s="11"/>
      <c r="AL25" s="18"/>
      <c r="AM25" s="11"/>
      <c r="AN25" s="18"/>
      <c r="AO25" s="11"/>
      <c r="AP25" s="18"/>
      <c r="AQ25" s="61"/>
      <c r="AS25" s="27" t="s">
        <v>15</v>
      </c>
      <c r="AT25" s="17"/>
      <c r="AU25" s="18"/>
      <c r="AV25" s="17"/>
      <c r="AW25" s="18"/>
      <c r="AX25" s="17"/>
      <c r="AY25" s="18"/>
      <c r="AZ25" s="17"/>
      <c r="BA25" s="18"/>
      <c r="BB25" s="17"/>
      <c r="BC25" s="18"/>
      <c r="BD25" s="17"/>
      <c r="BE25" s="18"/>
      <c r="BF25" s="61"/>
      <c r="BI25" s="27" t="s">
        <v>15</v>
      </c>
      <c r="BJ25" s="17"/>
      <c r="BK25" s="72" t="e">
        <f t="shared" si="0"/>
        <v>#DIV/0!</v>
      </c>
      <c r="BL25" s="17"/>
      <c r="BM25" s="72" t="e">
        <f t="shared" si="1"/>
        <v>#DIV/0!</v>
      </c>
      <c r="BN25" s="17"/>
      <c r="BO25" s="72" t="e">
        <f t="shared" si="2"/>
        <v>#DIV/0!</v>
      </c>
      <c r="BP25" s="17"/>
      <c r="BQ25" s="72" t="e">
        <f t="shared" si="3"/>
        <v>#DIV/0!</v>
      </c>
      <c r="BR25" s="17"/>
      <c r="BS25" s="72" t="e">
        <f t="shared" si="4"/>
        <v>#DIV/0!</v>
      </c>
      <c r="BT25" s="17"/>
      <c r="BU25" s="72" t="e">
        <f t="shared" si="10"/>
        <v>#DIV/0!</v>
      </c>
      <c r="BV25" s="17"/>
      <c r="BW25" s="72" t="e">
        <f t="shared" si="11"/>
        <v>#DIV/0!</v>
      </c>
      <c r="BX25" s="17"/>
      <c r="BY25" s="72" t="e">
        <f t="shared" si="12"/>
        <v>#DIV/0!</v>
      </c>
      <c r="BZ25" s="17"/>
      <c r="CA25" s="72" t="e">
        <f t="shared" si="13"/>
        <v>#DIV/0!</v>
      </c>
      <c r="CB25" s="17"/>
      <c r="CC25" s="72" t="e">
        <f t="shared" si="14"/>
        <v>#DIV/0!</v>
      </c>
      <c r="CD25" s="61">
        <f t="shared" si="15"/>
        <v>0</v>
      </c>
      <c r="CG25" s="27" t="s">
        <v>15</v>
      </c>
      <c r="CH25" s="17"/>
      <c r="CI25" s="72">
        <v>0.40065681444991791</v>
      </c>
      <c r="CJ25" s="17"/>
      <c r="CK25" s="72">
        <v>0.41871921182266014</v>
      </c>
      <c r="CL25" s="17"/>
      <c r="CM25" s="72">
        <v>0.11165845648604271</v>
      </c>
      <c r="CN25" s="17"/>
      <c r="CO25" s="72">
        <v>3.6124794745484398E-2</v>
      </c>
      <c r="CP25" s="17"/>
      <c r="CQ25" s="72">
        <v>1.3136288998357965E-2</v>
      </c>
      <c r="CR25" s="17"/>
      <c r="CS25" s="72">
        <v>8.2101806239737278E-3</v>
      </c>
      <c r="CT25" s="17"/>
      <c r="CU25" s="72" t="e">
        <f t="shared" si="16"/>
        <v>#DIV/0!</v>
      </c>
      <c r="CV25" s="61">
        <f t="shared" si="17"/>
        <v>0</v>
      </c>
    </row>
    <row r="26" spans="1:100" x14ac:dyDescent="0.2">
      <c r="A26" s="1">
        <v>97233</v>
      </c>
      <c r="B26" s="27" t="s">
        <v>16</v>
      </c>
      <c r="C26" s="17"/>
      <c r="D26" s="18" t="e">
        <f t="shared" si="5"/>
        <v>#DIV/0!</v>
      </c>
      <c r="E26" s="11"/>
      <c r="F26" s="18" t="e">
        <f t="shared" si="5"/>
        <v>#DIV/0!</v>
      </c>
      <c r="G26" s="11"/>
      <c r="H26" s="18" t="e">
        <f t="shared" si="6"/>
        <v>#DIV/0!</v>
      </c>
      <c r="I26" s="11"/>
      <c r="J26" s="18" t="e">
        <f t="shared" si="7"/>
        <v>#DIV/0!</v>
      </c>
      <c r="K26" s="11"/>
      <c r="L26" s="18" t="e">
        <f t="shared" si="8"/>
        <v>#DIV/0!</v>
      </c>
      <c r="M26" s="61">
        <f t="shared" si="9"/>
        <v>0</v>
      </c>
      <c r="P26" s="27" t="s">
        <v>16</v>
      </c>
      <c r="Q26" s="17"/>
      <c r="R26" s="18"/>
      <c r="S26" s="11"/>
      <c r="T26" s="18"/>
      <c r="U26" s="17"/>
      <c r="V26" s="18"/>
      <c r="W26" s="17"/>
      <c r="X26" s="18"/>
      <c r="Y26" s="17"/>
      <c r="Z26" s="18"/>
      <c r="AA26" s="61"/>
      <c r="AD26" s="27" t="s">
        <v>16</v>
      </c>
      <c r="AE26" s="17"/>
      <c r="AF26" s="18"/>
      <c r="AG26" s="11"/>
      <c r="AH26" s="18"/>
      <c r="AI26" s="11"/>
      <c r="AJ26" s="18"/>
      <c r="AK26" s="11"/>
      <c r="AL26" s="18"/>
      <c r="AM26" s="11"/>
      <c r="AN26" s="18"/>
      <c r="AO26" s="11"/>
      <c r="AP26" s="18"/>
      <c r="AQ26" s="61"/>
      <c r="AS26" s="27" t="s">
        <v>16</v>
      </c>
      <c r="AT26" s="17"/>
      <c r="AU26" s="18"/>
      <c r="AV26" s="17"/>
      <c r="AW26" s="18"/>
      <c r="AX26" s="17"/>
      <c r="AY26" s="18"/>
      <c r="AZ26" s="17"/>
      <c r="BA26" s="18"/>
      <c r="BB26" s="17"/>
      <c r="BC26" s="18"/>
      <c r="BD26" s="17"/>
      <c r="BE26" s="18"/>
      <c r="BF26" s="61"/>
      <c r="BI26" s="27" t="s">
        <v>16</v>
      </c>
      <c r="BJ26" s="17"/>
      <c r="BK26" s="72" t="e">
        <f t="shared" si="0"/>
        <v>#DIV/0!</v>
      </c>
      <c r="BL26" s="17"/>
      <c r="BM26" s="72" t="e">
        <f t="shared" si="1"/>
        <v>#DIV/0!</v>
      </c>
      <c r="BN26" s="17"/>
      <c r="BO26" s="72" t="e">
        <f t="shared" si="2"/>
        <v>#DIV/0!</v>
      </c>
      <c r="BP26" s="17"/>
      <c r="BQ26" s="72" t="e">
        <f t="shared" si="3"/>
        <v>#DIV/0!</v>
      </c>
      <c r="BR26" s="17"/>
      <c r="BS26" s="72" t="e">
        <f t="shared" si="4"/>
        <v>#DIV/0!</v>
      </c>
      <c r="BT26" s="17"/>
      <c r="BU26" s="72" t="e">
        <f t="shared" si="10"/>
        <v>#DIV/0!</v>
      </c>
      <c r="BV26" s="17"/>
      <c r="BW26" s="72" t="e">
        <f t="shared" si="11"/>
        <v>#DIV/0!</v>
      </c>
      <c r="BX26" s="17"/>
      <c r="BY26" s="72" t="e">
        <f t="shared" si="12"/>
        <v>#DIV/0!</v>
      </c>
      <c r="BZ26" s="17"/>
      <c r="CA26" s="72" t="e">
        <f t="shared" si="13"/>
        <v>#DIV/0!</v>
      </c>
      <c r="CB26" s="17"/>
      <c r="CC26" s="72" t="e">
        <f t="shared" si="14"/>
        <v>#DIV/0!</v>
      </c>
      <c r="CD26" s="61">
        <f t="shared" si="15"/>
        <v>0</v>
      </c>
      <c r="CG26" s="27" t="s">
        <v>16</v>
      </c>
      <c r="CH26" s="17"/>
      <c r="CI26" s="72">
        <v>0.42499999999999999</v>
      </c>
      <c r="CJ26" s="17"/>
      <c r="CK26" s="72">
        <v>0.41249999999999998</v>
      </c>
      <c r="CL26" s="17"/>
      <c r="CM26" s="72">
        <v>0.11666666666666668</v>
      </c>
      <c r="CN26" s="17"/>
      <c r="CO26" s="72">
        <v>2.0833333333333332E-2</v>
      </c>
      <c r="CP26" s="17"/>
      <c r="CQ26" s="72">
        <v>1.2500000000000001E-2</v>
      </c>
      <c r="CR26" s="17"/>
      <c r="CS26" s="72">
        <v>8.3333333333333332E-3</v>
      </c>
      <c r="CT26" s="17"/>
      <c r="CU26" s="72" t="e">
        <f t="shared" si="16"/>
        <v>#DIV/0!</v>
      </c>
      <c r="CV26" s="61">
        <f t="shared" si="17"/>
        <v>0</v>
      </c>
    </row>
    <row r="27" spans="1:100" x14ac:dyDescent="0.2">
      <c r="A27" s="1">
        <v>97219</v>
      </c>
      <c r="B27" s="27" t="s">
        <v>31</v>
      </c>
      <c r="C27" s="17"/>
      <c r="D27" s="18" t="e">
        <f t="shared" si="5"/>
        <v>#DIV/0!</v>
      </c>
      <c r="E27" s="11"/>
      <c r="F27" s="18" t="e">
        <f t="shared" si="5"/>
        <v>#DIV/0!</v>
      </c>
      <c r="G27" s="11"/>
      <c r="H27" s="18" t="e">
        <f t="shared" si="6"/>
        <v>#DIV/0!</v>
      </c>
      <c r="I27" s="11"/>
      <c r="J27" s="18" t="e">
        <f t="shared" si="7"/>
        <v>#DIV/0!</v>
      </c>
      <c r="K27" s="11"/>
      <c r="L27" s="18" t="e">
        <f t="shared" si="8"/>
        <v>#DIV/0!</v>
      </c>
      <c r="M27" s="61">
        <f t="shared" si="9"/>
        <v>0</v>
      </c>
      <c r="P27" s="27" t="s">
        <v>31</v>
      </c>
      <c r="Q27" s="17"/>
      <c r="R27" s="18"/>
      <c r="S27" s="11"/>
      <c r="T27" s="18"/>
      <c r="U27" s="17"/>
      <c r="V27" s="18"/>
      <c r="W27" s="17"/>
      <c r="X27" s="18"/>
      <c r="Y27" s="17"/>
      <c r="Z27" s="18"/>
      <c r="AA27" s="61"/>
      <c r="AD27" s="27" t="s">
        <v>31</v>
      </c>
      <c r="AE27" s="17"/>
      <c r="AF27" s="18"/>
      <c r="AG27" s="11"/>
      <c r="AH27" s="18"/>
      <c r="AI27" s="11"/>
      <c r="AJ27" s="18"/>
      <c r="AK27" s="11"/>
      <c r="AL27" s="18"/>
      <c r="AM27" s="11"/>
      <c r="AN27" s="18"/>
      <c r="AO27" s="11"/>
      <c r="AP27" s="18"/>
      <c r="AQ27" s="61"/>
      <c r="AS27" s="27" t="s">
        <v>31</v>
      </c>
      <c r="AT27" s="17"/>
      <c r="AU27" s="18"/>
      <c r="AV27" s="17"/>
      <c r="AW27" s="18"/>
      <c r="AX27" s="17"/>
      <c r="AY27" s="18"/>
      <c r="AZ27" s="17"/>
      <c r="BA27" s="18"/>
      <c r="BB27" s="17"/>
      <c r="BC27" s="18"/>
      <c r="BD27" s="17"/>
      <c r="BE27" s="18"/>
      <c r="BF27" s="61"/>
      <c r="BI27" s="27" t="s">
        <v>31</v>
      </c>
      <c r="BJ27" s="17"/>
      <c r="BK27" s="72" t="e">
        <f t="shared" si="0"/>
        <v>#DIV/0!</v>
      </c>
      <c r="BL27" s="17"/>
      <c r="BM27" s="72" t="e">
        <f t="shared" si="1"/>
        <v>#DIV/0!</v>
      </c>
      <c r="BN27" s="17"/>
      <c r="BO27" s="72" t="e">
        <f t="shared" si="2"/>
        <v>#DIV/0!</v>
      </c>
      <c r="BP27" s="17"/>
      <c r="BQ27" s="72" t="e">
        <f t="shared" si="3"/>
        <v>#DIV/0!</v>
      </c>
      <c r="BR27" s="17"/>
      <c r="BS27" s="72" t="e">
        <f t="shared" si="4"/>
        <v>#DIV/0!</v>
      </c>
      <c r="BT27" s="17"/>
      <c r="BU27" s="72" t="e">
        <f t="shared" si="10"/>
        <v>#DIV/0!</v>
      </c>
      <c r="BV27" s="17"/>
      <c r="BW27" s="72" t="e">
        <f t="shared" si="11"/>
        <v>#DIV/0!</v>
      </c>
      <c r="BX27" s="17"/>
      <c r="BY27" s="72" t="e">
        <f t="shared" si="12"/>
        <v>#DIV/0!</v>
      </c>
      <c r="BZ27" s="17"/>
      <c r="CA27" s="72" t="e">
        <f t="shared" si="13"/>
        <v>#DIV/0!</v>
      </c>
      <c r="CB27" s="17"/>
      <c r="CC27" s="72" t="e">
        <f t="shared" si="14"/>
        <v>#DIV/0!</v>
      </c>
      <c r="CD27" s="61">
        <f t="shared" si="15"/>
        <v>0</v>
      </c>
      <c r="CG27" s="27" t="s">
        <v>31</v>
      </c>
      <c r="CH27" s="17"/>
      <c r="CI27" s="72">
        <v>0.49779735682819387</v>
      </c>
      <c r="CJ27" s="17"/>
      <c r="CK27" s="72">
        <v>0.3524229074889868</v>
      </c>
      <c r="CL27" s="17"/>
      <c r="CM27" s="72">
        <v>7.0484581497797363E-2</v>
      </c>
      <c r="CN27" s="17"/>
      <c r="CO27" s="72">
        <v>3.0837004405286347E-2</v>
      </c>
      <c r="CP27" s="17"/>
      <c r="CQ27" s="72">
        <v>1.3215859030837005E-2</v>
      </c>
      <c r="CR27" s="17"/>
      <c r="CS27" s="72">
        <v>1.3215859030837005E-2</v>
      </c>
      <c r="CT27" s="17"/>
      <c r="CU27" s="72" t="e">
        <f t="shared" si="16"/>
        <v>#DIV/0!</v>
      </c>
      <c r="CV27" s="61">
        <f t="shared" si="17"/>
        <v>0</v>
      </c>
    </row>
    <row r="28" spans="1:100" x14ac:dyDescent="0.2">
      <c r="A28" s="1">
        <v>97225</v>
      </c>
      <c r="B28" s="28" t="s">
        <v>20</v>
      </c>
      <c r="C28" s="19"/>
      <c r="D28" s="20" t="e">
        <f t="shared" si="5"/>
        <v>#DIV/0!</v>
      </c>
      <c r="E28" s="11"/>
      <c r="F28" s="20" t="e">
        <f t="shared" si="5"/>
        <v>#DIV/0!</v>
      </c>
      <c r="G28" s="11"/>
      <c r="H28" s="20" t="e">
        <f t="shared" si="6"/>
        <v>#DIV/0!</v>
      </c>
      <c r="I28" s="11"/>
      <c r="J28" s="20" t="e">
        <f t="shared" si="7"/>
        <v>#DIV/0!</v>
      </c>
      <c r="K28" s="11"/>
      <c r="L28" s="20" t="e">
        <f t="shared" si="8"/>
        <v>#DIV/0!</v>
      </c>
      <c r="M28" s="62">
        <f t="shared" si="9"/>
        <v>0</v>
      </c>
      <c r="P28" s="28" t="s">
        <v>20</v>
      </c>
      <c r="Q28" s="19"/>
      <c r="R28" s="20"/>
      <c r="S28" s="11"/>
      <c r="T28" s="20"/>
      <c r="U28" s="19"/>
      <c r="V28" s="20"/>
      <c r="W28" s="19"/>
      <c r="X28" s="20"/>
      <c r="Y28" s="19"/>
      <c r="Z28" s="20"/>
      <c r="AA28" s="62"/>
      <c r="AD28" s="28" t="s">
        <v>20</v>
      </c>
      <c r="AE28" s="19"/>
      <c r="AF28" s="20"/>
      <c r="AG28" s="11"/>
      <c r="AH28" s="20"/>
      <c r="AI28" s="11"/>
      <c r="AJ28" s="20"/>
      <c r="AK28" s="11"/>
      <c r="AL28" s="20"/>
      <c r="AM28" s="11"/>
      <c r="AN28" s="20"/>
      <c r="AO28" s="11"/>
      <c r="AP28" s="20"/>
      <c r="AQ28" s="62"/>
      <c r="AS28" s="28" t="s">
        <v>20</v>
      </c>
      <c r="AT28" s="19"/>
      <c r="AU28" s="20"/>
      <c r="AV28" s="19"/>
      <c r="AW28" s="20"/>
      <c r="AX28" s="19"/>
      <c r="AY28" s="20"/>
      <c r="AZ28" s="19"/>
      <c r="BA28" s="20"/>
      <c r="BB28" s="19"/>
      <c r="BC28" s="20"/>
      <c r="BD28" s="19"/>
      <c r="BE28" s="20"/>
      <c r="BF28" s="62"/>
      <c r="BI28" s="28" t="s">
        <v>20</v>
      </c>
      <c r="BJ28" s="19"/>
      <c r="BK28" s="73" t="e">
        <f t="shared" si="0"/>
        <v>#DIV/0!</v>
      </c>
      <c r="BL28" s="19"/>
      <c r="BM28" s="73" t="e">
        <f t="shared" si="1"/>
        <v>#DIV/0!</v>
      </c>
      <c r="BN28" s="19"/>
      <c r="BO28" s="73" t="e">
        <f t="shared" si="2"/>
        <v>#DIV/0!</v>
      </c>
      <c r="BP28" s="19"/>
      <c r="BQ28" s="73" t="e">
        <f t="shared" si="3"/>
        <v>#DIV/0!</v>
      </c>
      <c r="BR28" s="19"/>
      <c r="BS28" s="73" t="e">
        <f t="shared" si="4"/>
        <v>#DIV/0!</v>
      </c>
      <c r="BT28" s="19"/>
      <c r="BU28" s="73" t="e">
        <f t="shared" si="10"/>
        <v>#DIV/0!</v>
      </c>
      <c r="BV28" s="19"/>
      <c r="BW28" s="73" t="e">
        <f t="shared" si="11"/>
        <v>#DIV/0!</v>
      </c>
      <c r="BX28" s="19"/>
      <c r="BY28" s="73" t="e">
        <f t="shared" si="12"/>
        <v>#DIV/0!</v>
      </c>
      <c r="BZ28" s="19"/>
      <c r="CA28" s="73" t="e">
        <f t="shared" si="13"/>
        <v>#DIV/0!</v>
      </c>
      <c r="CB28" s="19"/>
      <c r="CC28" s="73" t="e">
        <f t="shared" si="14"/>
        <v>#DIV/0!</v>
      </c>
      <c r="CD28" s="62">
        <f t="shared" si="15"/>
        <v>0</v>
      </c>
      <c r="CG28" s="28" t="s">
        <v>20</v>
      </c>
      <c r="CH28" s="19"/>
      <c r="CI28" s="73">
        <v>0.50673400673400681</v>
      </c>
      <c r="CJ28" s="19"/>
      <c r="CK28" s="73">
        <v>0.34848484848484851</v>
      </c>
      <c r="CL28" s="19"/>
      <c r="CM28" s="73">
        <v>8.9225589225589236E-2</v>
      </c>
      <c r="CN28" s="19"/>
      <c r="CO28" s="73">
        <v>2.6936026936026938E-2</v>
      </c>
      <c r="CP28" s="19"/>
      <c r="CQ28" s="73">
        <v>1.5151515151515154E-2</v>
      </c>
      <c r="CR28" s="19"/>
      <c r="CS28" s="73">
        <v>3.3670033670033673E-3</v>
      </c>
      <c r="CT28" s="19"/>
      <c r="CU28" s="73" t="e">
        <f t="shared" si="16"/>
        <v>#DIV/0!</v>
      </c>
      <c r="CV28" s="62">
        <f t="shared" si="17"/>
        <v>0</v>
      </c>
    </row>
    <row r="29" spans="1:100" x14ac:dyDescent="0.2">
      <c r="A29" s="3"/>
      <c r="B29" s="30" t="s">
        <v>37</v>
      </c>
      <c r="C29" s="21">
        <f>SUM(C21:C28)</f>
        <v>0</v>
      </c>
      <c r="D29" s="22" t="e">
        <f t="shared" si="5"/>
        <v>#DIV/0!</v>
      </c>
      <c r="E29" s="14">
        <f>SUM(E21:E28)</f>
        <v>0</v>
      </c>
      <c r="F29" s="22" t="e">
        <f t="shared" si="5"/>
        <v>#DIV/0!</v>
      </c>
      <c r="G29" s="14">
        <f>SUM(G21:G28)</f>
        <v>0</v>
      </c>
      <c r="H29" s="22" t="e">
        <f t="shared" si="6"/>
        <v>#DIV/0!</v>
      </c>
      <c r="I29" s="14">
        <f>SUM(I21:I28)</f>
        <v>0</v>
      </c>
      <c r="J29" s="22" t="e">
        <f t="shared" si="7"/>
        <v>#DIV/0!</v>
      </c>
      <c r="K29" s="14">
        <f>SUM(K21:K28)</f>
        <v>0</v>
      </c>
      <c r="L29" s="22" t="e">
        <f t="shared" si="8"/>
        <v>#DIV/0!</v>
      </c>
      <c r="M29" s="64">
        <f t="shared" si="9"/>
        <v>0</v>
      </c>
      <c r="P29" s="30" t="s">
        <v>37</v>
      </c>
      <c r="Q29" s="21"/>
      <c r="R29" s="22"/>
      <c r="S29" s="14"/>
      <c r="T29" s="22"/>
      <c r="U29" s="21"/>
      <c r="V29" s="22"/>
      <c r="W29" s="21"/>
      <c r="X29" s="22"/>
      <c r="Y29" s="21"/>
      <c r="Z29" s="22"/>
      <c r="AA29" s="64"/>
      <c r="AD29" s="30" t="s">
        <v>37</v>
      </c>
      <c r="AE29" s="21"/>
      <c r="AF29" s="22"/>
      <c r="AG29" s="21"/>
      <c r="AH29" s="22"/>
      <c r="AI29" s="21"/>
      <c r="AJ29" s="22"/>
      <c r="AK29" s="21"/>
      <c r="AL29" s="22"/>
      <c r="AM29" s="21"/>
      <c r="AN29" s="22"/>
      <c r="AO29" s="21"/>
      <c r="AP29" s="22"/>
      <c r="AQ29" s="64"/>
      <c r="AS29" s="30" t="s">
        <v>37</v>
      </c>
      <c r="AT29" s="21"/>
      <c r="AU29" s="22"/>
      <c r="AV29" s="21"/>
      <c r="AW29" s="22"/>
      <c r="AX29" s="21"/>
      <c r="AY29" s="22"/>
      <c r="AZ29" s="21"/>
      <c r="BA29" s="22"/>
      <c r="BB29" s="21"/>
      <c r="BC29" s="22"/>
      <c r="BD29" s="21"/>
      <c r="BE29" s="22"/>
      <c r="BF29" s="64"/>
      <c r="BI29" s="30" t="s">
        <v>37</v>
      </c>
      <c r="BJ29" s="21">
        <f>SUM(BJ21:BJ28)</f>
        <v>0</v>
      </c>
      <c r="BK29" s="22" t="e">
        <f t="shared" si="0"/>
        <v>#DIV/0!</v>
      </c>
      <c r="BL29" s="21">
        <f>SUM(BL21:BL28)</f>
        <v>0</v>
      </c>
      <c r="BM29" s="22" t="e">
        <f t="shared" si="1"/>
        <v>#DIV/0!</v>
      </c>
      <c r="BN29" s="21">
        <f>SUM(BN21:BN28)</f>
        <v>0</v>
      </c>
      <c r="BO29" s="22" t="e">
        <f t="shared" si="2"/>
        <v>#DIV/0!</v>
      </c>
      <c r="BP29" s="21">
        <f>SUM(BP21:BP28)</f>
        <v>0</v>
      </c>
      <c r="BQ29" s="22" t="e">
        <f t="shared" si="3"/>
        <v>#DIV/0!</v>
      </c>
      <c r="BR29" s="21">
        <f>SUM(BR21:BR28)</f>
        <v>0</v>
      </c>
      <c r="BS29" s="22" t="e">
        <f t="shared" si="4"/>
        <v>#DIV/0!</v>
      </c>
      <c r="BT29" s="21">
        <f>SUM(BT21:BT28)</f>
        <v>0</v>
      </c>
      <c r="BU29" s="22" t="e">
        <f t="shared" si="10"/>
        <v>#DIV/0!</v>
      </c>
      <c r="BV29" s="21">
        <f>SUM(BV21:BV28)</f>
        <v>0</v>
      </c>
      <c r="BW29" s="22" t="e">
        <f t="shared" si="11"/>
        <v>#DIV/0!</v>
      </c>
      <c r="BX29" s="21">
        <f>SUM(BX21:BX28)</f>
        <v>0</v>
      </c>
      <c r="BY29" s="22" t="e">
        <f t="shared" si="12"/>
        <v>#DIV/0!</v>
      </c>
      <c r="BZ29" s="21">
        <f>SUM(BZ21:BZ28)</f>
        <v>0</v>
      </c>
      <c r="CA29" s="22" t="e">
        <f t="shared" si="13"/>
        <v>#DIV/0!</v>
      </c>
      <c r="CB29" s="21">
        <f>SUM(CB21:CB28)</f>
        <v>0</v>
      </c>
      <c r="CC29" s="22" t="e">
        <f t="shared" si="14"/>
        <v>#DIV/0!</v>
      </c>
      <c r="CD29" s="64">
        <f t="shared" si="15"/>
        <v>0</v>
      </c>
      <c r="CG29" s="30" t="s">
        <v>37</v>
      </c>
      <c r="CH29" s="21">
        <f>SUM(CH21:CH28)</f>
        <v>0</v>
      </c>
      <c r="CI29" s="22">
        <v>0.44327065408443111</v>
      </c>
      <c r="CJ29" s="21">
        <f>SUM(CJ21:CJ28)</f>
        <v>0</v>
      </c>
      <c r="CK29" s="22">
        <v>0.37784522892782851</v>
      </c>
      <c r="CL29" s="21">
        <f>SUM(CL21:CL28)</f>
        <v>0</v>
      </c>
      <c r="CM29" s="22">
        <v>0.10525789028500046</v>
      </c>
      <c r="CN29" s="21">
        <f>SUM(CN21:CN28)</f>
        <v>0</v>
      </c>
      <c r="CO29" s="22">
        <v>3.344327715993644E-2</v>
      </c>
      <c r="CP29" s="21">
        <f>SUM(CP21:CP28)</f>
        <v>0</v>
      </c>
      <c r="CQ29" s="22">
        <v>1.7689667790963138E-2</v>
      </c>
      <c r="CR29" s="21">
        <f>SUM(CR21:CR28)</f>
        <v>0</v>
      </c>
      <c r="CS29" s="22">
        <v>9.3815945613828101E-3</v>
      </c>
      <c r="CT29" s="21">
        <f>SUM(CT21:CT28)</f>
        <v>0</v>
      </c>
      <c r="CU29" s="22" t="e">
        <f t="shared" si="16"/>
        <v>#DIV/0!</v>
      </c>
      <c r="CV29" s="64">
        <f t="shared" si="17"/>
        <v>0</v>
      </c>
    </row>
    <row r="30" spans="1:100" ht="13.5" thickBot="1" x14ac:dyDescent="0.25">
      <c r="A30" s="3"/>
      <c r="B30" s="29" t="s">
        <v>39</v>
      </c>
      <c r="C30" s="56">
        <f>C20+C29+C13</f>
        <v>0</v>
      </c>
      <c r="D30" s="43" t="e">
        <f t="shared" si="5"/>
        <v>#DIV/0!</v>
      </c>
      <c r="E30" s="13">
        <f>E20+E29+E13</f>
        <v>0</v>
      </c>
      <c r="F30" s="43" t="e">
        <f t="shared" si="5"/>
        <v>#DIV/0!</v>
      </c>
      <c r="G30" s="13">
        <f>G20+G29+G13</f>
        <v>0</v>
      </c>
      <c r="H30" s="43" t="e">
        <f t="shared" si="6"/>
        <v>#DIV/0!</v>
      </c>
      <c r="I30" s="13">
        <f>I20+I29+I13</f>
        <v>0</v>
      </c>
      <c r="J30" s="43" t="e">
        <f t="shared" si="7"/>
        <v>#DIV/0!</v>
      </c>
      <c r="K30" s="13">
        <f>K20+K29+K13</f>
        <v>0</v>
      </c>
      <c r="L30" s="43" t="e">
        <f t="shared" si="8"/>
        <v>#DIV/0!</v>
      </c>
      <c r="M30" s="63">
        <f t="shared" si="9"/>
        <v>0</v>
      </c>
      <c r="P30" s="29" t="s">
        <v>39</v>
      </c>
      <c r="Q30" s="56"/>
      <c r="R30" s="43"/>
      <c r="S30" s="13"/>
      <c r="T30" s="43"/>
      <c r="U30" s="56"/>
      <c r="V30" s="43"/>
      <c r="W30" s="56"/>
      <c r="X30" s="43"/>
      <c r="Y30" s="56"/>
      <c r="Z30" s="43"/>
      <c r="AA30" s="63"/>
      <c r="AD30" s="29" t="s">
        <v>39</v>
      </c>
      <c r="AE30" s="56"/>
      <c r="AF30" s="43"/>
      <c r="AG30" s="56"/>
      <c r="AH30" s="43"/>
      <c r="AI30" s="56"/>
      <c r="AJ30" s="43"/>
      <c r="AK30" s="56"/>
      <c r="AL30" s="43"/>
      <c r="AM30" s="56"/>
      <c r="AN30" s="43"/>
      <c r="AO30" s="56"/>
      <c r="AP30" s="43"/>
      <c r="AQ30" s="63"/>
      <c r="AS30" s="29" t="s">
        <v>39</v>
      </c>
      <c r="AT30" s="56"/>
      <c r="AU30" s="43"/>
      <c r="AV30" s="56"/>
      <c r="AW30" s="43"/>
      <c r="AX30" s="56"/>
      <c r="AY30" s="43"/>
      <c r="AZ30" s="56"/>
      <c r="BA30" s="43"/>
      <c r="BB30" s="56"/>
      <c r="BC30" s="43"/>
      <c r="BD30" s="56"/>
      <c r="BE30" s="43"/>
      <c r="BF30" s="63"/>
      <c r="BI30" s="29" t="s">
        <v>39</v>
      </c>
      <c r="BJ30" s="56">
        <f>BJ20+BJ29+BJ13</f>
        <v>0</v>
      </c>
      <c r="BK30" s="43" t="e">
        <f t="shared" si="0"/>
        <v>#DIV/0!</v>
      </c>
      <c r="BL30" s="56">
        <f>BL20+BL29+BL13</f>
        <v>0</v>
      </c>
      <c r="BM30" s="43" t="e">
        <f t="shared" si="1"/>
        <v>#DIV/0!</v>
      </c>
      <c r="BN30" s="56">
        <f>BN20+BN29+BN13</f>
        <v>0</v>
      </c>
      <c r="BO30" s="43" t="e">
        <f t="shared" si="2"/>
        <v>#DIV/0!</v>
      </c>
      <c r="BP30" s="56">
        <f>BP20+BP29+BP13</f>
        <v>0</v>
      </c>
      <c r="BQ30" s="43" t="e">
        <f t="shared" si="3"/>
        <v>#DIV/0!</v>
      </c>
      <c r="BR30" s="56">
        <f>BR20+BR29+BR13</f>
        <v>0</v>
      </c>
      <c r="BS30" s="43" t="e">
        <f t="shared" si="4"/>
        <v>#DIV/0!</v>
      </c>
      <c r="BT30" s="56">
        <f>BT20+BT29+BT13</f>
        <v>0</v>
      </c>
      <c r="BU30" s="43" t="e">
        <f t="shared" si="10"/>
        <v>#DIV/0!</v>
      </c>
      <c r="BV30" s="56">
        <f>BV20+BV29+BV13</f>
        <v>0</v>
      </c>
      <c r="BW30" s="43" t="e">
        <f t="shared" si="11"/>
        <v>#DIV/0!</v>
      </c>
      <c r="BX30" s="56">
        <f>BX20+BX29+BX13</f>
        <v>0</v>
      </c>
      <c r="BY30" s="43" t="e">
        <f t="shared" si="12"/>
        <v>#DIV/0!</v>
      </c>
      <c r="BZ30" s="56">
        <f>BZ20+BZ29+BZ13</f>
        <v>0</v>
      </c>
      <c r="CA30" s="43" t="e">
        <f t="shared" si="13"/>
        <v>#DIV/0!</v>
      </c>
      <c r="CB30" s="56">
        <f>CB20+CB29+CB13</f>
        <v>0</v>
      </c>
      <c r="CC30" s="43" t="e">
        <f t="shared" si="14"/>
        <v>#DIV/0!</v>
      </c>
      <c r="CD30" s="63">
        <f t="shared" si="15"/>
        <v>0</v>
      </c>
      <c r="CG30" s="29" t="s">
        <v>39</v>
      </c>
      <c r="CH30" s="56">
        <f>CH20+CH29+CH13</f>
        <v>0</v>
      </c>
      <c r="CI30" s="43">
        <v>0.42955576842976328</v>
      </c>
      <c r="CJ30" s="56">
        <f>CJ20+CJ29+CJ13</f>
        <v>0</v>
      </c>
      <c r="CK30" s="43">
        <v>0.37542606719202942</v>
      </c>
      <c r="CL30" s="56">
        <f>CL20+CL29+CL13</f>
        <v>0</v>
      </c>
      <c r="CM30" s="43">
        <v>0.10338425813560655</v>
      </c>
      <c r="CN30" s="56">
        <f>CN20+CN29+CN13</f>
        <v>0</v>
      </c>
      <c r="CO30" s="43">
        <v>4.3221265658495107E-2</v>
      </c>
      <c r="CP30" s="56">
        <f>CP20+CP29+CP13</f>
        <v>0</v>
      </c>
      <c r="CQ30" s="43">
        <v>2.2910632287678836E-2</v>
      </c>
      <c r="CR30" s="56">
        <f>CR20+CR29+CR13</f>
        <v>0</v>
      </c>
      <c r="CS30" s="43">
        <v>1.1781257863915146E-2</v>
      </c>
      <c r="CT30" s="56">
        <f>CT20+CT29+CT13</f>
        <v>0</v>
      </c>
      <c r="CU30" s="43" t="e">
        <f t="shared" si="16"/>
        <v>#DIV/0!</v>
      </c>
      <c r="CV30" s="63">
        <f t="shared" si="17"/>
        <v>0</v>
      </c>
    </row>
    <row r="31" spans="1:100" x14ac:dyDescent="0.2">
      <c r="A31" s="1">
        <v>97210</v>
      </c>
      <c r="B31" s="26" t="s">
        <v>33</v>
      </c>
      <c r="C31" s="58"/>
      <c r="D31" s="42" t="e">
        <f t="shared" si="5"/>
        <v>#DIV/0!</v>
      </c>
      <c r="E31" s="11"/>
      <c r="F31" s="42" t="e">
        <f t="shared" si="5"/>
        <v>#DIV/0!</v>
      </c>
      <c r="G31" s="11"/>
      <c r="H31" s="42" t="e">
        <f t="shared" si="6"/>
        <v>#DIV/0!</v>
      </c>
      <c r="I31" s="11"/>
      <c r="J31" s="42" t="e">
        <f t="shared" si="7"/>
        <v>#DIV/0!</v>
      </c>
      <c r="K31" s="11"/>
      <c r="L31" s="42" t="e">
        <f t="shared" si="8"/>
        <v>#DIV/0!</v>
      </c>
      <c r="M31" s="60">
        <f t="shared" si="9"/>
        <v>0</v>
      </c>
      <c r="P31" s="26" t="s">
        <v>33</v>
      </c>
      <c r="Q31" s="58"/>
      <c r="R31" s="42"/>
      <c r="S31" s="11"/>
      <c r="T31" s="42"/>
      <c r="U31" s="58"/>
      <c r="V31" s="42"/>
      <c r="W31" s="58"/>
      <c r="X31" s="42"/>
      <c r="Y31" s="58"/>
      <c r="Z31" s="42"/>
      <c r="AA31" s="60"/>
      <c r="AD31" s="26" t="s">
        <v>33</v>
      </c>
      <c r="AE31" s="58"/>
      <c r="AF31" s="42"/>
      <c r="AG31" s="11"/>
      <c r="AH31" s="42"/>
      <c r="AI31" s="11"/>
      <c r="AJ31" s="42"/>
      <c r="AK31" s="11"/>
      <c r="AL31" s="42"/>
      <c r="AM31" s="11"/>
      <c r="AN31" s="42"/>
      <c r="AO31" s="11"/>
      <c r="AP31" s="42"/>
      <c r="AQ31" s="60"/>
      <c r="AS31" s="26" t="s">
        <v>33</v>
      </c>
      <c r="AT31" s="58"/>
      <c r="AU31" s="42"/>
      <c r="AV31" s="58"/>
      <c r="AW31" s="42"/>
      <c r="AX31" s="58"/>
      <c r="AY31" s="42"/>
      <c r="AZ31" s="58"/>
      <c r="BA31" s="42"/>
      <c r="BB31" s="58"/>
      <c r="BC31" s="42"/>
      <c r="BD31" s="58"/>
      <c r="BE31" s="42"/>
      <c r="BF31" s="60"/>
      <c r="BI31" s="26" t="s">
        <v>33</v>
      </c>
      <c r="BJ31" s="58"/>
      <c r="BK31" s="74" t="e">
        <f t="shared" si="0"/>
        <v>#DIV/0!</v>
      </c>
      <c r="BL31" s="58"/>
      <c r="BM31" s="74" t="e">
        <f t="shared" si="1"/>
        <v>#DIV/0!</v>
      </c>
      <c r="BN31" s="58"/>
      <c r="BO31" s="74" t="e">
        <f t="shared" si="2"/>
        <v>#DIV/0!</v>
      </c>
      <c r="BP31" s="58"/>
      <c r="BQ31" s="74" t="e">
        <f t="shared" si="3"/>
        <v>#DIV/0!</v>
      </c>
      <c r="BR31" s="58"/>
      <c r="BS31" s="74" t="e">
        <f t="shared" si="4"/>
        <v>#DIV/0!</v>
      </c>
      <c r="BT31" s="58"/>
      <c r="BU31" s="74" t="e">
        <f t="shared" si="10"/>
        <v>#DIV/0!</v>
      </c>
      <c r="BV31" s="58"/>
      <c r="BW31" s="74" t="e">
        <f t="shared" si="11"/>
        <v>#DIV/0!</v>
      </c>
      <c r="BX31" s="58"/>
      <c r="BY31" s="74" t="e">
        <f t="shared" si="12"/>
        <v>#DIV/0!</v>
      </c>
      <c r="BZ31" s="58"/>
      <c r="CA31" s="74" t="e">
        <f t="shared" si="13"/>
        <v>#DIV/0!</v>
      </c>
      <c r="CB31" s="58"/>
      <c r="CC31" s="74" t="e">
        <f t="shared" si="14"/>
        <v>#DIV/0!</v>
      </c>
      <c r="CD31" s="60">
        <f t="shared" si="15"/>
        <v>0</v>
      </c>
      <c r="CG31" s="26" t="s">
        <v>33</v>
      </c>
      <c r="CH31" s="58"/>
      <c r="CI31" s="74">
        <v>0.35859269282814604</v>
      </c>
      <c r="CJ31" s="58"/>
      <c r="CK31" s="74">
        <v>0.40730717185385651</v>
      </c>
      <c r="CL31" s="58"/>
      <c r="CM31" s="74">
        <v>0.11096075778078482</v>
      </c>
      <c r="CN31" s="58"/>
      <c r="CO31" s="74">
        <v>5.2774018944519614E-2</v>
      </c>
      <c r="CP31" s="58"/>
      <c r="CQ31" s="74">
        <v>3.9242219215155603E-2</v>
      </c>
      <c r="CR31" s="58"/>
      <c r="CS31" s="74">
        <v>1.2178619756427603E-2</v>
      </c>
      <c r="CT31" s="58"/>
      <c r="CU31" s="74" t="e">
        <f t="shared" si="16"/>
        <v>#DIV/0!</v>
      </c>
      <c r="CV31" s="60">
        <f t="shared" si="17"/>
        <v>0</v>
      </c>
    </row>
    <row r="32" spans="1:100" x14ac:dyDescent="0.2">
      <c r="A32" s="1">
        <v>97217</v>
      </c>
      <c r="B32" s="27" t="s">
        <v>14</v>
      </c>
      <c r="C32" s="17"/>
      <c r="D32" s="18" t="e">
        <f t="shared" si="5"/>
        <v>#DIV/0!</v>
      </c>
      <c r="E32" s="11"/>
      <c r="F32" s="18" t="e">
        <f t="shared" si="5"/>
        <v>#DIV/0!</v>
      </c>
      <c r="G32" s="11"/>
      <c r="H32" s="18" t="e">
        <f t="shared" si="6"/>
        <v>#DIV/0!</v>
      </c>
      <c r="I32" s="11"/>
      <c r="J32" s="18" t="e">
        <f t="shared" si="7"/>
        <v>#DIV/0!</v>
      </c>
      <c r="K32" s="11"/>
      <c r="L32" s="18" t="e">
        <f t="shared" si="8"/>
        <v>#DIV/0!</v>
      </c>
      <c r="M32" s="61">
        <f t="shared" si="9"/>
        <v>0</v>
      </c>
      <c r="P32" s="27" t="s">
        <v>14</v>
      </c>
      <c r="Q32" s="17"/>
      <c r="R32" s="18"/>
      <c r="S32" s="11"/>
      <c r="T32" s="18"/>
      <c r="U32" s="17"/>
      <c r="V32" s="18"/>
      <c r="W32" s="17"/>
      <c r="X32" s="18"/>
      <c r="Y32" s="17"/>
      <c r="Z32" s="18"/>
      <c r="AA32" s="61"/>
      <c r="AD32" s="27" t="s">
        <v>14</v>
      </c>
      <c r="AE32" s="17"/>
      <c r="AF32" s="18"/>
      <c r="AG32" s="11"/>
      <c r="AH32" s="18"/>
      <c r="AI32" s="11"/>
      <c r="AJ32" s="18"/>
      <c r="AK32" s="11"/>
      <c r="AL32" s="18"/>
      <c r="AM32" s="11"/>
      <c r="AN32" s="18"/>
      <c r="AO32" s="11"/>
      <c r="AP32" s="18"/>
      <c r="AQ32" s="61"/>
      <c r="AS32" s="27" t="s">
        <v>14</v>
      </c>
      <c r="AT32" s="17"/>
      <c r="AU32" s="18"/>
      <c r="AV32" s="17"/>
      <c r="AW32" s="18"/>
      <c r="AX32" s="17"/>
      <c r="AY32" s="18"/>
      <c r="AZ32" s="17"/>
      <c r="BA32" s="18"/>
      <c r="BB32" s="17"/>
      <c r="BC32" s="18"/>
      <c r="BD32" s="17"/>
      <c r="BE32" s="18"/>
      <c r="BF32" s="61"/>
      <c r="BI32" s="27" t="s">
        <v>14</v>
      </c>
      <c r="BJ32" s="17"/>
      <c r="BK32" s="72" t="e">
        <f t="shared" si="0"/>
        <v>#DIV/0!</v>
      </c>
      <c r="BL32" s="17"/>
      <c r="BM32" s="72" t="e">
        <f t="shared" si="1"/>
        <v>#DIV/0!</v>
      </c>
      <c r="BN32" s="17"/>
      <c r="BO32" s="72" t="e">
        <f t="shared" si="2"/>
        <v>#DIV/0!</v>
      </c>
      <c r="BP32" s="17"/>
      <c r="BQ32" s="72" t="e">
        <f t="shared" si="3"/>
        <v>#DIV/0!</v>
      </c>
      <c r="BR32" s="17"/>
      <c r="BS32" s="72" t="e">
        <f t="shared" si="4"/>
        <v>#DIV/0!</v>
      </c>
      <c r="BT32" s="17"/>
      <c r="BU32" s="72" t="e">
        <f t="shared" si="10"/>
        <v>#DIV/0!</v>
      </c>
      <c r="BV32" s="17"/>
      <c r="BW32" s="72" t="e">
        <f t="shared" si="11"/>
        <v>#DIV/0!</v>
      </c>
      <c r="BX32" s="17"/>
      <c r="BY32" s="72" t="e">
        <f t="shared" si="12"/>
        <v>#DIV/0!</v>
      </c>
      <c r="BZ32" s="17"/>
      <c r="CA32" s="72" t="e">
        <f t="shared" si="13"/>
        <v>#DIV/0!</v>
      </c>
      <c r="CB32" s="17"/>
      <c r="CC32" s="72" t="e">
        <f t="shared" si="14"/>
        <v>#DIV/0!</v>
      </c>
      <c r="CD32" s="61">
        <f t="shared" si="15"/>
        <v>0</v>
      </c>
      <c r="CG32" s="27" t="s">
        <v>14</v>
      </c>
      <c r="CH32" s="17"/>
      <c r="CI32" s="72">
        <v>0.38925294888597639</v>
      </c>
      <c r="CJ32" s="17"/>
      <c r="CK32" s="72">
        <v>0.41415465268676277</v>
      </c>
      <c r="CL32" s="17"/>
      <c r="CM32" s="72">
        <v>0.10091743119266054</v>
      </c>
      <c r="CN32" s="17"/>
      <c r="CO32" s="72">
        <v>5.3735255570117949E-2</v>
      </c>
      <c r="CP32" s="17"/>
      <c r="CQ32" s="72">
        <v>1.8348623853211007E-2</v>
      </c>
      <c r="CR32" s="17"/>
      <c r="CS32" s="72">
        <v>1.310615989515072E-2</v>
      </c>
      <c r="CT32" s="17"/>
      <c r="CU32" s="72" t="e">
        <f t="shared" si="16"/>
        <v>#DIV/0!</v>
      </c>
      <c r="CV32" s="61">
        <f t="shared" si="17"/>
        <v>0</v>
      </c>
    </row>
    <row r="33" spans="1:100" x14ac:dyDescent="0.2">
      <c r="A33" s="1">
        <v>97220</v>
      </c>
      <c r="B33" s="27" t="s">
        <v>28</v>
      </c>
      <c r="C33" s="17"/>
      <c r="D33" s="18" t="e">
        <f t="shared" si="5"/>
        <v>#DIV/0!</v>
      </c>
      <c r="E33" s="11"/>
      <c r="F33" s="18" t="e">
        <f t="shared" si="5"/>
        <v>#DIV/0!</v>
      </c>
      <c r="G33" s="11"/>
      <c r="H33" s="18" t="e">
        <f t="shared" si="6"/>
        <v>#DIV/0!</v>
      </c>
      <c r="I33" s="11"/>
      <c r="J33" s="18" t="e">
        <f t="shared" si="7"/>
        <v>#DIV/0!</v>
      </c>
      <c r="K33" s="11"/>
      <c r="L33" s="18" t="e">
        <f t="shared" si="8"/>
        <v>#DIV/0!</v>
      </c>
      <c r="M33" s="61">
        <f t="shared" si="9"/>
        <v>0</v>
      </c>
      <c r="P33" s="27" t="s">
        <v>28</v>
      </c>
      <c r="Q33" s="17"/>
      <c r="R33" s="18"/>
      <c r="S33" s="11"/>
      <c r="T33" s="18"/>
      <c r="U33" s="17"/>
      <c r="V33" s="18"/>
      <c r="W33" s="17"/>
      <c r="X33" s="18"/>
      <c r="Y33" s="17"/>
      <c r="Z33" s="18"/>
      <c r="AA33" s="61"/>
      <c r="AD33" s="27" t="s">
        <v>28</v>
      </c>
      <c r="AE33" s="17"/>
      <c r="AF33" s="18"/>
      <c r="AG33" s="11"/>
      <c r="AH33" s="18"/>
      <c r="AI33" s="11"/>
      <c r="AJ33" s="18"/>
      <c r="AK33" s="11"/>
      <c r="AL33" s="18"/>
      <c r="AM33" s="11"/>
      <c r="AN33" s="18"/>
      <c r="AO33" s="11"/>
      <c r="AP33" s="18"/>
      <c r="AQ33" s="61"/>
      <c r="AS33" s="27" t="s">
        <v>28</v>
      </c>
      <c r="AT33" s="17"/>
      <c r="AU33" s="18"/>
      <c r="AV33" s="17"/>
      <c r="AW33" s="18"/>
      <c r="AX33" s="17"/>
      <c r="AY33" s="18"/>
      <c r="AZ33" s="17"/>
      <c r="BA33" s="18"/>
      <c r="BB33" s="17"/>
      <c r="BC33" s="18"/>
      <c r="BD33" s="17"/>
      <c r="BE33" s="18"/>
      <c r="BF33" s="61"/>
      <c r="BI33" s="27" t="s">
        <v>28</v>
      </c>
      <c r="BJ33" s="17"/>
      <c r="BK33" s="72" t="e">
        <f t="shared" si="0"/>
        <v>#DIV/0!</v>
      </c>
      <c r="BL33" s="17"/>
      <c r="BM33" s="72" t="e">
        <f t="shared" si="1"/>
        <v>#DIV/0!</v>
      </c>
      <c r="BN33" s="17"/>
      <c r="BO33" s="72" t="e">
        <f t="shared" si="2"/>
        <v>#DIV/0!</v>
      </c>
      <c r="BP33" s="17"/>
      <c r="BQ33" s="72" t="e">
        <f t="shared" si="3"/>
        <v>#DIV/0!</v>
      </c>
      <c r="BR33" s="17"/>
      <c r="BS33" s="72" t="e">
        <f t="shared" si="4"/>
        <v>#DIV/0!</v>
      </c>
      <c r="BT33" s="17"/>
      <c r="BU33" s="72" t="e">
        <f t="shared" si="10"/>
        <v>#DIV/0!</v>
      </c>
      <c r="BV33" s="17"/>
      <c r="BW33" s="72" t="e">
        <f t="shared" si="11"/>
        <v>#DIV/0!</v>
      </c>
      <c r="BX33" s="17"/>
      <c r="BY33" s="72" t="e">
        <f t="shared" si="12"/>
        <v>#DIV/0!</v>
      </c>
      <c r="BZ33" s="17"/>
      <c r="CA33" s="72" t="e">
        <f t="shared" si="13"/>
        <v>#DIV/0!</v>
      </c>
      <c r="CB33" s="17"/>
      <c r="CC33" s="72" t="e">
        <f t="shared" si="14"/>
        <v>#DIV/0!</v>
      </c>
      <c r="CD33" s="61">
        <f t="shared" si="15"/>
        <v>0</v>
      </c>
      <c r="CG33" s="27" t="s">
        <v>28</v>
      </c>
      <c r="CH33" s="17"/>
      <c r="CI33" s="72">
        <v>0.42007434944237915</v>
      </c>
      <c r="CJ33" s="17"/>
      <c r="CK33" s="72">
        <v>0.38661710037174718</v>
      </c>
      <c r="CL33" s="17"/>
      <c r="CM33" s="72">
        <v>0.10408921933085502</v>
      </c>
      <c r="CN33" s="17"/>
      <c r="CO33" s="72">
        <v>3.717472118959108E-2</v>
      </c>
      <c r="CP33" s="17"/>
      <c r="CQ33" s="72">
        <v>2.7881040892193308E-2</v>
      </c>
      <c r="CR33" s="17"/>
      <c r="CS33" s="72">
        <v>9.2936802973977699E-3</v>
      </c>
      <c r="CT33" s="17"/>
      <c r="CU33" s="72" t="e">
        <f t="shared" si="16"/>
        <v>#DIV/0!</v>
      </c>
      <c r="CV33" s="61">
        <f t="shared" si="17"/>
        <v>0</v>
      </c>
    </row>
    <row r="34" spans="1:100" x14ac:dyDescent="0.2">
      <c r="A34" s="1">
        <v>97226</v>
      </c>
      <c r="B34" s="27" t="s">
        <v>21</v>
      </c>
      <c r="C34" s="17"/>
      <c r="D34" s="18" t="e">
        <f t="shared" si="5"/>
        <v>#DIV/0!</v>
      </c>
      <c r="E34" s="11"/>
      <c r="F34" s="18" t="e">
        <f t="shared" si="5"/>
        <v>#DIV/0!</v>
      </c>
      <c r="G34" s="11"/>
      <c r="H34" s="18" t="e">
        <f t="shared" si="6"/>
        <v>#DIV/0!</v>
      </c>
      <c r="I34" s="11"/>
      <c r="J34" s="18" t="e">
        <f t="shared" si="7"/>
        <v>#DIV/0!</v>
      </c>
      <c r="K34" s="11"/>
      <c r="L34" s="18" t="e">
        <f t="shared" si="8"/>
        <v>#DIV/0!</v>
      </c>
      <c r="M34" s="61">
        <f t="shared" si="9"/>
        <v>0</v>
      </c>
      <c r="P34" s="27" t="s">
        <v>21</v>
      </c>
      <c r="Q34" s="17"/>
      <c r="R34" s="18"/>
      <c r="S34" s="11"/>
      <c r="T34" s="18"/>
      <c r="U34" s="17"/>
      <c r="V34" s="18"/>
      <c r="W34" s="17"/>
      <c r="X34" s="18"/>
      <c r="Y34" s="17"/>
      <c r="Z34" s="18"/>
      <c r="AA34" s="61"/>
      <c r="AD34" s="27" t="s">
        <v>21</v>
      </c>
      <c r="AE34" s="17"/>
      <c r="AF34" s="18"/>
      <c r="AG34" s="11"/>
      <c r="AH34" s="18"/>
      <c r="AI34" s="11"/>
      <c r="AJ34" s="18"/>
      <c r="AK34" s="11"/>
      <c r="AL34" s="18"/>
      <c r="AM34" s="11"/>
      <c r="AN34" s="18"/>
      <c r="AO34" s="11"/>
      <c r="AP34" s="18"/>
      <c r="AQ34" s="61"/>
      <c r="AS34" s="27" t="s">
        <v>21</v>
      </c>
      <c r="AT34" s="17"/>
      <c r="AU34" s="18"/>
      <c r="AV34" s="17"/>
      <c r="AW34" s="18"/>
      <c r="AX34" s="17"/>
      <c r="AY34" s="18"/>
      <c r="AZ34" s="17"/>
      <c r="BA34" s="18"/>
      <c r="BB34" s="17"/>
      <c r="BC34" s="18"/>
      <c r="BD34" s="17"/>
      <c r="BE34" s="18"/>
      <c r="BF34" s="61"/>
      <c r="BI34" s="27" t="s">
        <v>21</v>
      </c>
      <c r="BJ34" s="17"/>
      <c r="BK34" s="72" t="e">
        <f t="shared" si="0"/>
        <v>#DIV/0!</v>
      </c>
      <c r="BL34" s="17"/>
      <c r="BM34" s="72" t="e">
        <f t="shared" si="1"/>
        <v>#DIV/0!</v>
      </c>
      <c r="BN34" s="17"/>
      <c r="BO34" s="72" t="e">
        <f t="shared" si="2"/>
        <v>#DIV/0!</v>
      </c>
      <c r="BP34" s="17"/>
      <c r="BQ34" s="72" t="e">
        <f t="shared" si="3"/>
        <v>#DIV/0!</v>
      </c>
      <c r="BR34" s="17"/>
      <c r="BS34" s="72" t="e">
        <f t="shared" si="4"/>
        <v>#DIV/0!</v>
      </c>
      <c r="BT34" s="17"/>
      <c r="BU34" s="72" t="e">
        <f t="shared" si="10"/>
        <v>#DIV/0!</v>
      </c>
      <c r="BV34" s="17"/>
      <c r="BW34" s="72" t="e">
        <f t="shared" si="11"/>
        <v>#DIV/0!</v>
      </c>
      <c r="BX34" s="17"/>
      <c r="BY34" s="72" t="e">
        <f t="shared" si="12"/>
        <v>#DIV/0!</v>
      </c>
      <c r="BZ34" s="17"/>
      <c r="CA34" s="72" t="e">
        <f t="shared" si="13"/>
        <v>#DIV/0!</v>
      </c>
      <c r="CB34" s="17"/>
      <c r="CC34" s="72" t="e">
        <f t="shared" si="14"/>
        <v>#DIV/0!</v>
      </c>
      <c r="CD34" s="61">
        <f t="shared" si="15"/>
        <v>0</v>
      </c>
      <c r="CG34" s="27" t="s">
        <v>21</v>
      </c>
      <c r="CH34" s="17"/>
      <c r="CI34" s="72">
        <v>0.35698447893569846</v>
      </c>
      <c r="CJ34" s="17"/>
      <c r="CK34" s="72">
        <v>0.43237250554323731</v>
      </c>
      <c r="CL34" s="17"/>
      <c r="CM34" s="72">
        <v>7.9822616407982258E-2</v>
      </c>
      <c r="CN34" s="17"/>
      <c r="CO34" s="72">
        <v>7.5388026607538808E-2</v>
      </c>
      <c r="CP34" s="17"/>
      <c r="CQ34" s="72">
        <v>2.6607538802660754E-2</v>
      </c>
      <c r="CR34" s="17"/>
      <c r="CS34" s="72">
        <v>8.869179600886918E-3</v>
      </c>
      <c r="CT34" s="17"/>
      <c r="CU34" s="72" t="e">
        <f t="shared" si="16"/>
        <v>#DIV/0!</v>
      </c>
      <c r="CV34" s="61">
        <f t="shared" si="17"/>
        <v>0</v>
      </c>
    </row>
    <row r="35" spans="1:100" x14ac:dyDescent="0.2">
      <c r="A35" s="1">
        <v>97232</v>
      </c>
      <c r="B35" s="28" t="s">
        <v>26</v>
      </c>
      <c r="C35" s="19"/>
      <c r="D35" s="20" t="e">
        <f t="shared" si="5"/>
        <v>#DIV/0!</v>
      </c>
      <c r="E35" s="11"/>
      <c r="F35" s="20" t="e">
        <f t="shared" si="5"/>
        <v>#DIV/0!</v>
      </c>
      <c r="G35" s="11"/>
      <c r="H35" s="20" t="e">
        <f t="shared" si="6"/>
        <v>#DIV/0!</v>
      </c>
      <c r="I35" s="11"/>
      <c r="J35" s="20" t="e">
        <f t="shared" si="7"/>
        <v>#DIV/0!</v>
      </c>
      <c r="K35" s="11"/>
      <c r="L35" s="20" t="e">
        <f t="shared" si="8"/>
        <v>#DIV/0!</v>
      </c>
      <c r="M35" s="62">
        <f t="shared" si="9"/>
        <v>0</v>
      </c>
      <c r="P35" s="28" t="s">
        <v>26</v>
      </c>
      <c r="Q35" s="19"/>
      <c r="R35" s="20"/>
      <c r="S35" s="11"/>
      <c r="T35" s="20"/>
      <c r="U35" s="19"/>
      <c r="V35" s="20"/>
      <c r="W35" s="19"/>
      <c r="X35" s="20"/>
      <c r="Y35" s="19"/>
      <c r="Z35" s="20"/>
      <c r="AA35" s="62"/>
      <c r="AD35" s="28" t="s">
        <v>26</v>
      </c>
      <c r="AE35" s="19"/>
      <c r="AF35" s="20"/>
      <c r="AG35" s="11"/>
      <c r="AH35" s="20"/>
      <c r="AI35" s="11"/>
      <c r="AJ35" s="20"/>
      <c r="AK35" s="11"/>
      <c r="AL35" s="20"/>
      <c r="AM35" s="11"/>
      <c r="AN35" s="20"/>
      <c r="AO35" s="11"/>
      <c r="AP35" s="20"/>
      <c r="AQ35" s="62"/>
      <c r="AS35" s="28" t="s">
        <v>26</v>
      </c>
      <c r="AT35" s="19"/>
      <c r="AU35" s="20"/>
      <c r="AV35" s="19"/>
      <c r="AW35" s="20"/>
      <c r="AX35" s="19"/>
      <c r="AY35" s="20"/>
      <c r="AZ35" s="19"/>
      <c r="BA35" s="20"/>
      <c r="BB35" s="19"/>
      <c r="BC35" s="20"/>
      <c r="BD35" s="19"/>
      <c r="BE35" s="20"/>
      <c r="BF35" s="62"/>
      <c r="BI35" s="28" t="s">
        <v>26</v>
      </c>
      <c r="BJ35" s="19"/>
      <c r="BK35" s="73" t="e">
        <f t="shared" si="0"/>
        <v>#DIV/0!</v>
      </c>
      <c r="BL35" s="19"/>
      <c r="BM35" s="73" t="e">
        <f t="shared" si="1"/>
        <v>#DIV/0!</v>
      </c>
      <c r="BN35" s="19"/>
      <c r="BO35" s="73" t="e">
        <f t="shared" si="2"/>
        <v>#DIV/0!</v>
      </c>
      <c r="BP35" s="19"/>
      <c r="BQ35" s="73" t="e">
        <f t="shared" si="3"/>
        <v>#DIV/0!</v>
      </c>
      <c r="BR35" s="19"/>
      <c r="BS35" s="73" t="e">
        <f t="shared" si="4"/>
        <v>#DIV/0!</v>
      </c>
      <c r="BT35" s="19"/>
      <c r="BU35" s="73" t="e">
        <f t="shared" si="10"/>
        <v>#DIV/0!</v>
      </c>
      <c r="BV35" s="19"/>
      <c r="BW35" s="73" t="e">
        <f t="shared" si="11"/>
        <v>#DIV/0!</v>
      </c>
      <c r="BX35" s="19"/>
      <c r="BY35" s="73" t="e">
        <f t="shared" si="12"/>
        <v>#DIV/0!</v>
      </c>
      <c r="BZ35" s="19"/>
      <c r="CA35" s="73" t="e">
        <f t="shared" si="13"/>
        <v>#DIV/0!</v>
      </c>
      <c r="CB35" s="19"/>
      <c r="CC35" s="73" t="e">
        <f t="shared" si="14"/>
        <v>#DIV/0!</v>
      </c>
      <c r="CD35" s="62">
        <f t="shared" si="15"/>
        <v>0</v>
      </c>
      <c r="CG35" s="28" t="s">
        <v>26</v>
      </c>
      <c r="CH35" s="19"/>
      <c r="CI35" s="73">
        <v>0.41980198019801979</v>
      </c>
      <c r="CJ35" s="19"/>
      <c r="CK35" s="73">
        <v>0.401980198019802</v>
      </c>
      <c r="CL35" s="19"/>
      <c r="CM35" s="73">
        <v>0.10495049504950495</v>
      </c>
      <c r="CN35" s="19"/>
      <c r="CO35" s="73">
        <v>3.5643564356435641E-2</v>
      </c>
      <c r="CP35" s="19"/>
      <c r="CQ35" s="73">
        <v>2.4752475247524754E-2</v>
      </c>
      <c r="CR35" s="19"/>
      <c r="CS35" s="73">
        <v>5.9405940594059407E-3</v>
      </c>
      <c r="CT35" s="19"/>
      <c r="CU35" s="73" t="e">
        <f t="shared" si="16"/>
        <v>#DIV/0!</v>
      </c>
      <c r="CV35" s="62">
        <f t="shared" si="17"/>
        <v>0</v>
      </c>
    </row>
    <row r="36" spans="1:100" x14ac:dyDescent="0.2">
      <c r="A36" s="3"/>
      <c r="B36" s="30" t="s">
        <v>38</v>
      </c>
      <c r="C36" s="14">
        <f>SUM(C31:C35)</f>
        <v>0</v>
      </c>
      <c r="D36" s="22" t="e">
        <f t="shared" si="5"/>
        <v>#DIV/0!</v>
      </c>
      <c r="E36" s="14">
        <f>SUM(E31:E35)</f>
        <v>0</v>
      </c>
      <c r="F36" s="22" t="e">
        <f t="shared" si="5"/>
        <v>#DIV/0!</v>
      </c>
      <c r="G36" s="14">
        <f>SUM(G31:G35)</f>
        <v>0</v>
      </c>
      <c r="H36" s="22" t="e">
        <f t="shared" si="6"/>
        <v>#DIV/0!</v>
      </c>
      <c r="I36" s="14">
        <f>SUM(I31:I35)</f>
        <v>0</v>
      </c>
      <c r="J36" s="22" t="e">
        <f t="shared" si="7"/>
        <v>#DIV/0!</v>
      </c>
      <c r="K36" s="14">
        <f>SUM(K31:K35)</f>
        <v>0</v>
      </c>
      <c r="L36" s="22" t="e">
        <f t="shared" si="8"/>
        <v>#DIV/0!</v>
      </c>
      <c r="M36" s="64">
        <f t="shared" si="9"/>
        <v>0</v>
      </c>
      <c r="P36" s="30" t="s">
        <v>38</v>
      </c>
      <c r="Q36" s="21"/>
      <c r="R36" s="22"/>
      <c r="S36" s="14"/>
      <c r="T36" s="22"/>
      <c r="U36" s="21"/>
      <c r="V36" s="22"/>
      <c r="W36" s="21"/>
      <c r="X36" s="22"/>
      <c r="Y36" s="21"/>
      <c r="Z36" s="22"/>
      <c r="AA36" s="64"/>
      <c r="AD36" s="30" t="s">
        <v>38</v>
      </c>
      <c r="AE36" s="21"/>
      <c r="AF36" s="22"/>
      <c r="AG36" s="21"/>
      <c r="AH36" s="22"/>
      <c r="AI36" s="21"/>
      <c r="AJ36" s="22"/>
      <c r="AK36" s="21"/>
      <c r="AL36" s="22"/>
      <c r="AM36" s="21"/>
      <c r="AN36" s="22"/>
      <c r="AO36" s="21"/>
      <c r="AP36" s="22"/>
      <c r="AQ36" s="64"/>
      <c r="AS36" s="30" t="s">
        <v>38</v>
      </c>
      <c r="AT36" s="21"/>
      <c r="AU36" s="22"/>
      <c r="AV36" s="21"/>
      <c r="AW36" s="22"/>
      <c r="AX36" s="21"/>
      <c r="AY36" s="22"/>
      <c r="AZ36" s="21"/>
      <c r="BA36" s="22"/>
      <c r="BB36" s="21"/>
      <c r="BC36" s="22"/>
      <c r="BD36" s="21"/>
      <c r="BE36" s="22"/>
      <c r="BF36" s="64"/>
      <c r="BI36" s="30" t="s">
        <v>38</v>
      </c>
      <c r="BJ36" s="21">
        <f>SUM(BJ31:BJ35)</f>
        <v>0</v>
      </c>
      <c r="BK36" s="22" t="e">
        <f t="shared" si="0"/>
        <v>#DIV/0!</v>
      </c>
      <c r="BL36" s="21">
        <f>SUM(BL31:BL35)</f>
        <v>0</v>
      </c>
      <c r="BM36" s="22" t="e">
        <f t="shared" si="1"/>
        <v>#DIV/0!</v>
      </c>
      <c r="BN36" s="21">
        <f>SUM(BN31:BN35)</f>
        <v>0</v>
      </c>
      <c r="BO36" s="22" t="e">
        <f t="shared" si="2"/>
        <v>#DIV/0!</v>
      </c>
      <c r="BP36" s="21">
        <f>SUM(BP31:BP35)</f>
        <v>0</v>
      </c>
      <c r="BQ36" s="22" t="e">
        <f t="shared" si="3"/>
        <v>#DIV/0!</v>
      </c>
      <c r="BR36" s="21">
        <f>SUM(BR31:BR35)</f>
        <v>0</v>
      </c>
      <c r="BS36" s="22" t="e">
        <f t="shared" si="4"/>
        <v>#DIV/0!</v>
      </c>
      <c r="BT36" s="21">
        <f>SUM(BT31:BT35)</f>
        <v>0</v>
      </c>
      <c r="BU36" s="22" t="e">
        <f t="shared" si="10"/>
        <v>#DIV/0!</v>
      </c>
      <c r="BV36" s="21">
        <f>SUM(BV31:BV35)</f>
        <v>0</v>
      </c>
      <c r="BW36" s="22" t="e">
        <f t="shared" si="11"/>
        <v>#DIV/0!</v>
      </c>
      <c r="BX36" s="21">
        <f>SUM(BX31:BX35)</f>
        <v>0</v>
      </c>
      <c r="BY36" s="22" t="e">
        <f t="shared" si="12"/>
        <v>#DIV/0!</v>
      </c>
      <c r="BZ36" s="21">
        <f>SUM(BZ31:BZ35)</f>
        <v>0</v>
      </c>
      <c r="CA36" s="22" t="e">
        <f t="shared" si="13"/>
        <v>#DIV/0!</v>
      </c>
      <c r="CB36" s="21">
        <f>SUM(CB31:CB35)</f>
        <v>0</v>
      </c>
      <c r="CC36" s="22" t="e">
        <f t="shared" si="14"/>
        <v>#DIV/0!</v>
      </c>
      <c r="CD36" s="64">
        <f t="shared" si="15"/>
        <v>0</v>
      </c>
      <c r="CG36" s="30" t="s">
        <v>38</v>
      </c>
      <c r="CH36" s="21">
        <f>SUM(CH31:CH35)</f>
        <v>0</v>
      </c>
      <c r="CI36" s="22">
        <v>0.3893806622810948</v>
      </c>
      <c r="CJ36" s="21">
        <f>SUM(CJ31:CJ35)</f>
        <v>0</v>
      </c>
      <c r="CK36" s="22">
        <v>0.40435931658099061</v>
      </c>
      <c r="CL36" s="21">
        <f>SUM(CL31:CL35)</f>
        <v>0</v>
      </c>
      <c r="CM36" s="22">
        <v>0.10404871874970061</v>
      </c>
      <c r="CN36" s="21">
        <f>SUM(CN31:CN35)</f>
        <v>0</v>
      </c>
      <c r="CO36" s="22">
        <v>4.7827276242654426E-2</v>
      </c>
      <c r="CP36" s="21">
        <f>SUM(CP31:CP35)</f>
        <v>0</v>
      </c>
      <c r="CQ36" s="22">
        <v>2.9644491536490961E-2</v>
      </c>
      <c r="CR36" s="21">
        <f>SUM(CR31:CR35)</f>
        <v>0</v>
      </c>
      <c r="CS36" s="22">
        <v>1.0169009345238013E-2</v>
      </c>
      <c r="CT36" s="21">
        <f>SUM(CT31:CT35)</f>
        <v>0</v>
      </c>
      <c r="CU36" s="22" t="e">
        <f t="shared" si="16"/>
        <v>#DIV/0!</v>
      </c>
      <c r="CV36" s="64">
        <f t="shared" si="17"/>
        <v>0</v>
      </c>
    </row>
    <row r="37" spans="1:100" x14ac:dyDescent="0.2">
      <c r="A37" s="1">
        <v>97202</v>
      </c>
      <c r="B37" s="31" t="s">
        <v>0</v>
      </c>
      <c r="C37" s="15"/>
      <c r="D37" s="16" t="e">
        <f t="shared" si="5"/>
        <v>#DIV/0!</v>
      </c>
      <c r="E37" s="11"/>
      <c r="F37" s="16" t="e">
        <f t="shared" si="5"/>
        <v>#DIV/0!</v>
      </c>
      <c r="G37" s="11"/>
      <c r="H37" s="16" t="e">
        <f t="shared" si="6"/>
        <v>#DIV/0!</v>
      </c>
      <c r="I37" s="11"/>
      <c r="J37" s="16" t="e">
        <f t="shared" si="7"/>
        <v>#DIV/0!</v>
      </c>
      <c r="K37" s="11"/>
      <c r="L37" s="16" t="e">
        <f t="shared" si="8"/>
        <v>#DIV/0!</v>
      </c>
      <c r="M37" s="65">
        <f t="shared" si="9"/>
        <v>0</v>
      </c>
      <c r="P37" s="31" t="s">
        <v>0</v>
      </c>
      <c r="Q37" s="15"/>
      <c r="R37" s="16"/>
      <c r="S37" s="11"/>
      <c r="T37" s="16"/>
      <c r="U37" s="15"/>
      <c r="V37" s="16"/>
      <c r="W37" s="15"/>
      <c r="X37" s="16"/>
      <c r="Y37" s="15"/>
      <c r="Z37" s="16"/>
      <c r="AA37" s="65"/>
      <c r="AD37" s="31" t="s">
        <v>0</v>
      </c>
      <c r="AE37" s="15"/>
      <c r="AF37" s="16"/>
      <c r="AG37" s="11"/>
      <c r="AH37" s="16"/>
      <c r="AI37" s="11"/>
      <c r="AJ37" s="16"/>
      <c r="AK37" s="11"/>
      <c r="AL37" s="16"/>
      <c r="AM37" s="11"/>
      <c r="AN37" s="16"/>
      <c r="AO37" s="11"/>
      <c r="AP37" s="16"/>
      <c r="AQ37" s="65"/>
      <c r="AS37" s="31" t="s">
        <v>0</v>
      </c>
      <c r="AT37" s="15"/>
      <c r="AU37" s="16"/>
      <c r="AV37" s="15"/>
      <c r="AW37" s="16"/>
      <c r="AX37" s="15"/>
      <c r="AY37" s="16"/>
      <c r="AZ37" s="15"/>
      <c r="BA37" s="16"/>
      <c r="BB37" s="15"/>
      <c r="BC37" s="16"/>
      <c r="BD37" s="15"/>
      <c r="BE37" s="16"/>
      <c r="BF37" s="65"/>
      <c r="BI37" s="31" t="s">
        <v>0</v>
      </c>
      <c r="BJ37" s="15"/>
      <c r="BK37" s="75" t="e">
        <f t="shared" si="0"/>
        <v>#DIV/0!</v>
      </c>
      <c r="BL37" s="15"/>
      <c r="BM37" s="75" t="e">
        <f t="shared" si="1"/>
        <v>#DIV/0!</v>
      </c>
      <c r="BN37" s="15"/>
      <c r="BO37" s="75" t="e">
        <f t="shared" si="2"/>
        <v>#DIV/0!</v>
      </c>
      <c r="BP37" s="15"/>
      <c r="BQ37" s="75" t="e">
        <f t="shared" si="3"/>
        <v>#DIV/0!</v>
      </c>
      <c r="BR37" s="15"/>
      <c r="BS37" s="75" t="e">
        <f t="shared" si="4"/>
        <v>#DIV/0!</v>
      </c>
      <c r="BT37" s="15"/>
      <c r="BU37" s="75" t="e">
        <f t="shared" si="10"/>
        <v>#DIV/0!</v>
      </c>
      <c r="BV37" s="15"/>
      <c r="BW37" s="75" t="e">
        <f t="shared" si="11"/>
        <v>#DIV/0!</v>
      </c>
      <c r="BX37" s="15"/>
      <c r="BY37" s="75" t="e">
        <f t="shared" si="12"/>
        <v>#DIV/0!</v>
      </c>
      <c r="BZ37" s="15"/>
      <c r="CA37" s="75" t="e">
        <f t="shared" si="13"/>
        <v>#DIV/0!</v>
      </c>
      <c r="CB37" s="15"/>
      <c r="CC37" s="75" t="e">
        <f t="shared" si="14"/>
        <v>#DIV/0!</v>
      </c>
      <c r="CD37" s="65">
        <f t="shared" si="15"/>
        <v>0</v>
      </c>
      <c r="CG37" s="31" t="s">
        <v>0</v>
      </c>
      <c r="CH37" s="15"/>
      <c r="CI37" s="75">
        <v>0.34393063583815031</v>
      </c>
      <c r="CJ37" s="15"/>
      <c r="CK37" s="75">
        <v>0.36705202312138729</v>
      </c>
      <c r="CL37" s="15"/>
      <c r="CM37" s="75">
        <v>0.14450867052023122</v>
      </c>
      <c r="CN37" s="15"/>
      <c r="CO37" s="75">
        <v>6.6473988439306367E-2</v>
      </c>
      <c r="CP37" s="15"/>
      <c r="CQ37" s="75">
        <v>3.1791907514450865E-2</v>
      </c>
      <c r="CR37" s="15"/>
      <c r="CS37" s="75">
        <v>2.3121387283236997E-2</v>
      </c>
      <c r="CT37" s="15"/>
      <c r="CU37" s="75" t="e">
        <f t="shared" si="16"/>
        <v>#DIV/0!</v>
      </c>
      <c r="CV37" s="65">
        <f t="shared" si="17"/>
        <v>0</v>
      </c>
    </row>
    <row r="38" spans="1:100" x14ac:dyDescent="0.2">
      <c r="A38" s="1">
        <v>97206</v>
      </c>
      <c r="B38" s="27" t="s">
        <v>5</v>
      </c>
      <c r="C38" s="17"/>
      <c r="D38" s="18" t="e">
        <f t="shared" si="5"/>
        <v>#DIV/0!</v>
      </c>
      <c r="E38" s="11"/>
      <c r="F38" s="18" t="e">
        <f t="shared" si="5"/>
        <v>#DIV/0!</v>
      </c>
      <c r="G38" s="11"/>
      <c r="H38" s="18" t="e">
        <f t="shared" si="6"/>
        <v>#DIV/0!</v>
      </c>
      <c r="I38" s="11"/>
      <c r="J38" s="18" t="e">
        <f t="shared" si="7"/>
        <v>#DIV/0!</v>
      </c>
      <c r="K38" s="11"/>
      <c r="L38" s="18" t="e">
        <f t="shared" si="8"/>
        <v>#DIV/0!</v>
      </c>
      <c r="M38" s="61">
        <f t="shared" si="9"/>
        <v>0</v>
      </c>
      <c r="P38" s="27" t="s">
        <v>5</v>
      </c>
      <c r="Q38" s="17"/>
      <c r="R38" s="18"/>
      <c r="S38" s="11"/>
      <c r="T38" s="18"/>
      <c r="U38" s="17"/>
      <c r="V38" s="18"/>
      <c r="W38" s="17"/>
      <c r="X38" s="18"/>
      <c r="Y38" s="17"/>
      <c r="Z38" s="18"/>
      <c r="AA38" s="61"/>
      <c r="AD38" s="27" t="s">
        <v>5</v>
      </c>
      <c r="AE38" s="17"/>
      <c r="AF38" s="18"/>
      <c r="AG38" s="11"/>
      <c r="AH38" s="18"/>
      <c r="AI38" s="11"/>
      <c r="AJ38" s="18"/>
      <c r="AK38" s="11"/>
      <c r="AL38" s="18"/>
      <c r="AM38" s="11"/>
      <c r="AN38" s="18"/>
      <c r="AO38" s="11"/>
      <c r="AP38" s="18"/>
      <c r="AQ38" s="61"/>
      <c r="AS38" s="27" t="s">
        <v>5</v>
      </c>
      <c r="AT38" s="17"/>
      <c r="AU38" s="18"/>
      <c r="AV38" s="17"/>
      <c r="AW38" s="18"/>
      <c r="AX38" s="17"/>
      <c r="AY38" s="18"/>
      <c r="AZ38" s="17"/>
      <c r="BA38" s="18"/>
      <c r="BB38" s="17"/>
      <c r="BC38" s="18"/>
      <c r="BD38" s="17"/>
      <c r="BE38" s="18"/>
      <c r="BF38" s="61"/>
      <c r="BI38" s="27" t="s">
        <v>5</v>
      </c>
      <c r="BJ38" s="17"/>
      <c r="BK38" s="72" t="e">
        <f t="shared" si="0"/>
        <v>#DIV/0!</v>
      </c>
      <c r="BL38" s="17"/>
      <c r="BM38" s="72" t="e">
        <f t="shared" si="1"/>
        <v>#DIV/0!</v>
      </c>
      <c r="BN38" s="17"/>
      <c r="BO38" s="72" t="e">
        <f t="shared" si="2"/>
        <v>#DIV/0!</v>
      </c>
      <c r="BP38" s="17"/>
      <c r="BQ38" s="72" t="e">
        <f t="shared" si="3"/>
        <v>#DIV/0!</v>
      </c>
      <c r="BR38" s="17"/>
      <c r="BS38" s="72" t="e">
        <f t="shared" si="4"/>
        <v>#DIV/0!</v>
      </c>
      <c r="BT38" s="17"/>
      <c r="BU38" s="72" t="e">
        <f t="shared" si="10"/>
        <v>#DIV/0!</v>
      </c>
      <c r="BV38" s="17"/>
      <c r="BW38" s="72" t="e">
        <f t="shared" si="11"/>
        <v>#DIV/0!</v>
      </c>
      <c r="BX38" s="17"/>
      <c r="BY38" s="72" t="e">
        <f t="shared" si="12"/>
        <v>#DIV/0!</v>
      </c>
      <c r="BZ38" s="17"/>
      <c r="CA38" s="72" t="e">
        <f t="shared" si="13"/>
        <v>#DIV/0!</v>
      </c>
      <c r="CB38" s="17"/>
      <c r="CC38" s="72" t="e">
        <f t="shared" si="14"/>
        <v>#DIV/0!</v>
      </c>
      <c r="CD38" s="61">
        <f t="shared" si="15"/>
        <v>0</v>
      </c>
      <c r="CG38" s="27" t="s">
        <v>5</v>
      </c>
      <c r="CH38" s="17"/>
      <c r="CI38" s="72">
        <v>0.40779220779220782</v>
      </c>
      <c r="CJ38" s="17"/>
      <c r="CK38" s="72">
        <v>0.4</v>
      </c>
      <c r="CL38" s="17"/>
      <c r="CM38" s="72">
        <v>0.1090909090909091</v>
      </c>
      <c r="CN38" s="17"/>
      <c r="CO38" s="72">
        <v>4.4155844155844157E-2</v>
      </c>
      <c r="CP38" s="17"/>
      <c r="CQ38" s="72">
        <v>1.2987012987012988E-2</v>
      </c>
      <c r="CR38" s="17"/>
      <c r="CS38" s="72">
        <v>1.2987012987012988E-2</v>
      </c>
      <c r="CT38" s="17"/>
      <c r="CU38" s="72" t="e">
        <f t="shared" si="16"/>
        <v>#DIV/0!</v>
      </c>
      <c r="CV38" s="61">
        <f t="shared" si="17"/>
        <v>0</v>
      </c>
    </row>
    <row r="39" spans="1:100" x14ac:dyDescent="0.2">
      <c r="A39" s="1">
        <v>97207</v>
      </c>
      <c r="B39" s="27" t="s">
        <v>6</v>
      </c>
      <c r="C39" s="17"/>
      <c r="D39" s="18" t="e">
        <f t="shared" si="5"/>
        <v>#DIV/0!</v>
      </c>
      <c r="E39" s="11"/>
      <c r="F39" s="18" t="e">
        <f t="shared" si="5"/>
        <v>#DIV/0!</v>
      </c>
      <c r="G39" s="11"/>
      <c r="H39" s="18" t="e">
        <f t="shared" si="6"/>
        <v>#DIV/0!</v>
      </c>
      <c r="I39" s="11"/>
      <c r="J39" s="18" t="e">
        <f t="shared" si="7"/>
        <v>#DIV/0!</v>
      </c>
      <c r="K39" s="11"/>
      <c r="L39" s="18" t="e">
        <f t="shared" si="8"/>
        <v>#DIV/0!</v>
      </c>
      <c r="M39" s="61">
        <f t="shared" si="9"/>
        <v>0</v>
      </c>
      <c r="P39" s="27" t="s">
        <v>6</v>
      </c>
      <c r="Q39" s="17"/>
      <c r="R39" s="18"/>
      <c r="S39" s="11"/>
      <c r="T39" s="18"/>
      <c r="U39" s="17"/>
      <c r="V39" s="18"/>
      <c r="W39" s="17"/>
      <c r="X39" s="18"/>
      <c r="Y39" s="17"/>
      <c r="Z39" s="18"/>
      <c r="AA39" s="61"/>
      <c r="AD39" s="27" t="s">
        <v>6</v>
      </c>
      <c r="AE39" s="17"/>
      <c r="AF39" s="18"/>
      <c r="AG39" s="11"/>
      <c r="AH39" s="18"/>
      <c r="AI39" s="11"/>
      <c r="AJ39" s="18"/>
      <c r="AK39" s="11"/>
      <c r="AL39" s="18"/>
      <c r="AM39" s="11"/>
      <c r="AN39" s="18"/>
      <c r="AO39" s="11"/>
      <c r="AP39" s="18"/>
      <c r="AQ39" s="61"/>
      <c r="AS39" s="27" t="s">
        <v>6</v>
      </c>
      <c r="AT39" s="17"/>
      <c r="AU39" s="18"/>
      <c r="AV39" s="17"/>
      <c r="AW39" s="18"/>
      <c r="AX39" s="17"/>
      <c r="AY39" s="18"/>
      <c r="AZ39" s="17"/>
      <c r="BA39" s="18"/>
      <c r="BB39" s="17"/>
      <c r="BC39" s="18"/>
      <c r="BD39" s="17"/>
      <c r="BE39" s="18"/>
      <c r="BF39" s="61"/>
      <c r="BI39" s="27" t="s">
        <v>6</v>
      </c>
      <c r="BJ39" s="17"/>
      <c r="BK39" s="72" t="e">
        <f t="shared" si="0"/>
        <v>#DIV/0!</v>
      </c>
      <c r="BL39" s="17"/>
      <c r="BM39" s="72" t="e">
        <f t="shared" si="1"/>
        <v>#DIV/0!</v>
      </c>
      <c r="BN39" s="17"/>
      <c r="BO39" s="72" t="e">
        <f t="shared" si="2"/>
        <v>#DIV/0!</v>
      </c>
      <c r="BP39" s="17"/>
      <c r="BQ39" s="72" t="e">
        <f t="shared" si="3"/>
        <v>#DIV/0!</v>
      </c>
      <c r="BR39" s="17"/>
      <c r="BS39" s="72" t="e">
        <f t="shared" si="4"/>
        <v>#DIV/0!</v>
      </c>
      <c r="BT39" s="17"/>
      <c r="BU39" s="72" t="e">
        <f t="shared" si="10"/>
        <v>#DIV/0!</v>
      </c>
      <c r="BV39" s="17"/>
      <c r="BW39" s="72" t="e">
        <f t="shared" si="11"/>
        <v>#DIV/0!</v>
      </c>
      <c r="BX39" s="17"/>
      <c r="BY39" s="72" t="e">
        <f t="shared" si="12"/>
        <v>#DIV/0!</v>
      </c>
      <c r="BZ39" s="17"/>
      <c r="CA39" s="72" t="e">
        <f t="shared" si="13"/>
        <v>#DIV/0!</v>
      </c>
      <c r="CB39" s="17"/>
      <c r="CC39" s="72" t="e">
        <f t="shared" si="14"/>
        <v>#DIV/0!</v>
      </c>
      <c r="CD39" s="61">
        <f t="shared" si="15"/>
        <v>0</v>
      </c>
      <c r="CG39" s="27" t="s">
        <v>6</v>
      </c>
      <c r="CH39" s="17"/>
      <c r="CI39" s="72">
        <v>0.43675889328063244</v>
      </c>
      <c r="CJ39" s="17"/>
      <c r="CK39" s="72">
        <v>0.36561264822134387</v>
      </c>
      <c r="CL39" s="17"/>
      <c r="CM39" s="72">
        <v>0.11067193675889329</v>
      </c>
      <c r="CN39" s="17"/>
      <c r="CO39" s="72">
        <v>4.3478260869565216E-2</v>
      </c>
      <c r="CP39" s="17"/>
      <c r="CQ39" s="72">
        <v>1.7786561264822136E-2</v>
      </c>
      <c r="CR39" s="17"/>
      <c r="CS39" s="72">
        <v>1.58102766798419E-2</v>
      </c>
      <c r="CT39" s="17"/>
      <c r="CU39" s="72" t="e">
        <f t="shared" si="16"/>
        <v>#DIV/0!</v>
      </c>
      <c r="CV39" s="61">
        <f t="shared" si="17"/>
        <v>0</v>
      </c>
    </row>
    <row r="40" spans="1:100" x14ac:dyDescent="0.2">
      <c r="A40" s="1">
        <v>97221</v>
      </c>
      <c r="B40" s="27" t="s">
        <v>27</v>
      </c>
      <c r="C40" s="17"/>
      <c r="D40" s="18" t="e">
        <f t="shared" si="5"/>
        <v>#DIV/0!</v>
      </c>
      <c r="E40" s="11"/>
      <c r="F40" s="18" t="e">
        <f t="shared" si="5"/>
        <v>#DIV/0!</v>
      </c>
      <c r="G40" s="11"/>
      <c r="H40" s="18" t="e">
        <f t="shared" si="6"/>
        <v>#DIV/0!</v>
      </c>
      <c r="I40" s="11"/>
      <c r="J40" s="18" t="e">
        <f t="shared" si="7"/>
        <v>#DIV/0!</v>
      </c>
      <c r="K40" s="11"/>
      <c r="L40" s="18" t="e">
        <f t="shared" si="8"/>
        <v>#DIV/0!</v>
      </c>
      <c r="M40" s="61">
        <f t="shared" si="9"/>
        <v>0</v>
      </c>
      <c r="P40" s="27" t="s">
        <v>27</v>
      </c>
      <c r="Q40" s="17"/>
      <c r="R40" s="18"/>
      <c r="S40" s="11"/>
      <c r="T40" s="18"/>
      <c r="U40" s="17"/>
      <c r="V40" s="18"/>
      <c r="W40" s="17"/>
      <c r="X40" s="18"/>
      <c r="Y40" s="17"/>
      <c r="Z40" s="18"/>
      <c r="AA40" s="61"/>
      <c r="AD40" s="27" t="s">
        <v>27</v>
      </c>
      <c r="AE40" s="17"/>
      <c r="AF40" s="18"/>
      <c r="AG40" s="11"/>
      <c r="AH40" s="18"/>
      <c r="AI40" s="11"/>
      <c r="AJ40" s="18"/>
      <c r="AK40" s="11"/>
      <c r="AL40" s="18"/>
      <c r="AM40" s="11"/>
      <c r="AN40" s="18"/>
      <c r="AO40" s="11"/>
      <c r="AP40" s="18"/>
      <c r="AQ40" s="61"/>
      <c r="AS40" s="27" t="s">
        <v>27</v>
      </c>
      <c r="AT40" s="17"/>
      <c r="AU40" s="18"/>
      <c r="AV40" s="17"/>
      <c r="AW40" s="18"/>
      <c r="AX40" s="17"/>
      <c r="AY40" s="18"/>
      <c r="AZ40" s="17"/>
      <c r="BA40" s="18"/>
      <c r="BB40" s="17"/>
      <c r="BC40" s="18"/>
      <c r="BD40" s="17"/>
      <c r="BE40" s="18"/>
      <c r="BF40" s="61"/>
      <c r="BI40" s="27" t="s">
        <v>27</v>
      </c>
      <c r="BJ40" s="17"/>
      <c r="BK40" s="72" t="e">
        <f t="shared" si="0"/>
        <v>#DIV/0!</v>
      </c>
      <c r="BL40" s="17"/>
      <c r="BM40" s="72" t="e">
        <f t="shared" si="1"/>
        <v>#DIV/0!</v>
      </c>
      <c r="BN40" s="17"/>
      <c r="BO40" s="72" t="e">
        <f t="shared" si="2"/>
        <v>#DIV/0!</v>
      </c>
      <c r="BP40" s="17"/>
      <c r="BQ40" s="72" t="e">
        <f t="shared" si="3"/>
        <v>#DIV/0!</v>
      </c>
      <c r="BR40" s="17"/>
      <c r="BS40" s="72" t="e">
        <f t="shared" si="4"/>
        <v>#DIV/0!</v>
      </c>
      <c r="BT40" s="17"/>
      <c r="BU40" s="72" t="e">
        <f t="shared" si="10"/>
        <v>#DIV/0!</v>
      </c>
      <c r="BV40" s="17"/>
      <c r="BW40" s="72" t="e">
        <f t="shared" si="11"/>
        <v>#DIV/0!</v>
      </c>
      <c r="BX40" s="17"/>
      <c r="BY40" s="72" t="e">
        <f t="shared" si="12"/>
        <v>#DIV/0!</v>
      </c>
      <c r="BZ40" s="17"/>
      <c r="CA40" s="72" t="e">
        <f t="shared" si="13"/>
        <v>#DIV/0!</v>
      </c>
      <c r="CB40" s="17"/>
      <c r="CC40" s="72" t="e">
        <f t="shared" si="14"/>
        <v>#DIV/0!</v>
      </c>
      <c r="CD40" s="61">
        <f t="shared" si="15"/>
        <v>0</v>
      </c>
      <c r="CG40" s="27" t="s">
        <v>27</v>
      </c>
      <c r="CH40" s="17"/>
      <c r="CI40" s="72">
        <v>0.42134831460674155</v>
      </c>
      <c r="CJ40" s="17"/>
      <c r="CK40" s="72">
        <v>0.4157303370786517</v>
      </c>
      <c r="CL40" s="17"/>
      <c r="CM40" s="72">
        <v>0.10112359550561797</v>
      </c>
      <c r="CN40" s="17"/>
      <c r="CO40" s="72">
        <v>2.8089887640449441E-2</v>
      </c>
      <c r="CP40" s="17"/>
      <c r="CQ40" s="72">
        <v>1.1235955056179775E-2</v>
      </c>
      <c r="CR40" s="17"/>
      <c r="CS40" s="72">
        <v>1.9662921348314606E-2</v>
      </c>
      <c r="CT40" s="17"/>
      <c r="CU40" s="72" t="e">
        <f t="shared" si="16"/>
        <v>#DIV/0!</v>
      </c>
      <c r="CV40" s="61">
        <f t="shared" si="17"/>
        <v>0</v>
      </c>
    </row>
    <row r="41" spans="1:100" x14ac:dyDescent="0.2">
      <c r="A41" s="1">
        <v>97227</v>
      </c>
      <c r="B41" s="27" t="s">
        <v>22</v>
      </c>
      <c r="C41" s="17"/>
      <c r="D41" s="18" t="e">
        <f t="shared" si="5"/>
        <v>#DIV/0!</v>
      </c>
      <c r="E41" s="11"/>
      <c r="F41" s="18" t="e">
        <f t="shared" si="5"/>
        <v>#DIV/0!</v>
      </c>
      <c r="G41" s="11"/>
      <c r="H41" s="18" t="e">
        <f t="shared" si="6"/>
        <v>#DIV/0!</v>
      </c>
      <c r="I41" s="11"/>
      <c r="J41" s="18" t="e">
        <f t="shared" si="7"/>
        <v>#DIV/0!</v>
      </c>
      <c r="K41" s="11"/>
      <c r="L41" s="18" t="e">
        <f t="shared" si="8"/>
        <v>#DIV/0!</v>
      </c>
      <c r="M41" s="61">
        <f t="shared" si="9"/>
        <v>0</v>
      </c>
      <c r="P41" s="27" t="s">
        <v>22</v>
      </c>
      <c r="Q41" s="17"/>
      <c r="R41" s="18"/>
      <c r="S41" s="11"/>
      <c r="T41" s="18"/>
      <c r="U41" s="17"/>
      <c r="V41" s="18"/>
      <c r="W41" s="17"/>
      <c r="X41" s="18"/>
      <c r="Y41" s="17"/>
      <c r="Z41" s="18"/>
      <c r="AA41" s="61"/>
      <c r="AD41" s="27" t="s">
        <v>22</v>
      </c>
      <c r="AE41" s="17"/>
      <c r="AF41" s="18"/>
      <c r="AG41" s="11"/>
      <c r="AH41" s="18"/>
      <c r="AI41" s="11"/>
      <c r="AJ41" s="18"/>
      <c r="AK41" s="11"/>
      <c r="AL41" s="18"/>
      <c r="AM41" s="11"/>
      <c r="AN41" s="18"/>
      <c r="AO41" s="11"/>
      <c r="AP41" s="18"/>
      <c r="AQ41" s="61"/>
      <c r="AS41" s="27" t="s">
        <v>22</v>
      </c>
      <c r="AT41" s="17"/>
      <c r="AU41" s="18"/>
      <c r="AV41" s="17"/>
      <c r="AW41" s="18"/>
      <c r="AX41" s="17"/>
      <c r="AY41" s="18"/>
      <c r="AZ41" s="17"/>
      <c r="BA41" s="18"/>
      <c r="BB41" s="17"/>
      <c r="BC41" s="18"/>
      <c r="BD41" s="17"/>
      <c r="BE41" s="18"/>
      <c r="BF41" s="61"/>
      <c r="BI41" s="27" t="s">
        <v>22</v>
      </c>
      <c r="BJ41" s="17"/>
      <c r="BK41" s="72" t="e">
        <f t="shared" si="0"/>
        <v>#DIV/0!</v>
      </c>
      <c r="BL41" s="17"/>
      <c r="BM41" s="72" t="e">
        <f t="shared" si="1"/>
        <v>#DIV/0!</v>
      </c>
      <c r="BN41" s="17"/>
      <c r="BO41" s="72" t="e">
        <f t="shared" si="2"/>
        <v>#DIV/0!</v>
      </c>
      <c r="BP41" s="17"/>
      <c r="BQ41" s="72" t="e">
        <f t="shared" si="3"/>
        <v>#DIV/0!</v>
      </c>
      <c r="BR41" s="17"/>
      <c r="BS41" s="72" t="e">
        <f t="shared" si="4"/>
        <v>#DIV/0!</v>
      </c>
      <c r="BT41" s="17"/>
      <c r="BU41" s="72" t="e">
        <f t="shared" si="10"/>
        <v>#DIV/0!</v>
      </c>
      <c r="BV41" s="17"/>
      <c r="BW41" s="72" t="e">
        <f t="shared" si="11"/>
        <v>#DIV/0!</v>
      </c>
      <c r="BX41" s="17"/>
      <c r="BY41" s="72" t="e">
        <f t="shared" si="12"/>
        <v>#DIV/0!</v>
      </c>
      <c r="BZ41" s="17"/>
      <c r="CA41" s="72" t="e">
        <f t="shared" si="13"/>
        <v>#DIV/0!</v>
      </c>
      <c r="CB41" s="17"/>
      <c r="CC41" s="72" t="e">
        <f t="shared" si="14"/>
        <v>#DIV/0!</v>
      </c>
      <c r="CD41" s="61">
        <f t="shared" si="15"/>
        <v>0</v>
      </c>
      <c r="CG41" s="27" t="s">
        <v>22</v>
      </c>
      <c r="CH41" s="17"/>
      <c r="CI41" s="72">
        <v>0.43483870967741928</v>
      </c>
      <c r="CJ41" s="17"/>
      <c r="CK41" s="72">
        <v>0.42451612903225799</v>
      </c>
      <c r="CL41" s="17"/>
      <c r="CM41" s="72">
        <v>8.3870967741935476E-2</v>
      </c>
      <c r="CN41" s="17"/>
      <c r="CO41" s="72">
        <v>3.7419354838709673E-2</v>
      </c>
      <c r="CP41" s="17"/>
      <c r="CQ41" s="72">
        <v>9.0322580645161282E-3</v>
      </c>
      <c r="CR41" s="17"/>
      <c r="CS41" s="72">
        <v>3.8709677419354834E-3</v>
      </c>
      <c r="CT41" s="17"/>
      <c r="CU41" s="72" t="e">
        <f t="shared" si="16"/>
        <v>#DIV/0!</v>
      </c>
      <c r="CV41" s="61">
        <f t="shared" si="17"/>
        <v>0</v>
      </c>
    </row>
    <row r="42" spans="1:100" x14ac:dyDescent="0.2">
      <c r="A42" s="1">
        <v>97223</v>
      </c>
      <c r="B42" s="27" t="s">
        <v>18</v>
      </c>
      <c r="C42" s="17"/>
      <c r="D42" s="18" t="e">
        <f t="shared" si="5"/>
        <v>#DIV/0!</v>
      </c>
      <c r="E42" s="11"/>
      <c r="F42" s="18" t="e">
        <f t="shared" si="5"/>
        <v>#DIV/0!</v>
      </c>
      <c r="G42" s="11"/>
      <c r="H42" s="18" t="e">
        <f t="shared" si="6"/>
        <v>#DIV/0!</v>
      </c>
      <c r="I42" s="11"/>
      <c r="J42" s="18" t="e">
        <f t="shared" si="7"/>
        <v>#DIV/0!</v>
      </c>
      <c r="K42" s="11"/>
      <c r="L42" s="18" t="e">
        <f t="shared" si="8"/>
        <v>#DIV/0!</v>
      </c>
      <c r="M42" s="61">
        <f t="shared" si="9"/>
        <v>0</v>
      </c>
      <c r="P42" s="27" t="s">
        <v>18</v>
      </c>
      <c r="Q42" s="17"/>
      <c r="R42" s="18"/>
      <c r="S42" s="11"/>
      <c r="T42" s="18"/>
      <c r="U42" s="17"/>
      <c r="V42" s="18"/>
      <c r="W42" s="17"/>
      <c r="X42" s="18"/>
      <c r="Y42" s="17"/>
      <c r="Z42" s="18"/>
      <c r="AA42" s="61"/>
      <c r="AD42" s="27" t="s">
        <v>18</v>
      </c>
      <c r="AE42" s="17"/>
      <c r="AF42" s="18"/>
      <c r="AG42" s="11"/>
      <c r="AH42" s="18"/>
      <c r="AI42" s="11"/>
      <c r="AJ42" s="18"/>
      <c r="AK42" s="11"/>
      <c r="AL42" s="18"/>
      <c r="AM42" s="11"/>
      <c r="AN42" s="18"/>
      <c r="AO42" s="11"/>
      <c r="AP42" s="18"/>
      <c r="AQ42" s="61"/>
      <c r="AS42" s="27" t="s">
        <v>18</v>
      </c>
      <c r="AT42" s="17"/>
      <c r="AU42" s="18"/>
      <c r="AV42" s="17"/>
      <c r="AW42" s="18"/>
      <c r="AX42" s="17"/>
      <c r="AY42" s="18"/>
      <c r="AZ42" s="17"/>
      <c r="BA42" s="18"/>
      <c r="BB42" s="17"/>
      <c r="BC42" s="18"/>
      <c r="BD42" s="17"/>
      <c r="BE42" s="18"/>
      <c r="BF42" s="61"/>
      <c r="BI42" s="27" t="s">
        <v>18</v>
      </c>
      <c r="BJ42" s="17"/>
      <c r="BK42" s="72" t="e">
        <f t="shared" si="0"/>
        <v>#DIV/0!</v>
      </c>
      <c r="BL42" s="17"/>
      <c r="BM42" s="72" t="e">
        <f t="shared" si="1"/>
        <v>#DIV/0!</v>
      </c>
      <c r="BN42" s="17"/>
      <c r="BO42" s="72" t="e">
        <f t="shared" si="2"/>
        <v>#DIV/0!</v>
      </c>
      <c r="BP42" s="17"/>
      <c r="BQ42" s="72" t="e">
        <f t="shared" si="3"/>
        <v>#DIV/0!</v>
      </c>
      <c r="BR42" s="17"/>
      <c r="BS42" s="72" t="e">
        <f t="shared" si="4"/>
        <v>#DIV/0!</v>
      </c>
      <c r="BT42" s="17"/>
      <c r="BU42" s="72" t="e">
        <f t="shared" si="10"/>
        <v>#DIV/0!</v>
      </c>
      <c r="BV42" s="17"/>
      <c r="BW42" s="72" t="e">
        <f t="shared" si="11"/>
        <v>#DIV/0!</v>
      </c>
      <c r="BX42" s="17"/>
      <c r="BY42" s="72" t="e">
        <f t="shared" si="12"/>
        <v>#DIV/0!</v>
      </c>
      <c r="BZ42" s="17"/>
      <c r="CA42" s="72" t="e">
        <f t="shared" si="13"/>
        <v>#DIV/0!</v>
      </c>
      <c r="CB42" s="17"/>
      <c r="CC42" s="72" t="e">
        <f t="shared" si="14"/>
        <v>#DIV/0!</v>
      </c>
      <c r="CD42" s="61">
        <f t="shared" si="15"/>
        <v>0</v>
      </c>
      <c r="CG42" s="27" t="s">
        <v>18</v>
      </c>
      <c r="CH42" s="17"/>
      <c r="CI42" s="72">
        <v>0.36528221512247072</v>
      </c>
      <c r="CJ42" s="17"/>
      <c r="CK42" s="72">
        <v>0.37912673056443025</v>
      </c>
      <c r="CL42" s="17"/>
      <c r="CM42" s="72">
        <v>0.12992545260915869</v>
      </c>
      <c r="CN42" s="17"/>
      <c r="CO42" s="72">
        <v>7.6677316293929709E-2</v>
      </c>
      <c r="CP42" s="17"/>
      <c r="CQ42" s="72">
        <v>2.6624068157614485E-2</v>
      </c>
      <c r="CR42" s="17"/>
      <c r="CS42" s="72">
        <v>1.2779552715654952E-2</v>
      </c>
      <c r="CT42" s="17"/>
      <c r="CU42" s="72" t="e">
        <f t="shared" si="16"/>
        <v>#DIV/0!</v>
      </c>
      <c r="CV42" s="61">
        <f t="shared" si="17"/>
        <v>0</v>
      </c>
    </row>
    <row r="43" spans="1:100" x14ac:dyDescent="0.2">
      <c r="A43" s="1">
        <v>97231</v>
      </c>
      <c r="B43" s="28" t="s">
        <v>29</v>
      </c>
      <c r="C43" s="19"/>
      <c r="D43" s="20" t="e">
        <f t="shared" si="5"/>
        <v>#DIV/0!</v>
      </c>
      <c r="E43" s="11"/>
      <c r="F43" s="20" t="e">
        <f t="shared" si="5"/>
        <v>#DIV/0!</v>
      </c>
      <c r="G43" s="11"/>
      <c r="H43" s="20" t="e">
        <f t="shared" si="6"/>
        <v>#DIV/0!</v>
      </c>
      <c r="I43" s="11"/>
      <c r="J43" s="20" t="e">
        <f t="shared" si="7"/>
        <v>#DIV/0!</v>
      </c>
      <c r="K43" s="11"/>
      <c r="L43" s="20" t="e">
        <f t="shared" si="8"/>
        <v>#DIV/0!</v>
      </c>
      <c r="M43" s="62">
        <f t="shared" si="9"/>
        <v>0</v>
      </c>
      <c r="P43" s="28" t="s">
        <v>29</v>
      </c>
      <c r="Q43" s="19"/>
      <c r="R43" s="20"/>
      <c r="S43" s="11"/>
      <c r="T43" s="20"/>
      <c r="U43" s="19"/>
      <c r="V43" s="20"/>
      <c r="W43" s="19"/>
      <c r="X43" s="20"/>
      <c r="Y43" s="19"/>
      <c r="Z43" s="20"/>
      <c r="AA43" s="62"/>
      <c r="AD43" s="28" t="s">
        <v>29</v>
      </c>
      <c r="AE43" s="19"/>
      <c r="AF43" s="20"/>
      <c r="AG43" s="11"/>
      <c r="AH43" s="20"/>
      <c r="AI43" s="11"/>
      <c r="AJ43" s="20"/>
      <c r="AK43" s="11"/>
      <c r="AL43" s="20"/>
      <c r="AM43" s="11"/>
      <c r="AN43" s="20"/>
      <c r="AO43" s="11"/>
      <c r="AP43" s="20"/>
      <c r="AQ43" s="62"/>
      <c r="AS43" s="28" t="s">
        <v>29</v>
      </c>
      <c r="AT43" s="19"/>
      <c r="AU43" s="20"/>
      <c r="AV43" s="19"/>
      <c r="AW43" s="20"/>
      <c r="AX43" s="19"/>
      <c r="AY43" s="20"/>
      <c r="AZ43" s="19"/>
      <c r="BA43" s="20"/>
      <c r="BB43" s="19"/>
      <c r="BC43" s="20"/>
      <c r="BD43" s="19"/>
      <c r="BE43" s="20"/>
      <c r="BF43" s="62"/>
      <c r="BI43" s="28" t="s">
        <v>29</v>
      </c>
      <c r="BJ43" s="19"/>
      <c r="BK43" s="73" t="e">
        <f t="shared" si="0"/>
        <v>#DIV/0!</v>
      </c>
      <c r="BL43" s="19"/>
      <c r="BM43" s="73" t="e">
        <f t="shared" si="1"/>
        <v>#DIV/0!</v>
      </c>
      <c r="BN43" s="19"/>
      <c r="BO43" s="73" t="e">
        <f t="shared" si="2"/>
        <v>#DIV/0!</v>
      </c>
      <c r="BP43" s="19"/>
      <c r="BQ43" s="73" t="e">
        <f t="shared" si="3"/>
        <v>#DIV/0!</v>
      </c>
      <c r="BR43" s="19"/>
      <c r="BS43" s="73" t="e">
        <f t="shared" si="4"/>
        <v>#DIV/0!</v>
      </c>
      <c r="BT43" s="19"/>
      <c r="BU43" s="73" t="e">
        <f t="shared" si="10"/>
        <v>#DIV/0!</v>
      </c>
      <c r="BV43" s="19"/>
      <c r="BW43" s="73" t="e">
        <f t="shared" si="11"/>
        <v>#DIV/0!</v>
      </c>
      <c r="BX43" s="19"/>
      <c r="BY43" s="73" t="e">
        <f t="shared" si="12"/>
        <v>#DIV/0!</v>
      </c>
      <c r="BZ43" s="19"/>
      <c r="CA43" s="73" t="e">
        <f t="shared" si="13"/>
        <v>#DIV/0!</v>
      </c>
      <c r="CB43" s="19"/>
      <c r="CC43" s="73" t="e">
        <f t="shared" si="14"/>
        <v>#DIV/0!</v>
      </c>
      <c r="CD43" s="62">
        <f t="shared" si="15"/>
        <v>0</v>
      </c>
      <c r="CG43" s="28" t="s">
        <v>29</v>
      </c>
      <c r="CH43" s="19"/>
      <c r="CI43" s="73">
        <v>0.41650671785028787</v>
      </c>
      <c r="CJ43" s="19"/>
      <c r="CK43" s="73">
        <v>0.437619961612284</v>
      </c>
      <c r="CL43" s="19"/>
      <c r="CM43" s="73">
        <v>7.4856046065259113E-2</v>
      </c>
      <c r="CN43" s="19"/>
      <c r="CO43" s="73">
        <v>2.3032629558541268E-2</v>
      </c>
      <c r="CP43" s="19"/>
      <c r="CQ43" s="73">
        <v>3.4548944337811895E-2</v>
      </c>
      <c r="CR43" s="19"/>
      <c r="CS43" s="73">
        <v>9.5969289827255271E-3</v>
      </c>
      <c r="CT43" s="19"/>
      <c r="CU43" s="73" t="e">
        <f t="shared" si="16"/>
        <v>#DIV/0!</v>
      </c>
      <c r="CV43" s="62">
        <f t="shared" si="17"/>
        <v>0</v>
      </c>
    </row>
    <row r="44" spans="1:100" x14ac:dyDescent="0.2">
      <c r="A44" s="3"/>
      <c r="B44" s="30" t="s">
        <v>40</v>
      </c>
      <c r="C44" s="21">
        <f>SUM(C37:C43)</f>
        <v>0</v>
      </c>
      <c r="D44" s="22" t="e">
        <f t="shared" si="5"/>
        <v>#DIV/0!</v>
      </c>
      <c r="E44" s="14">
        <f>SUM(E37:E43)</f>
        <v>0</v>
      </c>
      <c r="F44" s="22" t="e">
        <f t="shared" si="5"/>
        <v>#DIV/0!</v>
      </c>
      <c r="G44" s="21">
        <f>SUM(G37:G43)</f>
        <v>0</v>
      </c>
      <c r="H44" s="22" t="e">
        <f t="shared" si="6"/>
        <v>#DIV/0!</v>
      </c>
      <c r="I44" s="21">
        <f>SUM(I37:I43)</f>
        <v>0</v>
      </c>
      <c r="J44" s="22" t="e">
        <f t="shared" si="7"/>
        <v>#DIV/0!</v>
      </c>
      <c r="K44" s="21">
        <f>SUM(K37:K43)</f>
        <v>0</v>
      </c>
      <c r="L44" s="22" t="e">
        <f t="shared" si="8"/>
        <v>#DIV/0!</v>
      </c>
      <c r="M44" s="64">
        <f t="shared" si="9"/>
        <v>0</v>
      </c>
      <c r="P44" s="30" t="s">
        <v>40</v>
      </c>
      <c r="Q44" s="21"/>
      <c r="R44" s="22"/>
      <c r="S44" s="14"/>
      <c r="T44" s="22"/>
      <c r="U44" s="21"/>
      <c r="V44" s="22"/>
      <c r="W44" s="21"/>
      <c r="X44" s="22"/>
      <c r="Y44" s="21"/>
      <c r="Z44" s="22"/>
      <c r="AA44" s="64"/>
      <c r="AD44" s="30" t="s">
        <v>40</v>
      </c>
      <c r="AE44" s="21"/>
      <c r="AF44" s="22"/>
      <c r="AG44" s="21"/>
      <c r="AH44" s="22"/>
      <c r="AI44" s="21"/>
      <c r="AJ44" s="22"/>
      <c r="AK44" s="21"/>
      <c r="AL44" s="22"/>
      <c r="AM44" s="21"/>
      <c r="AN44" s="22"/>
      <c r="AO44" s="21"/>
      <c r="AP44" s="22"/>
      <c r="AQ44" s="64"/>
      <c r="AS44" s="30" t="s">
        <v>40</v>
      </c>
      <c r="AT44" s="21"/>
      <c r="AU44" s="22"/>
      <c r="AV44" s="21"/>
      <c r="AW44" s="22"/>
      <c r="AX44" s="21"/>
      <c r="AY44" s="22"/>
      <c r="AZ44" s="21"/>
      <c r="BA44" s="22"/>
      <c r="BB44" s="21"/>
      <c r="BC44" s="22"/>
      <c r="BD44" s="21"/>
      <c r="BE44" s="22"/>
      <c r="BF44" s="64"/>
      <c r="BI44" s="30" t="s">
        <v>40</v>
      </c>
      <c r="BJ44" s="21">
        <f>SUM(BJ37:BJ43)</f>
        <v>0</v>
      </c>
      <c r="BK44" s="22" t="e">
        <f t="shared" si="0"/>
        <v>#DIV/0!</v>
      </c>
      <c r="BL44" s="14">
        <f>SUM(BL37:BL43)</f>
        <v>0</v>
      </c>
      <c r="BM44" s="22" t="e">
        <f t="shared" si="1"/>
        <v>#DIV/0!</v>
      </c>
      <c r="BN44" s="21">
        <f>SUM(BN37:BN43)</f>
        <v>0</v>
      </c>
      <c r="BO44" s="22" t="e">
        <f t="shared" si="2"/>
        <v>#DIV/0!</v>
      </c>
      <c r="BP44" s="21">
        <f>SUM(BP37:BP43)</f>
        <v>0</v>
      </c>
      <c r="BQ44" s="22" t="e">
        <f t="shared" si="3"/>
        <v>#DIV/0!</v>
      </c>
      <c r="BR44" s="21">
        <f>SUM(BR37:BR43)</f>
        <v>0</v>
      </c>
      <c r="BS44" s="22" t="e">
        <f t="shared" si="4"/>
        <v>#DIV/0!</v>
      </c>
      <c r="BT44" s="21">
        <f>SUM(BT37:BT43)</f>
        <v>0</v>
      </c>
      <c r="BU44" s="22" t="e">
        <f t="shared" si="10"/>
        <v>#DIV/0!</v>
      </c>
      <c r="BV44" s="21">
        <f>SUM(BV37:BV43)</f>
        <v>0</v>
      </c>
      <c r="BW44" s="22" t="e">
        <f t="shared" si="11"/>
        <v>#DIV/0!</v>
      </c>
      <c r="BX44" s="21">
        <f>SUM(BX37:BX43)</f>
        <v>0</v>
      </c>
      <c r="BY44" s="22" t="e">
        <f t="shared" si="12"/>
        <v>#DIV/0!</v>
      </c>
      <c r="BZ44" s="21">
        <f>SUM(BZ37:BZ43)</f>
        <v>0</v>
      </c>
      <c r="CA44" s="22" t="e">
        <f t="shared" si="13"/>
        <v>#DIV/0!</v>
      </c>
      <c r="CB44" s="21">
        <f>SUM(CB37:CB43)</f>
        <v>0</v>
      </c>
      <c r="CC44" s="22" t="e">
        <f t="shared" si="14"/>
        <v>#DIV/0!</v>
      </c>
      <c r="CD44" s="64">
        <f t="shared" si="15"/>
        <v>0</v>
      </c>
      <c r="CG44" s="30" t="s">
        <v>40</v>
      </c>
      <c r="CH44" s="21">
        <f>SUM(CH37:CH43)</f>
        <v>0</v>
      </c>
      <c r="CI44" s="22" t="e">
        <f>CH44/CV44</f>
        <v>#DIV/0!</v>
      </c>
      <c r="CJ44" s="21">
        <f>SUM(CJ37:CJ43)</f>
        <v>0</v>
      </c>
      <c r="CK44" s="22" t="e">
        <f>CJ44/CV44</f>
        <v>#DIV/0!</v>
      </c>
      <c r="CL44" s="21">
        <f>SUM(CL37:CL43)</f>
        <v>0</v>
      </c>
      <c r="CM44" s="22" t="e">
        <f>CL44/CV44</f>
        <v>#DIV/0!</v>
      </c>
      <c r="CN44" s="21">
        <f>SUM(CN37:CN43)</f>
        <v>0</v>
      </c>
      <c r="CO44" s="22" t="e">
        <f>CN44/CV44</f>
        <v>#DIV/0!</v>
      </c>
      <c r="CP44" s="21">
        <f>SUM(CP37:CP43)</f>
        <v>0</v>
      </c>
      <c r="CQ44" s="22" t="e">
        <f>CP44/CV44</f>
        <v>#DIV/0!</v>
      </c>
      <c r="CR44" s="21">
        <f>SUM(CR37:CR43)</f>
        <v>0</v>
      </c>
      <c r="CS44" s="22" t="e">
        <f>CR44/CV44</f>
        <v>#DIV/0!</v>
      </c>
      <c r="CT44" s="21">
        <f>SUM(CT37:CT43)</f>
        <v>0</v>
      </c>
      <c r="CU44" s="22" t="e">
        <f t="shared" si="16"/>
        <v>#DIV/0!</v>
      </c>
      <c r="CV44" s="64">
        <f t="shared" si="17"/>
        <v>0</v>
      </c>
    </row>
    <row r="45" spans="1:100" ht="13.5" thickBot="1" x14ac:dyDescent="0.25">
      <c r="A45" s="3"/>
      <c r="B45" s="29" t="s">
        <v>41</v>
      </c>
      <c r="C45" s="56">
        <f>C36+C44</f>
        <v>0</v>
      </c>
      <c r="D45" s="43" t="e">
        <f t="shared" si="5"/>
        <v>#DIV/0!</v>
      </c>
      <c r="E45" s="13">
        <f>E36+E44</f>
        <v>0</v>
      </c>
      <c r="F45" s="43" t="e">
        <f t="shared" si="5"/>
        <v>#DIV/0!</v>
      </c>
      <c r="G45" s="56">
        <f>G36+G44</f>
        <v>0</v>
      </c>
      <c r="H45" s="43" t="e">
        <f t="shared" si="6"/>
        <v>#DIV/0!</v>
      </c>
      <c r="I45" s="56">
        <f>I36+I44</f>
        <v>0</v>
      </c>
      <c r="J45" s="43" t="e">
        <f t="shared" si="7"/>
        <v>#DIV/0!</v>
      </c>
      <c r="K45" s="56">
        <f>K36+K44</f>
        <v>0</v>
      </c>
      <c r="L45" s="43" t="e">
        <f t="shared" si="8"/>
        <v>#DIV/0!</v>
      </c>
      <c r="M45" s="63">
        <f t="shared" si="9"/>
        <v>0</v>
      </c>
      <c r="P45" s="29" t="s">
        <v>41</v>
      </c>
      <c r="Q45" s="56"/>
      <c r="R45" s="43"/>
      <c r="S45" s="13"/>
      <c r="T45" s="43"/>
      <c r="U45" s="56"/>
      <c r="V45" s="43"/>
      <c r="W45" s="56"/>
      <c r="X45" s="43"/>
      <c r="Y45" s="56"/>
      <c r="Z45" s="43"/>
      <c r="AA45" s="63"/>
      <c r="AD45" s="29" t="s">
        <v>41</v>
      </c>
      <c r="AE45" s="56"/>
      <c r="AF45" s="43"/>
      <c r="AG45" s="56"/>
      <c r="AH45" s="43"/>
      <c r="AI45" s="56"/>
      <c r="AJ45" s="43"/>
      <c r="AK45" s="56"/>
      <c r="AL45" s="43"/>
      <c r="AM45" s="56"/>
      <c r="AN45" s="43"/>
      <c r="AO45" s="56"/>
      <c r="AP45" s="43"/>
      <c r="AQ45" s="63"/>
      <c r="AS45" s="29" t="s">
        <v>41</v>
      </c>
      <c r="AT45" s="56"/>
      <c r="AU45" s="43"/>
      <c r="AV45" s="56"/>
      <c r="AW45" s="43"/>
      <c r="AX45" s="56"/>
      <c r="AY45" s="43"/>
      <c r="AZ45" s="56"/>
      <c r="BA45" s="43"/>
      <c r="BB45" s="56"/>
      <c r="BC45" s="43"/>
      <c r="BD45" s="56"/>
      <c r="BE45" s="43"/>
      <c r="BF45" s="63"/>
      <c r="BI45" s="29" t="s">
        <v>41</v>
      </c>
      <c r="BJ45" s="56">
        <f>BJ36+BJ44</f>
        <v>0</v>
      </c>
      <c r="BK45" s="43" t="e">
        <f t="shared" si="0"/>
        <v>#DIV/0!</v>
      </c>
      <c r="BL45" s="13">
        <f>BL36+BL44</f>
        <v>0</v>
      </c>
      <c r="BM45" s="43" t="e">
        <f t="shared" si="1"/>
        <v>#DIV/0!</v>
      </c>
      <c r="BN45" s="56">
        <f>BN36+BN44</f>
        <v>0</v>
      </c>
      <c r="BO45" s="43" t="e">
        <f t="shared" si="2"/>
        <v>#DIV/0!</v>
      </c>
      <c r="BP45" s="56">
        <f>BP36+BP44</f>
        <v>0</v>
      </c>
      <c r="BQ45" s="43" t="e">
        <f t="shared" si="3"/>
        <v>#DIV/0!</v>
      </c>
      <c r="BR45" s="56">
        <f>BR36+BR44</f>
        <v>0</v>
      </c>
      <c r="BS45" s="43" t="e">
        <f t="shared" si="4"/>
        <v>#DIV/0!</v>
      </c>
      <c r="BT45" s="56">
        <f>BT36+BT44</f>
        <v>0</v>
      </c>
      <c r="BU45" s="43" t="e">
        <f t="shared" si="10"/>
        <v>#DIV/0!</v>
      </c>
      <c r="BV45" s="56">
        <f>BV36+BV44</f>
        <v>0</v>
      </c>
      <c r="BW45" s="43" t="e">
        <f t="shared" si="11"/>
        <v>#DIV/0!</v>
      </c>
      <c r="BX45" s="56">
        <f>BX36+BX44</f>
        <v>0</v>
      </c>
      <c r="BY45" s="43" t="e">
        <f t="shared" si="12"/>
        <v>#DIV/0!</v>
      </c>
      <c r="BZ45" s="56">
        <f>BZ36+BZ44</f>
        <v>0</v>
      </c>
      <c r="CA45" s="43" t="e">
        <f t="shared" si="13"/>
        <v>#DIV/0!</v>
      </c>
      <c r="CB45" s="56">
        <f>CB36+CB44</f>
        <v>0</v>
      </c>
      <c r="CC45" s="43" t="e">
        <f t="shared" si="14"/>
        <v>#DIV/0!</v>
      </c>
      <c r="CD45" s="63">
        <f t="shared" si="15"/>
        <v>0</v>
      </c>
      <c r="CG45" s="29" t="s">
        <v>41</v>
      </c>
      <c r="CH45" s="56">
        <f>CH36+CH44</f>
        <v>0</v>
      </c>
      <c r="CI45" s="43" t="e">
        <f>CH45/CV45</f>
        <v>#DIV/0!</v>
      </c>
      <c r="CJ45" s="56">
        <f>CJ36+CJ44</f>
        <v>0</v>
      </c>
      <c r="CK45" s="43" t="e">
        <f>CJ45/CV45</f>
        <v>#DIV/0!</v>
      </c>
      <c r="CL45" s="56">
        <f>CL36+CL44</f>
        <v>0</v>
      </c>
      <c r="CM45" s="43" t="e">
        <f>CL45/CV45</f>
        <v>#DIV/0!</v>
      </c>
      <c r="CN45" s="56">
        <f>CN36+CN44</f>
        <v>0</v>
      </c>
      <c r="CO45" s="43" t="e">
        <f>CN45/CV45</f>
        <v>#DIV/0!</v>
      </c>
      <c r="CP45" s="56">
        <f>CP36+CP44</f>
        <v>0</v>
      </c>
      <c r="CQ45" s="43" t="e">
        <f>CP45/CV45</f>
        <v>#DIV/0!</v>
      </c>
      <c r="CR45" s="56">
        <f>CR36+CR44</f>
        <v>0</v>
      </c>
      <c r="CS45" s="43" t="e">
        <f>CR45/CV45</f>
        <v>#DIV/0!</v>
      </c>
      <c r="CT45" s="56">
        <f>CT36+CT44</f>
        <v>0</v>
      </c>
      <c r="CU45" s="43" t="e">
        <f t="shared" si="16"/>
        <v>#DIV/0!</v>
      </c>
      <c r="CV45" s="63">
        <f t="shared" si="17"/>
        <v>0</v>
      </c>
    </row>
    <row r="46" spans="1:100" ht="13.5" thickBot="1" x14ac:dyDescent="0.25">
      <c r="A46" s="3"/>
      <c r="B46" s="41" t="s">
        <v>42</v>
      </c>
      <c r="C46" s="59">
        <f>C45+C30+C8</f>
        <v>0</v>
      </c>
      <c r="D46" s="44" t="e">
        <f t="shared" si="5"/>
        <v>#DIV/0!</v>
      </c>
      <c r="E46" s="40">
        <f>E45+E30+E8</f>
        <v>0</v>
      </c>
      <c r="F46" s="44" t="e">
        <f t="shared" si="5"/>
        <v>#DIV/0!</v>
      </c>
      <c r="G46" s="59">
        <f>G45+G30+G8</f>
        <v>0</v>
      </c>
      <c r="H46" s="44" t="e">
        <f t="shared" si="6"/>
        <v>#DIV/0!</v>
      </c>
      <c r="I46" s="59">
        <f>I45+I30+I8</f>
        <v>0</v>
      </c>
      <c r="J46" s="44" t="e">
        <f t="shared" si="7"/>
        <v>#DIV/0!</v>
      </c>
      <c r="K46" s="59">
        <f>K45+K30+K8</f>
        <v>0</v>
      </c>
      <c r="L46" s="44" t="e">
        <f t="shared" si="8"/>
        <v>#DIV/0!</v>
      </c>
      <c r="M46" s="66">
        <f>K46+I46+G46+E46+C46</f>
        <v>0</v>
      </c>
      <c r="P46" s="41" t="s">
        <v>42</v>
      </c>
      <c r="Q46" s="59"/>
      <c r="R46" s="44"/>
      <c r="S46" s="40"/>
      <c r="T46" s="44"/>
      <c r="U46" s="59"/>
      <c r="V46" s="44"/>
      <c r="W46" s="59"/>
      <c r="X46" s="44"/>
      <c r="Y46" s="59"/>
      <c r="Z46" s="44"/>
      <c r="AA46" s="66"/>
      <c r="AD46" s="41" t="s">
        <v>42</v>
      </c>
      <c r="AE46" s="59"/>
      <c r="AF46" s="44"/>
      <c r="AG46" s="59"/>
      <c r="AH46" s="44"/>
      <c r="AI46" s="59"/>
      <c r="AJ46" s="44"/>
      <c r="AK46" s="59"/>
      <c r="AL46" s="44"/>
      <c r="AM46" s="59"/>
      <c r="AN46" s="44"/>
      <c r="AO46" s="59"/>
      <c r="AP46" s="44"/>
      <c r="AQ46" s="66"/>
      <c r="AS46" s="41" t="s">
        <v>42</v>
      </c>
      <c r="AT46" s="59"/>
      <c r="AU46" s="44"/>
      <c r="AV46" s="59"/>
      <c r="AW46" s="44"/>
      <c r="AX46" s="59"/>
      <c r="AY46" s="44"/>
      <c r="AZ46" s="59"/>
      <c r="BA46" s="44"/>
      <c r="BB46" s="59"/>
      <c r="BC46" s="44"/>
      <c r="BD46" s="59"/>
      <c r="BE46" s="44"/>
      <c r="BF46" s="66"/>
      <c r="BI46" s="41" t="s">
        <v>42</v>
      </c>
      <c r="BJ46" s="59">
        <f>BJ8+BJ30+BJ45</f>
        <v>0</v>
      </c>
      <c r="BK46" s="44" t="e">
        <f t="shared" si="0"/>
        <v>#DIV/0!</v>
      </c>
      <c r="BL46" s="40">
        <f>BL8+BL30+BL45</f>
        <v>0</v>
      </c>
      <c r="BM46" s="44" t="e">
        <f t="shared" si="1"/>
        <v>#DIV/0!</v>
      </c>
      <c r="BN46" s="59">
        <f>BN8+BN30+BN45</f>
        <v>0</v>
      </c>
      <c r="BO46" s="44" t="e">
        <f t="shared" si="2"/>
        <v>#DIV/0!</v>
      </c>
      <c r="BP46" s="59">
        <f>BP8+BP30+BP45</f>
        <v>0</v>
      </c>
      <c r="BQ46" s="44" t="e">
        <f t="shared" si="3"/>
        <v>#DIV/0!</v>
      </c>
      <c r="BR46" s="59">
        <f>BR8+BR30+BR45</f>
        <v>0</v>
      </c>
      <c r="BS46" s="44" t="e">
        <f t="shared" si="4"/>
        <v>#DIV/0!</v>
      </c>
      <c r="BT46" s="59">
        <f>BT8+BT30+BT45</f>
        <v>0</v>
      </c>
      <c r="BU46" s="44" t="e">
        <f t="shared" si="10"/>
        <v>#DIV/0!</v>
      </c>
      <c r="BV46" s="59">
        <f>BV8+BV30+BV45</f>
        <v>0</v>
      </c>
      <c r="BW46" s="44" t="e">
        <f t="shared" si="11"/>
        <v>#DIV/0!</v>
      </c>
      <c r="BX46" s="59">
        <f>BX8+BX30+BX45</f>
        <v>0</v>
      </c>
      <c r="BY46" s="44" t="e">
        <f t="shared" si="12"/>
        <v>#DIV/0!</v>
      </c>
      <c r="BZ46" s="59">
        <f>BZ8+BZ30+BZ45</f>
        <v>0</v>
      </c>
      <c r="CA46" s="44" t="e">
        <f t="shared" si="13"/>
        <v>#DIV/0!</v>
      </c>
      <c r="CB46" s="59">
        <f>CB8+CB30+CB45</f>
        <v>0</v>
      </c>
      <c r="CC46" s="44" t="e">
        <f t="shared" si="14"/>
        <v>#DIV/0!</v>
      </c>
      <c r="CD46" s="66">
        <f t="shared" si="15"/>
        <v>0</v>
      </c>
      <c r="CG46" s="41" t="s">
        <v>42</v>
      </c>
      <c r="CH46" s="59">
        <f>CH8+CH30+CH45</f>
        <v>0</v>
      </c>
      <c r="CI46" s="44" t="e">
        <f>CH46/CV46</f>
        <v>#DIV/0!</v>
      </c>
      <c r="CJ46" s="59">
        <f>CJ8+CJ30+CJ45</f>
        <v>0</v>
      </c>
      <c r="CK46" s="44" t="e">
        <f>CJ46/CV46</f>
        <v>#DIV/0!</v>
      </c>
      <c r="CL46" s="59">
        <f>CL8+CL30+CL45</f>
        <v>0</v>
      </c>
      <c r="CM46" s="44" t="e">
        <f>CL46/CV46</f>
        <v>#DIV/0!</v>
      </c>
      <c r="CN46" s="59">
        <f>CN8+CN30+CN45</f>
        <v>0</v>
      </c>
      <c r="CO46" s="44" t="e">
        <f>CN46/CV46</f>
        <v>#DIV/0!</v>
      </c>
      <c r="CP46" s="59">
        <f>CP8+CP30+CP45</f>
        <v>0</v>
      </c>
      <c r="CQ46" s="44" t="e">
        <f>CP46/CV46</f>
        <v>#DIV/0!</v>
      </c>
      <c r="CR46" s="59">
        <f>CR8+CR30+CR45</f>
        <v>0</v>
      </c>
      <c r="CS46" s="44" t="e">
        <f>CR46/CV46</f>
        <v>#DIV/0!</v>
      </c>
      <c r="CT46" s="59">
        <f>CT8+CT30+CT45</f>
        <v>0</v>
      </c>
      <c r="CU46" s="44" t="e">
        <f t="shared" si="16"/>
        <v>#DIV/0!</v>
      </c>
      <c r="CV46" s="66">
        <f t="shared" si="17"/>
        <v>0</v>
      </c>
    </row>
    <row r="47" spans="1:100" x14ac:dyDescent="0.2">
      <c r="B47" s="54" t="s">
        <v>80</v>
      </c>
      <c r="C47" s="12"/>
      <c r="D47" s="11"/>
      <c r="F47" s="11"/>
      <c r="G47" s="12"/>
      <c r="H47" s="11"/>
      <c r="I47" s="12"/>
      <c r="J47" s="11"/>
      <c r="K47" s="12"/>
      <c r="L47" s="11"/>
      <c r="M47" s="11"/>
      <c r="P47" s="54" t="s">
        <v>80</v>
      </c>
      <c r="Q47" s="12"/>
      <c r="R47" s="11"/>
      <c r="T47" s="11"/>
      <c r="U47" s="12"/>
      <c r="V47" s="11"/>
      <c r="W47" s="12"/>
      <c r="X47" s="11"/>
      <c r="Y47" s="12"/>
      <c r="Z47" s="11"/>
      <c r="AA47" s="11"/>
      <c r="AD47" s="54" t="s">
        <v>80</v>
      </c>
      <c r="AE47" s="12"/>
      <c r="AF47" s="11"/>
      <c r="AH47" s="11"/>
      <c r="AI47" s="12"/>
      <c r="AJ47" s="11"/>
      <c r="AK47" s="12"/>
      <c r="AL47" s="11"/>
      <c r="AM47" s="12"/>
      <c r="AN47" s="11"/>
      <c r="AO47" s="12"/>
      <c r="AP47" s="11"/>
      <c r="AQ47" s="11"/>
      <c r="AS47" s="54" t="s">
        <v>80</v>
      </c>
      <c r="AT47" s="12"/>
      <c r="AU47" s="11"/>
      <c r="AW47" s="11"/>
      <c r="AX47" s="12"/>
      <c r="AY47" s="11"/>
      <c r="AZ47" s="12"/>
      <c r="BA47" s="11"/>
      <c r="BB47" s="12"/>
      <c r="BC47" s="11"/>
      <c r="BD47" s="12"/>
      <c r="BE47" s="11"/>
      <c r="BF47" s="11"/>
      <c r="BI47" s="54" t="s">
        <v>80</v>
      </c>
      <c r="BJ47" s="12"/>
      <c r="BK47" s="11"/>
      <c r="BM47" s="11"/>
      <c r="BN47" s="12"/>
      <c r="BO47" s="11"/>
      <c r="BP47" s="12"/>
      <c r="BQ47" s="11"/>
      <c r="BR47" s="12"/>
      <c r="BS47" s="11"/>
      <c r="BT47" s="12"/>
      <c r="BU47" s="11"/>
      <c r="BV47" s="12"/>
      <c r="BW47" s="11"/>
      <c r="BX47" s="12"/>
      <c r="BY47" s="11"/>
      <c r="BZ47" s="12"/>
      <c r="CA47" s="11"/>
      <c r="CB47" s="12"/>
      <c r="CC47" s="11"/>
      <c r="CD47" s="11"/>
      <c r="CG47" s="54" t="s">
        <v>80</v>
      </c>
      <c r="CH47" s="12"/>
      <c r="CI47" s="11"/>
      <c r="CK47" s="11"/>
      <c r="CL47" s="12"/>
      <c r="CM47" s="11"/>
      <c r="CN47" s="12"/>
      <c r="CO47" s="11"/>
      <c r="CP47" s="12"/>
      <c r="CQ47" s="11"/>
      <c r="CR47" s="12"/>
      <c r="CS47" s="11"/>
      <c r="CT47" s="12"/>
      <c r="CU47" s="11"/>
      <c r="CV47" s="11"/>
    </row>
  </sheetData>
  <phoneticPr fontId="2" type="noConversion"/>
  <printOptions horizontalCentered="1" verticalCentered="1"/>
  <pageMargins left="0.23622047244094491" right="0.27559055118110237" top="0.6692913385826772" bottom="0.55118110236220474" header="0.27559055118110237" footer="0.27559055118110237"/>
  <pageSetup paperSize="9" scale="60" orientation="portrait" r:id="rId1"/>
  <headerFooter alignWithMargins="0">
    <oddHeader>&amp;C&amp;"-,Normal"&amp;K03+000Observatoire de l'habitat de la Martinique&amp;K000000
&amp;"-,Gras"&amp;11Les 65 ans et +</oddHeader>
  </headerFooter>
  <colBreaks count="5" manualBreakCount="5">
    <brk id="14" max="46" man="1"/>
    <brk id="28" max="46" man="1"/>
    <brk id="44" max="46" man="1"/>
    <brk id="60" max="46" man="1"/>
    <brk id="83" max="46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C51"/>
  <sheetViews>
    <sheetView workbookViewId="0"/>
  </sheetViews>
  <sheetFormatPr baseColWidth="10" defaultRowHeight="12.75" x14ac:dyDescent="0.2"/>
  <cols>
    <col min="1" max="1" width="11.85546875" customWidth="1"/>
    <col min="2" max="2" width="19.28515625" customWidth="1"/>
    <col min="3" max="3" width="11.42578125" style="45"/>
    <col min="4" max="4" width="8.7109375" customWidth="1"/>
    <col min="5" max="5" width="11.42578125" style="50"/>
    <col min="6" max="6" width="8.7109375" customWidth="1"/>
    <col min="7" max="7" width="11.42578125" style="45"/>
    <col min="8" max="8" width="8.7109375" customWidth="1"/>
    <col min="9" max="9" width="11.42578125" style="45"/>
    <col min="10" max="10" width="8.7109375" customWidth="1"/>
    <col min="11" max="11" width="11.42578125" style="45"/>
    <col min="12" max="12" width="8.7109375" customWidth="1"/>
    <col min="14" max="14" width="8.140625" customWidth="1"/>
    <col min="15" max="15" width="1.7109375" customWidth="1"/>
    <col min="16" max="16" width="19.28515625" customWidth="1"/>
    <col min="17" max="17" width="11.42578125" style="45"/>
    <col min="18" max="18" width="8.7109375" customWidth="1"/>
    <col min="19" max="19" width="11.42578125" style="50"/>
    <col min="20" max="22" width="8.7109375" customWidth="1"/>
    <col min="23" max="23" width="11.42578125" style="45"/>
    <col min="24" max="24" width="8.7109375" customWidth="1"/>
    <col min="25" max="25" width="11.42578125" style="45"/>
    <col min="26" max="26" width="8.7109375" customWidth="1"/>
    <col min="27" max="27" width="11.42578125" style="45"/>
    <col min="28" max="28" width="8.7109375" customWidth="1"/>
    <col min="29" max="29" width="11.42578125" style="45"/>
    <col min="30" max="30" width="8.7109375" customWidth="1"/>
    <col min="32" max="32" width="3.140625" customWidth="1"/>
    <col min="33" max="33" width="19.28515625" customWidth="1"/>
    <col min="34" max="34" width="10.5703125" style="45" customWidth="1"/>
    <col min="35" max="35" width="8.7109375" customWidth="1"/>
    <col min="36" max="36" width="10.5703125" style="50" customWidth="1"/>
    <col min="37" max="37" width="8.7109375" customWidth="1"/>
    <col min="38" max="38" width="10.5703125" style="45" customWidth="1"/>
    <col min="39" max="39" width="8.7109375" customWidth="1"/>
    <col min="40" max="40" width="10.5703125" style="45" customWidth="1"/>
    <col min="41" max="41" width="8.7109375" customWidth="1"/>
    <col min="42" max="42" width="10.5703125" style="45" customWidth="1"/>
    <col min="43" max="43" width="8.7109375" customWidth="1"/>
    <col min="44" max="44" width="10.5703125" style="45" customWidth="1"/>
    <col min="45" max="45" width="8.7109375" customWidth="1"/>
    <col min="46" max="46" width="10.5703125" customWidth="1"/>
    <col min="47" max="47" width="2.42578125" customWidth="1"/>
    <col min="48" max="48" width="19.28515625" customWidth="1"/>
    <col min="49" max="49" width="10" style="45" customWidth="1"/>
    <col min="50" max="50" width="8.7109375" customWidth="1"/>
    <col min="51" max="51" width="10" style="50" customWidth="1"/>
    <col min="52" max="52" width="8.7109375" customWidth="1"/>
    <col min="53" max="53" width="10" style="45" customWidth="1"/>
    <col min="54" max="54" width="8.7109375" customWidth="1"/>
    <col min="55" max="55" width="10" style="45" customWidth="1"/>
    <col min="56" max="56" width="8.7109375" customWidth="1"/>
    <col min="57" max="57" width="10" style="45" customWidth="1"/>
    <col min="58" max="58" width="8.7109375" customWidth="1"/>
    <col min="59" max="59" width="10" style="45" customWidth="1"/>
    <col min="60" max="60" width="8.7109375" customWidth="1"/>
    <col min="62" max="62" width="3.42578125" customWidth="1"/>
    <col min="63" max="63" width="18.7109375" customWidth="1"/>
    <col min="64" max="64" width="9.5703125" style="45" customWidth="1"/>
    <col min="65" max="65" width="8.28515625" customWidth="1"/>
    <col min="66" max="66" width="9.5703125" style="50" customWidth="1"/>
    <col min="67" max="67" width="8.28515625" customWidth="1"/>
    <col min="68" max="68" width="9.5703125" style="45" customWidth="1"/>
    <col min="69" max="69" width="8.28515625" customWidth="1"/>
    <col min="70" max="70" width="9.5703125" style="45" customWidth="1"/>
    <col min="71" max="71" width="8.28515625" customWidth="1"/>
    <col min="72" max="72" width="9.5703125" style="45" customWidth="1"/>
    <col min="73" max="73" width="8.28515625" customWidth="1"/>
    <col min="74" max="74" width="9.5703125" style="45" customWidth="1"/>
    <col min="75" max="75" width="8.28515625" customWidth="1"/>
    <col min="76" max="76" width="9.5703125" style="45" customWidth="1"/>
    <col min="77" max="77" width="8.28515625" customWidth="1"/>
    <col min="78" max="78" width="9.5703125" customWidth="1"/>
    <col min="79" max="79" width="4.28515625" customWidth="1"/>
    <col min="80" max="80" width="19.28515625" customWidth="1"/>
    <col min="81" max="81" width="50" style="45" customWidth="1"/>
  </cols>
  <sheetData>
    <row r="1" spans="1:81" x14ac:dyDescent="0.2">
      <c r="C1"/>
      <c r="E1"/>
      <c r="G1"/>
      <c r="I1"/>
      <c r="K1"/>
    </row>
    <row r="2" spans="1:81" ht="15" x14ac:dyDescent="0.2">
      <c r="C2" s="71" t="s">
        <v>170</v>
      </c>
      <c r="D2" s="67"/>
      <c r="E2" s="68"/>
      <c r="F2" s="67"/>
      <c r="G2" s="69"/>
      <c r="H2" s="67"/>
      <c r="I2" s="69"/>
      <c r="J2" s="67"/>
      <c r="K2" s="69"/>
      <c r="L2" s="67"/>
      <c r="M2" s="70"/>
      <c r="Q2" s="71" t="s">
        <v>171</v>
      </c>
      <c r="R2" s="67"/>
      <c r="S2" s="68"/>
      <c r="T2" s="67"/>
      <c r="U2" s="67"/>
      <c r="V2" s="67"/>
      <c r="W2" s="69"/>
      <c r="X2" s="67"/>
      <c r="Y2" s="69"/>
      <c r="Z2" s="67"/>
      <c r="AA2" s="69"/>
      <c r="AB2" s="67"/>
      <c r="AC2" s="69"/>
      <c r="AD2" s="67"/>
      <c r="AE2" s="70"/>
      <c r="AH2" s="71" t="s">
        <v>172</v>
      </c>
      <c r="AI2" s="67"/>
      <c r="AJ2" s="68"/>
      <c r="AK2" s="67"/>
      <c r="AL2" s="69"/>
      <c r="AM2" s="67"/>
      <c r="AN2" s="69"/>
      <c r="AO2" s="67"/>
      <c r="AP2" s="69"/>
      <c r="AQ2" s="67"/>
      <c r="AR2" s="69"/>
      <c r="AS2" s="67"/>
      <c r="AT2" s="70"/>
      <c r="AW2" s="71" t="s">
        <v>173</v>
      </c>
      <c r="AX2" s="67"/>
      <c r="AY2" s="68"/>
      <c r="AZ2" s="67"/>
      <c r="BA2" s="69"/>
      <c r="BB2" s="67"/>
      <c r="BC2" s="69"/>
      <c r="BD2" s="67"/>
      <c r="BE2" s="69"/>
      <c r="BF2" s="67"/>
      <c r="BG2" s="69"/>
      <c r="BH2" s="67"/>
      <c r="BI2" s="70"/>
      <c r="BL2" s="71" t="s">
        <v>174</v>
      </c>
      <c r="BM2" s="67"/>
      <c r="BN2" s="68"/>
      <c r="BO2" s="67"/>
      <c r="BP2" s="69"/>
      <c r="BQ2" s="67"/>
      <c r="BR2" s="69"/>
      <c r="BS2" s="67"/>
      <c r="BT2" s="69"/>
      <c r="BU2" s="67"/>
      <c r="BV2" s="69"/>
      <c r="BW2" s="67"/>
      <c r="BX2" s="69"/>
      <c r="BY2" s="67"/>
      <c r="BZ2" s="70"/>
    </row>
    <row r="3" spans="1:81" ht="64.5" thickBot="1" x14ac:dyDescent="0.25">
      <c r="C3" s="35" t="s">
        <v>81</v>
      </c>
      <c r="D3" s="36" t="s">
        <v>55</v>
      </c>
      <c r="E3" s="52" t="s">
        <v>85</v>
      </c>
      <c r="F3" s="36" t="s">
        <v>55</v>
      </c>
      <c r="G3" s="35" t="s">
        <v>82</v>
      </c>
      <c r="H3" s="36" t="s">
        <v>55</v>
      </c>
      <c r="I3" s="35" t="s">
        <v>84</v>
      </c>
      <c r="J3" s="36" t="s">
        <v>55</v>
      </c>
      <c r="K3" s="35" t="s">
        <v>83</v>
      </c>
      <c r="L3" s="36" t="s">
        <v>55</v>
      </c>
      <c r="M3" s="49" t="s">
        <v>65</v>
      </c>
      <c r="Q3" s="35" t="s">
        <v>86</v>
      </c>
      <c r="R3" s="36" t="s">
        <v>55</v>
      </c>
      <c r="S3" s="52" t="s">
        <v>87</v>
      </c>
      <c r="T3" s="36" t="s">
        <v>55</v>
      </c>
      <c r="U3" s="84"/>
      <c r="V3" s="84"/>
      <c r="W3" s="35" t="s">
        <v>88</v>
      </c>
      <c r="X3" s="36" t="s">
        <v>55</v>
      </c>
      <c r="Y3" s="35" t="s">
        <v>117</v>
      </c>
      <c r="Z3" s="36" t="s">
        <v>55</v>
      </c>
      <c r="AA3" s="35" t="s">
        <v>89</v>
      </c>
      <c r="AB3" s="36" t="s">
        <v>55</v>
      </c>
      <c r="AC3" s="35" t="s">
        <v>90</v>
      </c>
      <c r="AD3" s="36" t="s">
        <v>55</v>
      </c>
      <c r="AE3" s="49" t="s">
        <v>65</v>
      </c>
      <c r="AH3" s="35" t="s">
        <v>91</v>
      </c>
      <c r="AI3" s="36" t="s">
        <v>55</v>
      </c>
      <c r="AJ3" s="52" t="s">
        <v>92</v>
      </c>
      <c r="AK3" s="36" t="s">
        <v>55</v>
      </c>
      <c r="AL3" s="35" t="s">
        <v>93</v>
      </c>
      <c r="AM3" s="36" t="s">
        <v>55</v>
      </c>
      <c r="AN3" s="35" t="s">
        <v>94</v>
      </c>
      <c r="AO3" s="36" t="s">
        <v>55</v>
      </c>
      <c r="AP3" s="35" t="s">
        <v>95</v>
      </c>
      <c r="AQ3" s="36" t="s">
        <v>55</v>
      </c>
      <c r="AR3" s="35" t="s">
        <v>96</v>
      </c>
      <c r="AS3" s="36" t="s">
        <v>55</v>
      </c>
      <c r="AT3" s="49" t="s">
        <v>65</v>
      </c>
      <c r="AW3" s="35" t="s">
        <v>60</v>
      </c>
      <c r="AX3" s="36" t="s">
        <v>55</v>
      </c>
      <c r="AY3" s="52" t="s">
        <v>61</v>
      </c>
      <c r="AZ3" s="36" t="s">
        <v>55</v>
      </c>
      <c r="BA3" s="35" t="s">
        <v>62</v>
      </c>
      <c r="BB3" s="36" t="s">
        <v>55</v>
      </c>
      <c r="BC3" s="35" t="s">
        <v>63</v>
      </c>
      <c r="BD3" s="36" t="s">
        <v>55</v>
      </c>
      <c r="BE3" s="35" t="s">
        <v>97</v>
      </c>
      <c r="BF3" s="36" t="s">
        <v>55</v>
      </c>
      <c r="BG3" s="35" t="s">
        <v>118</v>
      </c>
      <c r="BH3" s="36" t="s">
        <v>55</v>
      </c>
      <c r="BI3" s="49" t="s">
        <v>65</v>
      </c>
      <c r="BL3" s="35" t="s">
        <v>109</v>
      </c>
      <c r="BM3" s="36" t="s">
        <v>55</v>
      </c>
      <c r="BN3" s="52" t="s">
        <v>110</v>
      </c>
      <c r="BO3" s="36" t="s">
        <v>55</v>
      </c>
      <c r="BP3" s="35" t="s">
        <v>111</v>
      </c>
      <c r="BQ3" s="36" t="s">
        <v>55</v>
      </c>
      <c r="BR3" s="35" t="s">
        <v>112</v>
      </c>
      <c r="BS3" s="36" t="s">
        <v>55</v>
      </c>
      <c r="BT3" s="35" t="s">
        <v>113</v>
      </c>
      <c r="BU3" s="36" t="s">
        <v>55</v>
      </c>
      <c r="BV3" s="35" t="s">
        <v>116</v>
      </c>
      <c r="BW3" s="36" t="s">
        <v>55</v>
      </c>
      <c r="BX3" s="35" t="s">
        <v>115</v>
      </c>
      <c r="BY3" s="36" t="s">
        <v>55</v>
      </c>
      <c r="BZ3" s="49" t="s">
        <v>65</v>
      </c>
      <c r="CC3" s="81" t="s">
        <v>114</v>
      </c>
    </row>
    <row r="4" spans="1:81" x14ac:dyDescent="0.2">
      <c r="A4" s="2">
        <v>97209</v>
      </c>
      <c r="B4" s="26" t="s">
        <v>8</v>
      </c>
      <c r="C4" s="17"/>
      <c r="D4" s="72"/>
      <c r="E4" s="17"/>
      <c r="F4" s="72"/>
      <c r="G4" s="17"/>
      <c r="H4" s="72"/>
      <c r="I4" s="17"/>
      <c r="J4" s="72"/>
      <c r="K4" s="17"/>
      <c r="L4" s="72" t="e">
        <f>K4/M4</f>
        <v>#DIV/0!</v>
      </c>
      <c r="M4" s="60">
        <f t="shared" ref="M4:M46" si="0">K4+I4+G4+E4+C4</f>
        <v>0</v>
      </c>
      <c r="P4" s="26" t="s">
        <v>8</v>
      </c>
      <c r="Q4" s="17"/>
      <c r="R4" s="72"/>
      <c r="S4" s="17"/>
      <c r="T4" s="72"/>
      <c r="U4" s="143" t="e">
        <f>(S4)/(S4+Q4)</f>
        <v>#DIV/0!</v>
      </c>
      <c r="V4" s="143"/>
      <c r="W4" s="17"/>
      <c r="X4" s="72"/>
      <c r="Y4" s="17"/>
      <c r="Z4" s="72"/>
      <c r="AA4" s="17"/>
      <c r="AB4" s="72"/>
      <c r="AC4" s="17"/>
      <c r="AD4" s="72" t="e">
        <f>AC4/AE4</f>
        <v>#DIV/0!</v>
      </c>
      <c r="AE4" s="60">
        <f>AA4+Y4+W4+S4+Q4+AC4</f>
        <v>0</v>
      </c>
      <c r="AG4" s="26" t="s">
        <v>8</v>
      </c>
      <c r="AH4" s="17"/>
      <c r="AI4" s="72"/>
      <c r="AJ4" s="17"/>
      <c r="AK4" s="72"/>
      <c r="AL4" s="17"/>
      <c r="AM4" s="72"/>
      <c r="AN4" s="17"/>
      <c r="AO4" s="72"/>
      <c r="AP4" s="17"/>
      <c r="AQ4" s="72"/>
      <c r="AR4" s="17"/>
      <c r="AS4" s="72" t="e">
        <f t="shared" ref="AS4:AS46" si="1">AR4/AT4</f>
        <v>#DIV/0!</v>
      </c>
      <c r="AT4" s="60">
        <f t="shared" ref="AT4:AT46" si="2">AP4+AN4+AL4+AJ4+AH4+AR4</f>
        <v>0</v>
      </c>
      <c r="AV4" s="26" t="s">
        <v>8</v>
      </c>
      <c r="AW4" s="17"/>
      <c r="AX4" s="72" t="e">
        <f t="shared" ref="AX4:AX44" si="3">AW4/BI4</f>
        <v>#DIV/0!</v>
      </c>
      <c r="AY4" s="17"/>
      <c r="AZ4" s="72"/>
      <c r="BA4" s="17"/>
      <c r="BB4" s="72"/>
      <c r="BC4" s="17"/>
      <c r="BD4" s="72"/>
      <c r="BE4" s="17"/>
      <c r="BF4" s="72"/>
      <c r="BG4" s="17"/>
      <c r="BH4" s="72" t="e">
        <f t="shared" ref="BH4:BH46" si="4">BG4/BI4</f>
        <v>#DIV/0!</v>
      </c>
      <c r="BI4" s="60">
        <f t="shared" ref="BI4:BI46" si="5">BE4+BC4+BA4+AY4+AW4+BG4</f>
        <v>0</v>
      </c>
      <c r="BK4" s="26" t="s">
        <v>8</v>
      </c>
      <c r="BL4" s="17"/>
      <c r="BM4" s="72" t="e">
        <f t="shared" ref="BM4:BM43" si="6">BL4/BZ4</f>
        <v>#DIV/0!</v>
      </c>
      <c r="BN4" s="17"/>
      <c r="BO4" s="72" t="e">
        <f t="shared" ref="BO4:BO43" si="7">BN4/BZ4</f>
        <v>#DIV/0!</v>
      </c>
      <c r="BP4" s="17"/>
      <c r="BQ4" s="72" t="e">
        <f t="shared" ref="BQ4:BQ43" si="8">BP4/BZ4</f>
        <v>#DIV/0!</v>
      </c>
      <c r="BR4" s="17"/>
      <c r="BS4" s="72" t="e">
        <f t="shared" ref="BS4:BS43" si="9">BR4/BZ4</f>
        <v>#DIV/0!</v>
      </c>
      <c r="BT4" s="17"/>
      <c r="BU4" s="72" t="e">
        <f t="shared" ref="BU4:BU43" si="10">BT4/BZ4</f>
        <v>#DIV/0!</v>
      </c>
      <c r="BV4" s="17"/>
      <c r="BW4" s="72" t="e">
        <f t="shared" ref="BW4:BW43" si="11">BV4/BZ4</f>
        <v>#DIV/0!</v>
      </c>
      <c r="BX4" s="17"/>
      <c r="BY4" s="72" t="e">
        <f>BX4/BZ4</f>
        <v>#DIV/0!</v>
      </c>
      <c r="BZ4" s="60">
        <f>BT4+BR4+BP4+BN4+BL4+BV4+BX4</f>
        <v>0</v>
      </c>
      <c r="CB4" s="5" t="s">
        <v>8</v>
      </c>
      <c r="CC4" s="77"/>
    </row>
    <row r="5" spans="1:81" x14ac:dyDescent="0.2">
      <c r="A5" s="1">
        <v>97213</v>
      </c>
      <c r="B5" s="27" t="s">
        <v>10</v>
      </c>
      <c r="C5" s="17"/>
      <c r="D5" s="72"/>
      <c r="E5" s="17"/>
      <c r="F5" s="72"/>
      <c r="G5" s="17"/>
      <c r="H5" s="72"/>
      <c r="I5" s="17"/>
      <c r="J5" s="72"/>
      <c r="K5" s="17"/>
      <c r="L5" s="72" t="e">
        <f t="shared" ref="L5:L46" si="12">K5/$M5</f>
        <v>#DIV/0!</v>
      </c>
      <c r="M5" s="61">
        <f t="shared" si="0"/>
        <v>0</v>
      </c>
      <c r="P5" s="27" t="s">
        <v>10</v>
      </c>
      <c r="Q5" s="17"/>
      <c r="R5" s="72"/>
      <c r="S5" s="17"/>
      <c r="T5" s="72"/>
      <c r="U5" s="143" t="e">
        <f t="shared" ref="U5:U46" si="13">(S5)/(S5+Q5)</f>
        <v>#DIV/0!</v>
      </c>
      <c r="V5" s="143"/>
      <c r="W5" s="17"/>
      <c r="X5" s="72"/>
      <c r="Y5" s="17"/>
      <c r="Z5" s="72"/>
      <c r="AA5" s="17"/>
      <c r="AB5" s="72"/>
      <c r="AC5" s="17"/>
      <c r="AD5" s="72" t="e">
        <f t="shared" ref="AD5:AD46" si="14">AC5/AE5</f>
        <v>#DIV/0!</v>
      </c>
      <c r="AE5" s="61">
        <f t="shared" ref="AE5:AE46" si="15">AA5+Y5+W5+S5+Q5+AC5</f>
        <v>0</v>
      </c>
      <c r="AG5" s="27" t="s">
        <v>10</v>
      </c>
      <c r="AH5" s="17"/>
      <c r="AI5" s="72"/>
      <c r="AJ5" s="17"/>
      <c r="AK5" s="72"/>
      <c r="AL5" s="17"/>
      <c r="AM5" s="72"/>
      <c r="AN5" s="17"/>
      <c r="AO5" s="72"/>
      <c r="AP5" s="17"/>
      <c r="AQ5" s="72"/>
      <c r="AR5" s="17"/>
      <c r="AS5" s="72" t="e">
        <f t="shared" si="1"/>
        <v>#DIV/0!</v>
      </c>
      <c r="AT5" s="61">
        <f t="shared" si="2"/>
        <v>0</v>
      </c>
      <c r="AV5" s="27" t="s">
        <v>10</v>
      </c>
      <c r="AW5" s="17"/>
      <c r="AX5" s="72" t="e">
        <f t="shared" si="3"/>
        <v>#DIV/0!</v>
      </c>
      <c r="AY5" s="17"/>
      <c r="AZ5" s="72"/>
      <c r="BA5" s="17"/>
      <c r="BB5" s="72"/>
      <c r="BC5" s="17"/>
      <c r="BD5" s="72"/>
      <c r="BE5" s="17"/>
      <c r="BF5" s="72"/>
      <c r="BG5" s="17"/>
      <c r="BH5" s="72" t="e">
        <f t="shared" si="4"/>
        <v>#DIV/0!</v>
      </c>
      <c r="BI5" s="61">
        <f t="shared" si="5"/>
        <v>0</v>
      </c>
      <c r="BK5" s="27" t="s">
        <v>10</v>
      </c>
      <c r="BL5" s="17"/>
      <c r="BM5" s="72" t="e">
        <f t="shared" si="6"/>
        <v>#DIV/0!</v>
      </c>
      <c r="BN5" s="17"/>
      <c r="BO5" s="72" t="e">
        <f t="shared" si="7"/>
        <v>#DIV/0!</v>
      </c>
      <c r="BP5" s="17"/>
      <c r="BQ5" s="72" t="e">
        <f t="shared" si="8"/>
        <v>#DIV/0!</v>
      </c>
      <c r="BR5" s="17"/>
      <c r="BS5" s="72" t="e">
        <f t="shared" si="9"/>
        <v>#DIV/0!</v>
      </c>
      <c r="BT5" s="17"/>
      <c r="BU5" s="72" t="e">
        <f t="shared" si="10"/>
        <v>#DIV/0!</v>
      </c>
      <c r="BV5" s="17"/>
      <c r="BW5" s="72" t="e">
        <f t="shared" si="11"/>
        <v>#DIV/0!</v>
      </c>
      <c r="BX5" s="17"/>
      <c r="BY5" s="72" t="e">
        <f t="shared" ref="BY5:BY46" si="16">BX5/BZ5</f>
        <v>#DIV/0!</v>
      </c>
      <c r="BZ5" s="61">
        <f t="shared" ref="BZ5:BZ46" si="17">BT5+BR5+BP5+BN5+BL5+BV5+BX5</f>
        <v>0</v>
      </c>
      <c r="CB5" s="6" t="s">
        <v>10</v>
      </c>
      <c r="CC5" s="78"/>
    </row>
    <row r="6" spans="1:81" x14ac:dyDescent="0.2">
      <c r="A6" s="1">
        <v>97224</v>
      </c>
      <c r="B6" s="27" t="s">
        <v>19</v>
      </c>
      <c r="C6" s="17"/>
      <c r="D6" s="72"/>
      <c r="E6" s="17"/>
      <c r="F6" s="72"/>
      <c r="G6" s="17"/>
      <c r="H6" s="72"/>
      <c r="I6" s="17"/>
      <c r="J6" s="72"/>
      <c r="K6" s="17"/>
      <c r="L6" s="72" t="e">
        <f t="shared" si="12"/>
        <v>#DIV/0!</v>
      </c>
      <c r="M6" s="61">
        <f t="shared" si="0"/>
        <v>0</v>
      </c>
      <c r="P6" s="27" t="s">
        <v>19</v>
      </c>
      <c r="Q6" s="17"/>
      <c r="R6" s="72"/>
      <c r="S6" s="17"/>
      <c r="T6" s="72"/>
      <c r="U6" s="143" t="e">
        <f t="shared" si="13"/>
        <v>#DIV/0!</v>
      </c>
      <c r="V6" s="143"/>
      <c r="W6" s="17"/>
      <c r="X6" s="72"/>
      <c r="Y6" s="17"/>
      <c r="Z6" s="72"/>
      <c r="AA6" s="17"/>
      <c r="AB6" s="72"/>
      <c r="AC6" s="17"/>
      <c r="AD6" s="72" t="e">
        <f t="shared" si="14"/>
        <v>#DIV/0!</v>
      </c>
      <c r="AE6" s="61">
        <f t="shared" si="15"/>
        <v>0</v>
      </c>
      <c r="AG6" s="27" t="s">
        <v>19</v>
      </c>
      <c r="AH6" s="17"/>
      <c r="AI6" s="72"/>
      <c r="AJ6" s="17"/>
      <c r="AK6" s="72"/>
      <c r="AL6" s="17"/>
      <c r="AM6" s="72"/>
      <c r="AN6" s="17"/>
      <c r="AO6" s="72"/>
      <c r="AP6" s="17"/>
      <c r="AQ6" s="72"/>
      <c r="AR6" s="17"/>
      <c r="AS6" s="72" t="e">
        <f t="shared" si="1"/>
        <v>#DIV/0!</v>
      </c>
      <c r="AT6" s="61">
        <f t="shared" si="2"/>
        <v>0</v>
      </c>
      <c r="AV6" s="27" t="s">
        <v>19</v>
      </c>
      <c r="AW6" s="17"/>
      <c r="AX6" s="72" t="e">
        <f t="shared" si="3"/>
        <v>#DIV/0!</v>
      </c>
      <c r="AY6" s="17"/>
      <c r="AZ6" s="72"/>
      <c r="BA6" s="17"/>
      <c r="BB6" s="72"/>
      <c r="BC6" s="17"/>
      <c r="BD6" s="72"/>
      <c r="BE6" s="17"/>
      <c r="BF6" s="72"/>
      <c r="BG6" s="17"/>
      <c r="BH6" s="72" t="e">
        <f t="shared" si="4"/>
        <v>#DIV/0!</v>
      </c>
      <c r="BI6" s="61">
        <f t="shared" si="5"/>
        <v>0</v>
      </c>
      <c r="BK6" s="27" t="s">
        <v>19</v>
      </c>
      <c r="BL6" s="17"/>
      <c r="BM6" s="72" t="e">
        <f t="shared" si="6"/>
        <v>#DIV/0!</v>
      </c>
      <c r="BN6" s="17"/>
      <c r="BO6" s="72" t="e">
        <f t="shared" si="7"/>
        <v>#DIV/0!</v>
      </c>
      <c r="BP6" s="17"/>
      <c r="BQ6" s="72" t="e">
        <f t="shared" si="8"/>
        <v>#DIV/0!</v>
      </c>
      <c r="BR6" s="17"/>
      <c r="BS6" s="72" t="e">
        <f t="shared" si="9"/>
        <v>#DIV/0!</v>
      </c>
      <c r="BT6" s="17"/>
      <c r="BU6" s="72" t="e">
        <f t="shared" si="10"/>
        <v>#DIV/0!</v>
      </c>
      <c r="BV6" s="17"/>
      <c r="BW6" s="72" t="e">
        <f t="shared" si="11"/>
        <v>#DIV/0!</v>
      </c>
      <c r="BX6" s="17"/>
      <c r="BY6" s="72" t="e">
        <f t="shared" si="16"/>
        <v>#DIV/0!</v>
      </c>
      <c r="BZ6" s="61">
        <f t="shared" si="17"/>
        <v>0</v>
      </c>
      <c r="CB6" s="6" t="s">
        <v>19</v>
      </c>
      <c r="CC6" s="78"/>
    </row>
    <row r="7" spans="1:81" x14ac:dyDescent="0.2">
      <c r="A7" s="1">
        <v>97229</v>
      </c>
      <c r="B7" s="28" t="s">
        <v>24</v>
      </c>
      <c r="C7" s="19"/>
      <c r="D7" s="73"/>
      <c r="E7" s="19"/>
      <c r="F7" s="73"/>
      <c r="G7" s="19"/>
      <c r="H7" s="73"/>
      <c r="I7" s="19"/>
      <c r="J7" s="73"/>
      <c r="K7" s="19"/>
      <c r="L7" s="73" t="e">
        <f t="shared" si="12"/>
        <v>#DIV/0!</v>
      </c>
      <c r="M7" s="62">
        <f t="shared" si="0"/>
        <v>0</v>
      </c>
      <c r="P7" s="28" t="s">
        <v>24</v>
      </c>
      <c r="Q7" s="19"/>
      <c r="R7" s="73"/>
      <c r="S7" s="19"/>
      <c r="T7" s="73"/>
      <c r="U7" s="143" t="e">
        <f t="shared" si="13"/>
        <v>#DIV/0!</v>
      </c>
      <c r="V7" s="144"/>
      <c r="W7" s="19"/>
      <c r="X7" s="73"/>
      <c r="Y7" s="19"/>
      <c r="Z7" s="73"/>
      <c r="AA7" s="19"/>
      <c r="AB7" s="73"/>
      <c r="AC7" s="17"/>
      <c r="AD7" s="73" t="e">
        <f t="shared" si="14"/>
        <v>#DIV/0!</v>
      </c>
      <c r="AE7" s="62">
        <f t="shared" si="15"/>
        <v>0</v>
      </c>
      <c r="AG7" s="28" t="s">
        <v>24</v>
      </c>
      <c r="AH7" s="19"/>
      <c r="AI7" s="73"/>
      <c r="AJ7" s="19"/>
      <c r="AK7" s="73"/>
      <c r="AL7" s="19"/>
      <c r="AM7" s="73"/>
      <c r="AN7" s="19"/>
      <c r="AO7" s="73"/>
      <c r="AP7" s="19"/>
      <c r="AQ7" s="73"/>
      <c r="AR7" s="19"/>
      <c r="AS7" s="73" t="e">
        <f t="shared" si="1"/>
        <v>#DIV/0!</v>
      </c>
      <c r="AT7" s="62">
        <f t="shared" si="2"/>
        <v>0</v>
      </c>
      <c r="AV7" s="28" t="s">
        <v>24</v>
      </c>
      <c r="AW7" s="19"/>
      <c r="AX7" s="73" t="e">
        <f t="shared" si="3"/>
        <v>#DIV/0!</v>
      </c>
      <c r="AY7" s="19"/>
      <c r="AZ7" s="73"/>
      <c r="BA7" s="19"/>
      <c r="BB7" s="73"/>
      <c r="BC7" s="19"/>
      <c r="BD7" s="73"/>
      <c r="BE7" s="19"/>
      <c r="BF7" s="73"/>
      <c r="BG7" s="19"/>
      <c r="BH7" s="73" t="e">
        <f t="shared" si="4"/>
        <v>#DIV/0!</v>
      </c>
      <c r="BI7" s="62">
        <f t="shared" si="5"/>
        <v>0</v>
      </c>
      <c r="BK7" s="28" t="s">
        <v>24</v>
      </c>
      <c r="BL7" s="19"/>
      <c r="BM7" s="73" t="e">
        <f t="shared" si="6"/>
        <v>#DIV/0!</v>
      </c>
      <c r="BN7" s="19"/>
      <c r="BO7" s="73" t="e">
        <f t="shared" si="7"/>
        <v>#DIV/0!</v>
      </c>
      <c r="BP7" s="19"/>
      <c r="BQ7" s="73" t="e">
        <f t="shared" si="8"/>
        <v>#DIV/0!</v>
      </c>
      <c r="BR7" s="19"/>
      <c r="BS7" s="73" t="e">
        <f t="shared" si="9"/>
        <v>#DIV/0!</v>
      </c>
      <c r="BT7" s="19"/>
      <c r="BU7" s="73" t="e">
        <f t="shared" si="10"/>
        <v>#DIV/0!</v>
      </c>
      <c r="BV7" s="19"/>
      <c r="BW7" s="73" t="e">
        <f t="shared" si="11"/>
        <v>#DIV/0!</v>
      </c>
      <c r="BX7" s="19"/>
      <c r="BY7" s="73" t="e">
        <f t="shared" si="16"/>
        <v>#DIV/0!</v>
      </c>
      <c r="BZ7" s="62">
        <f t="shared" si="17"/>
        <v>0</v>
      </c>
      <c r="CB7" s="7" t="s">
        <v>24</v>
      </c>
      <c r="CC7" s="78"/>
    </row>
    <row r="8" spans="1:81" ht="13.5" thickBot="1" x14ac:dyDescent="0.25">
      <c r="A8" s="3"/>
      <c r="B8" s="29" t="s">
        <v>34</v>
      </c>
      <c r="C8" s="56">
        <f>SUM(C4:C7)</f>
        <v>0</v>
      </c>
      <c r="D8" s="43"/>
      <c r="E8" s="56"/>
      <c r="F8" s="43"/>
      <c r="G8" s="56"/>
      <c r="H8" s="43"/>
      <c r="I8" s="56"/>
      <c r="J8" s="43"/>
      <c r="K8" s="56">
        <f>SUM(K4:K7)</f>
        <v>0</v>
      </c>
      <c r="L8" s="43" t="e">
        <f t="shared" si="12"/>
        <v>#DIV/0!</v>
      </c>
      <c r="M8" s="63">
        <f t="shared" si="0"/>
        <v>0</v>
      </c>
      <c r="P8" s="29" t="s">
        <v>34</v>
      </c>
      <c r="Q8" s="56">
        <f>SUM(Q4:Q7)</f>
        <v>0</v>
      </c>
      <c r="R8" s="43"/>
      <c r="S8" s="56">
        <f>SUM(S4:S7)</f>
        <v>0</v>
      </c>
      <c r="T8" s="43"/>
      <c r="U8" s="143" t="e">
        <f t="shared" si="13"/>
        <v>#DIV/0!</v>
      </c>
      <c r="V8" s="32"/>
      <c r="W8" s="56">
        <f>SUM(W4:W7)</f>
        <v>0</v>
      </c>
      <c r="X8" s="43"/>
      <c r="Y8" s="56">
        <f>SUM(Y4:Y7)</f>
        <v>0</v>
      </c>
      <c r="Z8" s="43"/>
      <c r="AA8" s="56">
        <f>SUM(AA4:AA7)</f>
        <v>0</v>
      </c>
      <c r="AB8" s="43"/>
      <c r="AC8" s="56">
        <f>SUM(AC4:AC7)</f>
        <v>0</v>
      </c>
      <c r="AD8" s="43" t="e">
        <f t="shared" si="14"/>
        <v>#DIV/0!</v>
      </c>
      <c r="AE8" s="63">
        <f t="shared" si="15"/>
        <v>0</v>
      </c>
      <c r="AG8" s="29" t="s">
        <v>34</v>
      </c>
      <c r="AH8" s="56">
        <f>SUM(AH4:AH7)</f>
        <v>0</v>
      </c>
      <c r="AI8" s="43"/>
      <c r="AJ8" s="56">
        <f>SUM(AJ4:AJ7)</f>
        <v>0</v>
      </c>
      <c r="AK8" s="43"/>
      <c r="AL8" s="56">
        <f>SUM(AL4:AL7)</f>
        <v>0</v>
      </c>
      <c r="AM8" s="43"/>
      <c r="AN8" s="56">
        <f>SUM(AN4:AN7)</f>
        <v>0</v>
      </c>
      <c r="AO8" s="43"/>
      <c r="AP8" s="56">
        <f>SUM(AP4:AP7)</f>
        <v>0</v>
      </c>
      <c r="AQ8" s="43"/>
      <c r="AR8" s="56">
        <f>SUM(AR4:AR7)</f>
        <v>0</v>
      </c>
      <c r="AS8" s="43" t="e">
        <f t="shared" si="1"/>
        <v>#DIV/0!</v>
      </c>
      <c r="AT8" s="63">
        <f t="shared" si="2"/>
        <v>0</v>
      </c>
      <c r="AV8" s="29" t="s">
        <v>34</v>
      </c>
      <c r="AW8" s="56">
        <f>SUM(AW4:AW7)</f>
        <v>0</v>
      </c>
      <c r="AX8" s="43" t="e">
        <f t="shared" si="3"/>
        <v>#DIV/0!</v>
      </c>
      <c r="AY8" s="56">
        <f>SUM(AY4:AY7)</f>
        <v>0</v>
      </c>
      <c r="AZ8" s="43"/>
      <c r="BA8" s="56">
        <f>SUM(BA4:BA7)</f>
        <v>0</v>
      </c>
      <c r="BB8" s="43"/>
      <c r="BC8" s="56">
        <f>SUM(BC4:BC7)</f>
        <v>0</v>
      </c>
      <c r="BD8" s="43"/>
      <c r="BE8" s="56">
        <f>SUM(BE4:BE7)</f>
        <v>0</v>
      </c>
      <c r="BF8" s="43"/>
      <c r="BG8" s="56">
        <f>SUM(BG4:BG7)</f>
        <v>0</v>
      </c>
      <c r="BH8" s="43" t="e">
        <f t="shared" si="4"/>
        <v>#DIV/0!</v>
      </c>
      <c r="BI8" s="63">
        <f t="shared" si="5"/>
        <v>0</v>
      </c>
      <c r="BK8" s="29" t="s">
        <v>34</v>
      </c>
      <c r="BL8" s="56">
        <f>SUM(BL4:BL7)</f>
        <v>0</v>
      </c>
      <c r="BM8" s="43" t="e">
        <f t="shared" si="6"/>
        <v>#DIV/0!</v>
      </c>
      <c r="BN8" s="56">
        <f>SUM(BN4:BN7)</f>
        <v>0</v>
      </c>
      <c r="BO8" s="43" t="e">
        <f t="shared" si="7"/>
        <v>#DIV/0!</v>
      </c>
      <c r="BP8" s="56">
        <f>SUM(BP4:BP7)</f>
        <v>0</v>
      </c>
      <c r="BQ8" s="43" t="e">
        <f t="shared" si="8"/>
        <v>#DIV/0!</v>
      </c>
      <c r="BR8" s="56">
        <f>SUM(BR4:BR7)</f>
        <v>0</v>
      </c>
      <c r="BS8" s="43" t="e">
        <f t="shared" si="9"/>
        <v>#DIV/0!</v>
      </c>
      <c r="BT8" s="56">
        <f>SUM(BT4:BT7)</f>
        <v>0</v>
      </c>
      <c r="BU8" s="43" t="e">
        <f t="shared" si="10"/>
        <v>#DIV/0!</v>
      </c>
      <c r="BV8" s="56">
        <f>SUM(BV4:BV7)</f>
        <v>0</v>
      </c>
      <c r="BW8" s="43" t="e">
        <f t="shared" si="11"/>
        <v>#DIV/0!</v>
      </c>
      <c r="BX8" s="56">
        <f>SUM(BX4:BX7)</f>
        <v>0</v>
      </c>
      <c r="BY8" s="43" t="e">
        <f t="shared" si="16"/>
        <v>#DIV/0!</v>
      </c>
      <c r="BZ8" s="63">
        <f t="shared" si="17"/>
        <v>0</v>
      </c>
      <c r="CB8" s="10" t="s">
        <v>34</v>
      </c>
      <c r="CC8" s="78"/>
    </row>
    <row r="9" spans="1:81" x14ac:dyDescent="0.2">
      <c r="A9" s="1">
        <v>97212</v>
      </c>
      <c r="B9" s="26" t="s">
        <v>9</v>
      </c>
      <c r="C9" s="58"/>
      <c r="D9" s="74"/>
      <c r="E9" s="58"/>
      <c r="F9" s="74"/>
      <c r="G9" s="58"/>
      <c r="H9" s="74"/>
      <c r="I9" s="58"/>
      <c r="J9" s="74"/>
      <c r="K9" s="58"/>
      <c r="L9" s="74" t="e">
        <f t="shared" si="12"/>
        <v>#DIV/0!</v>
      </c>
      <c r="M9" s="60">
        <f t="shared" si="0"/>
        <v>0</v>
      </c>
      <c r="P9" s="26" t="s">
        <v>9</v>
      </c>
      <c r="Q9" s="58"/>
      <c r="R9" s="74"/>
      <c r="S9" s="58"/>
      <c r="T9" s="74"/>
      <c r="U9" s="143" t="e">
        <f t="shared" si="13"/>
        <v>#DIV/0!</v>
      </c>
      <c r="V9" s="145"/>
      <c r="W9" s="58"/>
      <c r="X9" s="74"/>
      <c r="Y9" s="58"/>
      <c r="Z9" s="74"/>
      <c r="AA9" s="17"/>
      <c r="AB9" s="74"/>
      <c r="AC9" s="17"/>
      <c r="AD9" s="74" t="e">
        <f t="shared" si="14"/>
        <v>#DIV/0!</v>
      </c>
      <c r="AE9" s="60">
        <f t="shared" si="15"/>
        <v>0</v>
      </c>
      <c r="AG9" s="26" t="s">
        <v>9</v>
      </c>
      <c r="AH9" s="58"/>
      <c r="AI9" s="74"/>
      <c r="AJ9" s="58"/>
      <c r="AK9" s="74"/>
      <c r="AL9" s="58"/>
      <c r="AM9" s="74"/>
      <c r="AN9" s="58"/>
      <c r="AO9" s="74"/>
      <c r="AP9" s="58"/>
      <c r="AQ9" s="74"/>
      <c r="AR9" s="58"/>
      <c r="AS9" s="74" t="e">
        <f t="shared" si="1"/>
        <v>#DIV/0!</v>
      </c>
      <c r="AT9" s="60">
        <f t="shared" si="2"/>
        <v>0</v>
      </c>
      <c r="AV9" s="26" t="s">
        <v>9</v>
      </c>
      <c r="AW9" s="58"/>
      <c r="AX9" s="74" t="e">
        <f t="shared" si="3"/>
        <v>#DIV/0!</v>
      </c>
      <c r="AY9" s="58"/>
      <c r="AZ9" s="74"/>
      <c r="BA9" s="58"/>
      <c r="BB9" s="74"/>
      <c r="BC9" s="58"/>
      <c r="BD9" s="74"/>
      <c r="BE9" s="58"/>
      <c r="BF9" s="74"/>
      <c r="BG9" s="58"/>
      <c r="BH9" s="74" t="e">
        <f t="shared" si="4"/>
        <v>#DIV/0!</v>
      </c>
      <c r="BI9" s="60">
        <f t="shared" si="5"/>
        <v>0</v>
      </c>
      <c r="BK9" s="26" t="s">
        <v>9</v>
      </c>
      <c r="BL9" s="58"/>
      <c r="BM9" s="74" t="e">
        <f t="shared" si="6"/>
        <v>#DIV/0!</v>
      </c>
      <c r="BN9" s="58"/>
      <c r="BO9" s="74" t="e">
        <f t="shared" si="7"/>
        <v>#DIV/0!</v>
      </c>
      <c r="BP9" s="58"/>
      <c r="BQ9" s="74" t="e">
        <f t="shared" si="8"/>
        <v>#DIV/0!</v>
      </c>
      <c r="BR9" s="58"/>
      <c r="BS9" s="74" t="e">
        <f t="shared" si="9"/>
        <v>#DIV/0!</v>
      </c>
      <c r="BT9" s="58"/>
      <c r="BU9" s="74" t="e">
        <f t="shared" si="10"/>
        <v>#DIV/0!</v>
      </c>
      <c r="BV9" s="58"/>
      <c r="BW9" s="74" t="e">
        <f t="shared" si="11"/>
        <v>#DIV/0!</v>
      </c>
      <c r="BX9" s="58"/>
      <c r="BY9" s="74" t="e">
        <f t="shared" si="16"/>
        <v>#DIV/0!</v>
      </c>
      <c r="BZ9" s="60">
        <f t="shared" si="17"/>
        <v>0</v>
      </c>
      <c r="CB9" s="5" t="s">
        <v>9</v>
      </c>
      <c r="CC9" s="79" t="s">
        <v>119</v>
      </c>
    </row>
    <row r="10" spans="1:81" x14ac:dyDescent="0.2">
      <c r="A10" s="1">
        <v>97222</v>
      </c>
      <c r="B10" s="27" t="s">
        <v>17</v>
      </c>
      <c r="C10" s="17"/>
      <c r="D10" s="72"/>
      <c r="E10" s="17"/>
      <c r="F10" s="72"/>
      <c r="G10" s="17"/>
      <c r="H10" s="72"/>
      <c r="I10" s="17"/>
      <c r="J10" s="72"/>
      <c r="K10" s="17"/>
      <c r="L10" s="72" t="e">
        <f t="shared" si="12"/>
        <v>#DIV/0!</v>
      </c>
      <c r="M10" s="61">
        <f t="shared" si="0"/>
        <v>0</v>
      </c>
      <c r="P10" s="27" t="s">
        <v>17</v>
      </c>
      <c r="Q10" s="17"/>
      <c r="R10" s="72"/>
      <c r="S10" s="17"/>
      <c r="T10" s="72"/>
      <c r="U10" s="143" t="e">
        <f t="shared" si="13"/>
        <v>#DIV/0!</v>
      </c>
      <c r="V10" s="143"/>
      <c r="W10" s="17"/>
      <c r="X10" s="72"/>
      <c r="Y10" s="17"/>
      <c r="Z10" s="72"/>
      <c r="AA10" s="17"/>
      <c r="AB10" s="72"/>
      <c r="AC10" s="17"/>
      <c r="AD10" s="72" t="e">
        <f t="shared" si="14"/>
        <v>#DIV/0!</v>
      </c>
      <c r="AE10" s="61">
        <f t="shared" si="15"/>
        <v>0</v>
      </c>
      <c r="AG10" s="27" t="s">
        <v>17</v>
      </c>
      <c r="AH10" s="17"/>
      <c r="AI10" s="72"/>
      <c r="AJ10" s="17"/>
      <c r="AK10" s="72"/>
      <c r="AL10" s="17"/>
      <c r="AM10" s="72"/>
      <c r="AN10" s="17"/>
      <c r="AO10" s="72"/>
      <c r="AP10" s="17"/>
      <c r="AQ10" s="72"/>
      <c r="AR10" s="17"/>
      <c r="AS10" s="72" t="e">
        <f t="shared" si="1"/>
        <v>#DIV/0!</v>
      </c>
      <c r="AT10" s="61">
        <f t="shared" si="2"/>
        <v>0</v>
      </c>
      <c r="AV10" s="27" t="s">
        <v>17</v>
      </c>
      <c r="AW10" s="17"/>
      <c r="AX10" s="72" t="e">
        <f t="shared" si="3"/>
        <v>#DIV/0!</v>
      </c>
      <c r="AY10" s="17"/>
      <c r="AZ10" s="72"/>
      <c r="BA10" s="17"/>
      <c r="BB10" s="72"/>
      <c r="BC10" s="17"/>
      <c r="BD10" s="72"/>
      <c r="BE10" s="17"/>
      <c r="BF10" s="72"/>
      <c r="BG10" s="17"/>
      <c r="BH10" s="72" t="e">
        <f t="shared" si="4"/>
        <v>#DIV/0!</v>
      </c>
      <c r="BI10" s="61">
        <f t="shared" si="5"/>
        <v>0</v>
      </c>
      <c r="BK10" s="27" t="s">
        <v>17</v>
      </c>
      <c r="BL10" s="17"/>
      <c r="BM10" s="72" t="e">
        <f t="shared" si="6"/>
        <v>#DIV/0!</v>
      </c>
      <c r="BN10" s="17"/>
      <c r="BO10" s="72" t="e">
        <f t="shared" si="7"/>
        <v>#DIV/0!</v>
      </c>
      <c r="BP10" s="17"/>
      <c r="BQ10" s="72" t="e">
        <f t="shared" si="8"/>
        <v>#DIV/0!</v>
      </c>
      <c r="BR10" s="17"/>
      <c r="BS10" s="72" t="e">
        <f t="shared" si="9"/>
        <v>#DIV/0!</v>
      </c>
      <c r="BT10" s="17"/>
      <c r="BU10" s="72" t="e">
        <f t="shared" si="10"/>
        <v>#DIV/0!</v>
      </c>
      <c r="BV10" s="17"/>
      <c r="BW10" s="72" t="e">
        <f t="shared" si="11"/>
        <v>#DIV/0!</v>
      </c>
      <c r="BX10" s="17"/>
      <c r="BY10" s="72" t="e">
        <f t="shared" si="16"/>
        <v>#DIV/0!</v>
      </c>
      <c r="BZ10" s="61">
        <f t="shared" si="17"/>
        <v>0</v>
      </c>
      <c r="CB10" s="6" t="s">
        <v>17</v>
      </c>
      <c r="CC10" s="78"/>
    </row>
    <row r="11" spans="1:81" x14ac:dyDescent="0.2">
      <c r="A11" s="1">
        <v>97228</v>
      </c>
      <c r="B11" s="27" t="s">
        <v>23</v>
      </c>
      <c r="C11" s="17"/>
      <c r="D11" s="72"/>
      <c r="E11" s="17"/>
      <c r="F11" s="72"/>
      <c r="G11" s="17"/>
      <c r="H11" s="72"/>
      <c r="I11" s="17"/>
      <c r="J11" s="72"/>
      <c r="K11" s="17"/>
      <c r="L11" s="72" t="e">
        <f t="shared" si="12"/>
        <v>#DIV/0!</v>
      </c>
      <c r="M11" s="61">
        <f t="shared" si="0"/>
        <v>0</v>
      </c>
      <c r="P11" s="27" t="s">
        <v>23</v>
      </c>
      <c r="Q11" s="17"/>
      <c r="R11" s="72"/>
      <c r="S11" s="17"/>
      <c r="T11" s="72"/>
      <c r="U11" s="143" t="e">
        <f t="shared" si="13"/>
        <v>#DIV/0!</v>
      </c>
      <c r="V11" s="143"/>
      <c r="W11" s="17"/>
      <c r="X11" s="72"/>
      <c r="Y11" s="17"/>
      <c r="Z11" s="72"/>
      <c r="AA11" s="17"/>
      <c r="AB11" s="72"/>
      <c r="AC11" s="17"/>
      <c r="AD11" s="72" t="e">
        <f t="shared" si="14"/>
        <v>#DIV/0!</v>
      </c>
      <c r="AE11" s="61">
        <f t="shared" si="15"/>
        <v>0</v>
      </c>
      <c r="AG11" s="27" t="s">
        <v>23</v>
      </c>
      <c r="AH11" s="17"/>
      <c r="AI11" s="72"/>
      <c r="AJ11" s="17"/>
      <c r="AK11" s="72"/>
      <c r="AL11" s="17"/>
      <c r="AM11" s="72"/>
      <c r="AN11" s="17"/>
      <c r="AO11" s="72"/>
      <c r="AP11" s="17"/>
      <c r="AQ11" s="72"/>
      <c r="AR11" s="17"/>
      <c r="AS11" s="72" t="e">
        <f t="shared" si="1"/>
        <v>#DIV/0!</v>
      </c>
      <c r="AT11" s="61">
        <f t="shared" si="2"/>
        <v>0</v>
      </c>
      <c r="AV11" s="27" t="s">
        <v>23</v>
      </c>
      <c r="AW11" s="17"/>
      <c r="AX11" s="72" t="e">
        <f t="shared" si="3"/>
        <v>#DIV/0!</v>
      </c>
      <c r="AY11" s="17"/>
      <c r="AZ11" s="72"/>
      <c r="BA11" s="17"/>
      <c r="BB11" s="72"/>
      <c r="BC11" s="17"/>
      <c r="BD11" s="72"/>
      <c r="BE11" s="17"/>
      <c r="BF11" s="72"/>
      <c r="BG11" s="17"/>
      <c r="BH11" s="72" t="e">
        <f t="shared" si="4"/>
        <v>#DIV/0!</v>
      </c>
      <c r="BI11" s="61">
        <f t="shared" si="5"/>
        <v>0</v>
      </c>
      <c r="BK11" s="27" t="s">
        <v>23</v>
      </c>
      <c r="BL11" s="17"/>
      <c r="BM11" s="72" t="e">
        <f t="shared" si="6"/>
        <v>#DIV/0!</v>
      </c>
      <c r="BN11" s="17"/>
      <c r="BO11" s="72" t="e">
        <f t="shared" si="7"/>
        <v>#DIV/0!</v>
      </c>
      <c r="BP11" s="17"/>
      <c r="BQ11" s="72" t="e">
        <f t="shared" si="8"/>
        <v>#DIV/0!</v>
      </c>
      <c r="BR11" s="17"/>
      <c r="BS11" s="72" t="e">
        <f t="shared" si="9"/>
        <v>#DIV/0!</v>
      </c>
      <c r="BT11" s="17"/>
      <c r="BU11" s="72" t="e">
        <f t="shared" si="10"/>
        <v>#DIV/0!</v>
      </c>
      <c r="BV11" s="17"/>
      <c r="BW11" s="72" t="e">
        <f t="shared" si="11"/>
        <v>#DIV/0!</v>
      </c>
      <c r="BX11" s="17"/>
      <c r="BY11" s="72" t="e">
        <f t="shared" si="16"/>
        <v>#DIV/0!</v>
      </c>
      <c r="BZ11" s="61">
        <f t="shared" si="17"/>
        <v>0</v>
      </c>
      <c r="CB11" s="6" t="s">
        <v>23</v>
      </c>
      <c r="CC11" s="78"/>
    </row>
    <row r="12" spans="1:81" x14ac:dyDescent="0.2">
      <c r="A12" s="1">
        <v>97230</v>
      </c>
      <c r="B12" s="28" t="s">
        <v>25</v>
      </c>
      <c r="C12" s="19"/>
      <c r="D12" s="73"/>
      <c r="E12" s="19"/>
      <c r="F12" s="73"/>
      <c r="G12" s="19"/>
      <c r="H12" s="73"/>
      <c r="I12" s="19"/>
      <c r="J12" s="73"/>
      <c r="K12" s="19"/>
      <c r="L12" s="73" t="e">
        <f t="shared" si="12"/>
        <v>#DIV/0!</v>
      </c>
      <c r="M12" s="62">
        <f t="shared" si="0"/>
        <v>0</v>
      </c>
      <c r="P12" s="28" t="s">
        <v>25</v>
      </c>
      <c r="Q12" s="19"/>
      <c r="R12" s="73"/>
      <c r="S12" s="19"/>
      <c r="T12" s="73"/>
      <c r="U12" s="143" t="e">
        <f t="shared" si="13"/>
        <v>#DIV/0!</v>
      </c>
      <c r="V12" s="144"/>
      <c r="W12" s="19"/>
      <c r="X12" s="73"/>
      <c r="Y12" s="19"/>
      <c r="Z12" s="73"/>
      <c r="AA12" s="17"/>
      <c r="AB12" s="73"/>
      <c r="AC12" s="17"/>
      <c r="AD12" s="73" t="e">
        <f t="shared" si="14"/>
        <v>#DIV/0!</v>
      </c>
      <c r="AE12" s="62">
        <f t="shared" si="15"/>
        <v>0</v>
      </c>
      <c r="AG12" s="28" t="s">
        <v>25</v>
      </c>
      <c r="AH12" s="19"/>
      <c r="AI12" s="73"/>
      <c r="AJ12" s="19"/>
      <c r="AK12" s="73"/>
      <c r="AL12" s="19"/>
      <c r="AM12" s="73"/>
      <c r="AN12" s="19"/>
      <c r="AO12" s="73"/>
      <c r="AP12" s="19"/>
      <c r="AQ12" s="73"/>
      <c r="AR12" s="19"/>
      <c r="AS12" s="73" t="e">
        <f t="shared" si="1"/>
        <v>#DIV/0!</v>
      </c>
      <c r="AT12" s="62">
        <f t="shared" si="2"/>
        <v>0</v>
      </c>
      <c r="AV12" s="28" t="s">
        <v>25</v>
      </c>
      <c r="AW12" s="19"/>
      <c r="AX12" s="73" t="e">
        <f t="shared" si="3"/>
        <v>#DIV/0!</v>
      </c>
      <c r="AY12" s="19"/>
      <c r="AZ12" s="73"/>
      <c r="BA12" s="19"/>
      <c r="BB12" s="73"/>
      <c r="BC12" s="19"/>
      <c r="BD12" s="73"/>
      <c r="BE12" s="19"/>
      <c r="BF12" s="73"/>
      <c r="BG12" s="19"/>
      <c r="BH12" s="73" t="e">
        <f t="shared" si="4"/>
        <v>#DIV/0!</v>
      </c>
      <c r="BI12" s="62">
        <f t="shared" si="5"/>
        <v>0</v>
      </c>
      <c r="BK12" s="28" t="s">
        <v>25</v>
      </c>
      <c r="BL12" s="19"/>
      <c r="BM12" s="73" t="e">
        <f t="shared" si="6"/>
        <v>#DIV/0!</v>
      </c>
      <c r="BN12" s="19"/>
      <c r="BO12" s="73" t="e">
        <f t="shared" si="7"/>
        <v>#DIV/0!</v>
      </c>
      <c r="BP12" s="19"/>
      <c r="BQ12" s="73" t="e">
        <f t="shared" si="8"/>
        <v>#DIV/0!</v>
      </c>
      <c r="BR12" s="19"/>
      <c r="BS12" s="73" t="e">
        <f t="shared" si="9"/>
        <v>#DIV/0!</v>
      </c>
      <c r="BT12" s="19"/>
      <c r="BU12" s="73" t="e">
        <f t="shared" si="10"/>
        <v>#DIV/0!</v>
      </c>
      <c r="BV12" s="19"/>
      <c r="BW12" s="73" t="e">
        <f t="shared" si="11"/>
        <v>#DIV/0!</v>
      </c>
      <c r="BX12" s="19"/>
      <c r="BY12" s="73" t="e">
        <f t="shared" si="16"/>
        <v>#DIV/0!</v>
      </c>
      <c r="BZ12" s="62">
        <f t="shared" si="17"/>
        <v>0</v>
      </c>
      <c r="CB12" s="7" t="s">
        <v>25</v>
      </c>
      <c r="CC12" s="78"/>
    </row>
    <row r="13" spans="1:81" x14ac:dyDescent="0.2">
      <c r="A13" s="3"/>
      <c r="B13" s="30" t="s">
        <v>35</v>
      </c>
      <c r="C13" s="21">
        <f>SUM(C9:C12)</f>
        <v>0</v>
      </c>
      <c r="D13" s="22"/>
      <c r="E13" s="21"/>
      <c r="F13" s="22"/>
      <c r="G13" s="21"/>
      <c r="H13" s="22"/>
      <c r="I13" s="21"/>
      <c r="J13" s="22"/>
      <c r="K13" s="21">
        <f>SUM(K9:K12)</f>
        <v>0</v>
      </c>
      <c r="L13" s="22" t="e">
        <f t="shared" si="12"/>
        <v>#DIV/0!</v>
      </c>
      <c r="M13" s="64">
        <f t="shared" si="0"/>
        <v>0</v>
      </c>
      <c r="P13" s="30" t="s">
        <v>35</v>
      </c>
      <c r="Q13" s="21">
        <f>SUM(Q9:Q12)</f>
        <v>0</v>
      </c>
      <c r="R13" s="22"/>
      <c r="S13" s="21">
        <f>SUM(S9:S12)</f>
        <v>0</v>
      </c>
      <c r="T13" s="22"/>
      <c r="U13" s="143" t="e">
        <f t="shared" si="13"/>
        <v>#DIV/0!</v>
      </c>
      <c r="V13" s="33"/>
      <c r="W13" s="21">
        <f>SUM(W9:W12)</f>
        <v>0</v>
      </c>
      <c r="X13" s="22"/>
      <c r="Y13" s="21">
        <f>SUM(Y9:Y12)</f>
        <v>0</v>
      </c>
      <c r="Z13" s="22"/>
      <c r="AA13" s="21">
        <f>SUM(AA9:AA12)</f>
        <v>0</v>
      </c>
      <c r="AB13" s="22"/>
      <c r="AC13" s="21">
        <f>SUM(AC9:AC12)</f>
        <v>0</v>
      </c>
      <c r="AD13" s="22" t="e">
        <f t="shared" si="14"/>
        <v>#DIV/0!</v>
      </c>
      <c r="AE13" s="64">
        <f t="shared" si="15"/>
        <v>0</v>
      </c>
      <c r="AG13" s="30" t="s">
        <v>35</v>
      </c>
      <c r="AH13" s="21">
        <f>SUM(AH9:AH12)</f>
        <v>0</v>
      </c>
      <c r="AI13" s="22"/>
      <c r="AJ13" s="21">
        <f>SUM(AJ9:AJ12)</f>
        <v>0</v>
      </c>
      <c r="AK13" s="22"/>
      <c r="AL13" s="21">
        <f>SUM(AL9:AL12)</f>
        <v>0</v>
      </c>
      <c r="AM13" s="22"/>
      <c r="AN13" s="21">
        <f>SUM(AN9:AN12)</f>
        <v>0</v>
      </c>
      <c r="AO13" s="22"/>
      <c r="AP13" s="21">
        <f>SUM(AP9:AP12)</f>
        <v>0</v>
      </c>
      <c r="AQ13" s="22"/>
      <c r="AR13" s="21">
        <f>SUM(AR9:AR12)</f>
        <v>0</v>
      </c>
      <c r="AS13" s="22" t="e">
        <f t="shared" si="1"/>
        <v>#DIV/0!</v>
      </c>
      <c r="AT13" s="64">
        <f t="shared" si="2"/>
        <v>0</v>
      </c>
      <c r="AV13" s="30" t="s">
        <v>35</v>
      </c>
      <c r="AW13" s="21">
        <f>SUM(AW9:AW12)</f>
        <v>0</v>
      </c>
      <c r="AX13" s="22" t="e">
        <f t="shared" si="3"/>
        <v>#DIV/0!</v>
      </c>
      <c r="AY13" s="21">
        <f>SUM(AY9:AY12)</f>
        <v>0</v>
      </c>
      <c r="AZ13" s="22"/>
      <c r="BA13" s="21">
        <f>SUM(BA9:BA12)</f>
        <v>0</v>
      </c>
      <c r="BB13" s="22"/>
      <c r="BC13" s="21">
        <f>SUM(BC9:BC12)</f>
        <v>0</v>
      </c>
      <c r="BD13" s="22"/>
      <c r="BE13" s="21">
        <f>SUM(BE9:BE12)</f>
        <v>0</v>
      </c>
      <c r="BF13" s="22"/>
      <c r="BG13" s="21">
        <f>SUM(BG9:BG12)</f>
        <v>0</v>
      </c>
      <c r="BH13" s="22" t="e">
        <f t="shared" si="4"/>
        <v>#DIV/0!</v>
      </c>
      <c r="BI13" s="64">
        <f t="shared" si="5"/>
        <v>0</v>
      </c>
      <c r="BK13" s="30" t="s">
        <v>35</v>
      </c>
      <c r="BL13" s="21">
        <f>SUM(BL9:BL12)</f>
        <v>0</v>
      </c>
      <c r="BM13" s="22" t="e">
        <f t="shared" si="6"/>
        <v>#DIV/0!</v>
      </c>
      <c r="BN13" s="21">
        <f>SUM(BN9:BN12)</f>
        <v>0</v>
      </c>
      <c r="BO13" s="22" t="e">
        <f t="shared" si="7"/>
        <v>#DIV/0!</v>
      </c>
      <c r="BP13" s="21">
        <f>SUM(BP9:BP12)</f>
        <v>0</v>
      </c>
      <c r="BQ13" s="22" t="e">
        <f t="shared" si="8"/>
        <v>#DIV/0!</v>
      </c>
      <c r="BR13" s="21">
        <f>SUM(BR9:BR12)</f>
        <v>0</v>
      </c>
      <c r="BS13" s="22" t="e">
        <f t="shared" si="9"/>
        <v>#DIV/0!</v>
      </c>
      <c r="BT13" s="21">
        <f>SUM(BT9:BT12)</f>
        <v>0</v>
      </c>
      <c r="BU13" s="22" t="e">
        <f t="shared" si="10"/>
        <v>#DIV/0!</v>
      </c>
      <c r="BV13" s="21">
        <f>SUM(BV9:BV12)</f>
        <v>0</v>
      </c>
      <c r="BW13" s="22" t="e">
        <f t="shared" si="11"/>
        <v>#DIV/0!</v>
      </c>
      <c r="BX13" s="21">
        <f>SUM(BX9:BX12)</f>
        <v>0</v>
      </c>
      <c r="BY13" s="22" t="e">
        <f t="shared" si="16"/>
        <v>#DIV/0!</v>
      </c>
      <c r="BZ13" s="64">
        <f t="shared" si="17"/>
        <v>0</v>
      </c>
      <c r="CB13" s="8" t="s">
        <v>35</v>
      </c>
      <c r="CC13" s="78"/>
    </row>
    <row r="14" spans="1:81" x14ac:dyDescent="0.2">
      <c r="A14" s="1">
        <v>97201</v>
      </c>
      <c r="B14" s="31" t="s">
        <v>32</v>
      </c>
      <c r="C14" s="15"/>
      <c r="D14" s="75"/>
      <c r="E14" s="15"/>
      <c r="F14" s="75"/>
      <c r="G14" s="15"/>
      <c r="H14" s="75"/>
      <c r="I14" s="15"/>
      <c r="J14" s="75"/>
      <c r="K14" s="15"/>
      <c r="L14" s="75" t="e">
        <f t="shared" si="12"/>
        <v>#DIV/0!</v>
      </c>
      <c r="M14" s="65">
        <f t="shared" si="0"/>
        <v>0</v>
      </c>
      <c r="P14" s="31" t="s">
        <v>32</v>
      </c>
      <c r="Q14" s="15"/>
      <c r="R14" s="75"/>
      <c r="S14" s="15"/>
      <c r="T14" s="75"/>
      <c r="U14" s="143" t="e">
        <f t="shared" si="13"/>
        <v>#DIV/0!</v>
      </c>
      <c r="V14" s="146"/>
      <c r="W14" s="15"/>
      <c r="X14" s="75"/>
      <c r="Y14" s="15"/>
      <c r="Z14" s="75"/>
      <c r="AA14" s="17"/>
      <c r="AB14" s="75"/>
      <c r="AC14" s="17"/>
      <c r="AD14" s="75" t="e">
        <f t="shared" si="14"/>
        <v>#DIV/0!</v>
      </c>
      <c r="AE14" s="65">
        <f t="shared" si="15"/>
        <v>0</v>
      </c>
      <c r="AG14" s="31" t="s">
        <v>32</v>
      </c>
      <c r="AH14" s="15"/>
      <c r="AI14" s="75"/>
      <c r="AJ14" s="15"/>
      <c r="AK14" s="75"/>
      <c r="AL14" s="15"/>
      <c r="AM14" s="75"/>
      <c r="AN14" s="15"/>
      <c r="AO14" s="75"/>
      <c r="AP14" s="15"/>
      <c r="AQ14" s="75"/>
      <c r="AR14" s="15"/>
      <c r="AS14" s="75" t="e">
        <f t="shared" si="1"/>
        <v>#DIV/0!</v>
      </c>
      <c r="AT14" s="65">
        <f t="shared" si="2"/>
        <v>0</v>
      </c>
      <c r="AV14" s="31" t="s">
        <v>32</v>
      </c>
      <c r="AW14" s="15"/>
      <c r="AX14" s="75" t="e">
        <f t="shared" si="3"/>
        <v>#DIV/0!</v>
      </c>
      <c r="AY14" s="15"/>
      <c r="AZ14" s="75"/>
      <c r="BA14" s="15"/>
      <c r="BB14" s="75"/>
      <c r="BC14" s="15"/>
      <c r="BD14" s="75"/>
      <c r="BE14" s="15"/>
      <c r="BF14" s="75"/>
      <c r="BG14" s="15"/>
      <c r="BH14" s="75" t="e">
        <f t="shared" si="4"/>
        <v>#DIV/0!</v>
      </c>
      <c r="BI14" s="65">
        <f t="shared" si="5"/>
        <v>0</v>
      </c>
      <c r="BK14" s="31" t="s">
        <v>32</v>
      </c>
      <c r="BL14" s="15"/>
      <c r="BM14" s="75" t="e">
        <f t="shared" si="6"/>
        <v>#DIV/0!</v>
      </c>
      <c r="BN14" s="15"/>
      <c r="BO14" s="75" t="e">
        <f t="shared" si="7"/>
        <v>#DIV/0!</v>
      </c>
      <c r="BP14" s="15"/>
      <c r="BQ14" s="75" t="e">
        <f t="shared" si="8"/>
        <v>#DIV/0!</v>
      </c>
      <c r="BR14" s="15"/>
      <c r="BS14" s="75" t="e">
        <f t="shared" si="9"/>
        <v>#DIV/0!</v>
      </c>
      <c r="BT14" s="15"/>
      <c r="BU14" s="75" t="e">
        <f t="shared" si="10"/>
        <v>#DIV/0!</v>
      </c>
      <c r="BV14" s="15"/>
      <c r="BW14" s="75" t="e">
        <f t="shared" si="11"/>
        <v>#DIV/0!</v>
      </c>
      <c r="BX14" s="15"/>
      <c r="BY14" s="75" t="e">
        <f t="shared" si="16"/>
        <v>#DIV/0!</v>
      </c>
      <c r="BZ14" s="65">
        <f t="shared" si="17"/>
        <v>0</v>
      </c>
      <c r="CB14" s="9" t="s">
        <v>32</v>
      </c>
      <c r="CC14" s="78"/>
    </row>
    <row r="15" spans="1:81" x14ac:dyDescent="0.2">
      <c r="A15" s="1">
        <v>97203</v>
      </c>
      <c r="B15" s="27" t="s">
        <v>1</v>
      </c>
      <c r="C15" s="17"/>
      <c r="D15" s="72"/>
      <c r="E15" s="17"/>
      <c r="F15" s="72"/>
      <c r="G15" s="17"/>
      <c r="H15" s="72"/>
      <c r="I15" s="17"/>
      <c r="J15" s="72"/>
      <c r="K15" s="17"/>
      <c r="L15" s="72" t="e">
        <f t="shared" si="12"/>
        <v>#DIV/0!</v>
      </c>
      <c r="M15" s="61">
        <f t="shared" si="0"/>
        <v>0</v>
      </c>
      <c r="P15" s="27" t="s">
        <v>1</v>
      </c>
      <c r="Q15" s="17"/>
      <c r="R15" s="72"/>
      <c r="S15" s="17"/>
      <c r="T15" s="72"/>
      <c r="U15" s="143" t="e">
        <f t="shared" si="13"/>
        <v>#DIV/0!</v>
      </c>
      <c r="V15" s="143"/>
      <c r="W15" s="17"/>
      <c r="X15" s="72"/>
      <c r="Y15" s="17"/>
      <c r="Z15" s="72"/>
      <c r="AA15" s="17"/>
      <c r="AB15" s="72"/>
      <c r="AC15" s="17"/>
      <c r="AD15" s="72" t="e">
        <f t="shared" si="14"/>
        <v>#DIV/0!</v>
      </c>
      <c r="AE15" s="61">
        <f t="shared" si="15"/>
        <v>0</v>
      </c>
      <c r="AG15" s="27" t="s">
        <v>1</v>
      </c>
      <c r="AH15" s="17"/>
      <c r="AI15" s="72"/>
      <c r="AJ15" s="17"/>
      <c r="AK15" s="72"/>
      <c r="AL15" s="17"/>
      <c r="AM15" s="72"/>
      <c r="AN15" s="17"/>
      <c r="AO15" s="72"/>
      <c r="AP15" s="17"/>
      <c r="AQ15" s="72"/>
      <c r="AR15" s="17"/>
      <c r="AS15" s="72" t="e">
        <f t="shared" si="1"/>
        <v>#DIV/0!</v>
      </c>
      <c r="AT15" s="61">
        <f t="shared" si="2"/>
        <v>0</v>
      </c>
      <c r="AV15" s="27" t="s">
        <v>1</v>
      </c>
      <c r="AW15" s="17"/>
      <c r="AX15" s="72" t="e">
        <f t="shared" si="3"/>
        <v>#DIV/0!</v>
      </c>
      <c r="AY15" s="17"/>
      <c r="AZ15" s="72"/>
      <c r="BA15" s="17"/>
      <c r="BB15" s="72"/>
      <c r="BC15" s="17"/>
      <c r="BD15" s="72"/>
      <c r="BE15" s="17"/>
      <c r="BF15" s="72"/>
      <c r="BG15" s="17"/>
      <c r="BH15" s="72" t="e">
        <f t="shared" si="4"/>
        <v>#DIV/0!</v>
      </c>
      <c r="BI15" s="61">
        <f t="shared" si="5"/>
        <v>0</v>
      </c>
      <c r="BK15" s="27" t="s">
        <v>1</v>
      </c>
      <c r="BL15" s="17"/>
      <c r="BM15" s="72" t="e">
        <f t="shared" si="6"/>
        <v>#DIV/0!</v>
      </c>
      <c r="BN15" s="17"/>
      <c r="BO15" s="72" t="e">
        <f t="shared" si="7"/>
        <v>#DIV/0!</v>
      </c>
      <c r="BP15" s="17"/>
      <c r="BQ15" s="72" t="e">
        <f t="shared" si="8"/>
        <v>#DIV/0!</v>
      </c>
      <c r="BR15" s="17"/>
      <c r="BS15" s="72" t="e">
        <f t="shared" si="9"/>
        <v>#DIV/0!</v>
      </c>
      <c r="BT15" s="17"/>
      <c r="BU15" s="72" t="e">
        <f t="shared" si="10"/>
        <v>#DIV/0!</v>
      </c>
      <c r="BV15" s="17"/>
      <c r="BW15" s="72" t="e">
        <f t="shared" si="11"/>
        <v>#DIV/0!</v>
      </c>
      <c r="BX15" s="17"/>
      <c r="BY15" s="72" t="e">
        <f t="shared" si="16"/>
        <v>#DIV/0!</v>
      </c>
      <c r="BZ15" s="61">
        <f t="shared" si="17"/>
        <v>0</v>
      </c>
      <c r="CB15" s="6" t="s">
        <v>1</v>
      </c>
      <c r="CC15" s="78"/>
    </row>
    <row r="16" spans="1:81" x14ac:dyDescent="0.2">
      <c r="A16" s="1">
        <v>97211</v>
      </c>
      <c r="B16" s="27" t="s">
        <v>30</v>
      </c>
      <c r="C16" s="17"/>
      <c r="D16" s="72"/>
      <c r="E16" s="17"/>
      <c r="F16" s="72"/>
      <c r="G16" s="17"/>
      <c r="H16" s="72"/>
      <c r="I16" s="17"/>
      <c r="J16" s="72"/>
      <c r="K16" s="17"/>
      <c r="L16" s="72" t="e">
        <f t="shared" si="12"/>
        <v>#DIV/0!</v>
      </c>
      <c r="M16" s="61">
        <f t="shared" si="0"/>
        <v>0</v>
      </c>
      <c r="P16" s="27" t="s">
        <v>30</v>
      </c>
      <c r="Q16" s="17"/>
      <c r="R16" s="72"/>
      <c r="S16" s="17"/>
      <c r="T16" s="72"/>
      <c r="U16" s="143" t="e">
        <f t="shared" si="13"/>
        <v>#DIV/0!</v>
      </c>
      <c r="V16" s="143"/>
      <c r="W16" s="17"/>
      <c r="X16" s="72"/>
      <c r="Y16" s="17"/>
      <c r="Z16" s="72"/>
      <c r="AA16" s="17"/>
      <c r="AB16" s="72"/>
      <c r="AC16" s="17"/>
      <c r="AD16" s="72" t="e">
        <f t="shared" si="14"/>
        <v>#DIV/0!</v>
      </c>
      <c r="AE16" s="61">
        <f t="shared" si="15"/>
        <v>0</v>
      </c>
      <c r="AG16" s="27" t="s">
        <v>30</v>
      </c>
      <c r="AH16" s="17"/>
      <c r="AI16" s="72"/>
      <c r="AJ16" s="17"/>
      <c r="AK16" s="72"/>
      <c r="AL16" s="17"/>
      <c r="AM16" s="72"/>
      <c r="AN16" s="17"/>
      <c r="AO16" s="72"/>
      <c r="AP16" s="17"/>
      <c r="AQ16" s="72"/>
      <c r="AR16" s="17"/>
      <c r="AS16" s="72" t="e">
        <f t="shared" si="1"/>
        <v>#DIV/0!</v>
      </c>
      <c r="AT16" s="61">
        <f t="shared" si="2"/>
        <v>0</v>
      </c>
      <c r="AV16" s="27" t="s">
        <v>30</v>
      </c>
      <c r="AW16" s="17"/>
      <c r="AX16" s="72" t="e">
        <f t="shared" si="3"/>
        <v>#DIV/0!</v>
      </c>
      <c r="AY16" s="17"/>
      <c r="AZ16" s="72"/>
      <c r="BA16" s="17"/>
      <c r="BB16" s="72"/>
      <c r="BC16" s="17"/>
      <c r="BD16" s="72"/>
      <c r="BE16" s="17"/>
      <c r="BF16" s="72"/>
      <c r="BG16" s="17"/>
      <c r="BH16" s="72" t="e">
        <f t="shared" si="4"/>
        <v>#DIV/0!</v>
      </c>
      <c r="BI16" s="61">
        <f t="shared" si="5"/>
        <v>0</v>
      </c>
      <c r="BK16" s="27" t="s">
        <v>30</v>
      </c>
      <c r="BL16" s="17"/>
      <c r="BM16" s="72" t="e">
        <f t="shared" si="6"/>
        <v>#DIV/0!</v>
      </c>
      <c r="BN16" s="17"/>
      <c r="BO16" s="72" t="e">
        <f t="shared" si="7"/>
        <v>#DIV/0!</v>
      </c>
      <c r="BP16" s="17"/>
      <c r="BQ16" s="72" t="e">
        <f t="shared" si="8"/>
        <v>#DIV/0!</v>
      </c>
      <c r="BR16" s="17"/>
      <c r="BS16" s="72" t="e">
        <f t="shared" si="9"/>
        <v>#DIV/0!</v>
      </c>
      <c r="BT16" s="17"/>
      <c r="BU16" s="72" t="e">
        <f t="shared" si="10"/>
        <v>#DIV/0!</v>
      </c>
      <c r="BV16" s="17"/>
      <c r="BW16" s="72" t="e">
        <f t="shared" si="11"/>
        <v>#DIV/0!</v>
      </c>
      <c r="BX16" s="17"/>
      <c r="BY16" s="72" t="e">
        <f t="shared" si="16"/>
        <v>#DIV/0!</v>
      </c>
      <c r="BZ16" s="61">
        <f t="shared" si="17"/>
        <v>0</v>
      </c>
      <c r="CB16" s="6" t="s">
        <v>30</v>
      </c>
      <c r="CC16" s="78"/>
    </row>
    <row r="17" spans="1:81" x14ac:dyDescent="0.2">
      <c r="A17" s="1">
        <v>97214</v>
      </c>
      <c r="B17" s="27" t="s">
        <v>11</v>
      </c>
      <c r="C17" s="17"/>
      <c r="D17" s="72"/>
      <c r="E17" s="17"/>
      <c r="F17" s="72"/>
      <c r="G17" s="17"/>
      <c r="H17" s="72"/>
      <c r="I17" s="17"/>
      <c r="J17" s="72"/>
      <c r="K17" s="17"/>
      <c r="L17" s="72" t="e">
        <f t="shared" si="12"/>
        <v>#DIV/0!</v>
      </c>
      <c r="M17" s="61">
        <f t="shared" si="0"/>
        <v>0</v>
      </c>
      <c r="P17" s="27" t="s">
        <v>11</v>
      </c>
      <c r="Q17" s="17"/>
      <c r="R17" s="72"/>
      <c r="S17" s="17"/>
      <c r="T17" s="72"/>
      <c r="U17" s="143" t="e">
        <f t="shared" si="13"/>
        <v>#DIV/0!</v>
      </c>
      <c r="V17" s="143"/>
      <c r="W17" s="17"/>
      <c r="X17" s="72"/>
      <c r="Y17" s="17"/>
      <c r="Z17" s="72"/>
      <c r="AA17" s="17"/>
      <c r="AB17" s="72"/>
      <c r="AC17" s="17"/>
      <c r="AD17" s="72" t="e">
        <f t="shared" si="14"/>
        <v>#DIV/0!</v>
      </c>
      <c r="AE17" s="61">
        <f t="shared" si="15"/>
        <v>0</v>
      </c>
      <c r="AG17" s="27" t="s">
        <v>11</v>
      </c>
      <c r="AH17" s="17"/>
      <c r="AI17" s="72"/>
      <c r="AJ17" s="17"/>
      <c r="AK17" s="72"/>
      <c r="AL17" s="17"/>
      <c r="AM17" s="72"/>
      <c r="AN17" s="17"/>
      <c r="AO17" s="72"/>
      <c r="AP17" s="17"/>
      <c r="AQ17" s="72"/>
      <c r="AR17" s="17"/>
      <c r="AS17" s="72" t="e">
        <f t="shared" si="1"/>
        <v>#DIV/0!</v>
      </c>
      <c r="AT17" s="61">
        <f t="shared" si="2"/>
        <v>0</v>
      </c>
      <c r="AV17" s="27" t="s">
        <v>11</v>
      </c>
      <c r="AW17" s="17"/>
      <c r="AX17" s="72" t="e">
        <f t="shared" si="3"/>
        <v>#DIV/0!</v>
      </c>
      <c r="AY17" s="17"/>
      <c r="AZ17" s="72"/>
      <c r="BA17" s="17"/>
      <c r="BB17" s="72"/>
      <c r="BC17" s="17"/>
      <c r="BD17" s="72"/>
      <c r="BE17" s="17"/>
      <c r="BF17" s="72"/>
      <c r="BG17" s="17"/>
      <c r="BH17" s="72" t="e">
        <f t="shared" si="4"/>
        <v>#DIV/0!</v>
      </c>
      <c r="BI17" s="61">
        <f t="shared" si="5"/>
        <v>0</v>
      </c>
      <c r="BK17" s="27" t="s">
        <v>11</v>
      </c>
      <c r="BL17" s="17"/>
      <c r="BM17" s="72" t="e">
        <f t="shared" si="6"/>
        <v>#DIV/0!</v>
      </c>
      <c r="BN17" s="17"/>
      <c r="BO17" s="72" t="e">
        <f t="shared" si="7"/>
        <v>#DIV/0!</v>
      </c>
      <c r="BP17" s="17"/>
      <c r="BQ17" s="72" t="e">
        <f t="shared" si="8"/>
        <v>#DIV/0!</v>
      </c>
      <c r="BR17" s="17"/>
      <c r="BS17" s="72" t="e">
        <f t="shared" si="9"/>
        <v>#DIV/0!</v>
      </c>
      <c r="BT17" s="17"/>
      <c r="BU17" s="72" t="e">
        <f t="shared" si="10"/>
        <v>#DIV/0!</v>
      </c>
      <c r="BV17" s="17"/>
      <c r="BW17" s="72" t="e">
        <f t="shared" si="11"/>
        <v>#DIV/0!</v>
      </c>
      <c r="BX17" s="17"/>
      <c r="BY17" s="72" t="e">
        <f t="shared" si="16"/>
        <v>#DIV/0!</v>
      </c>
      <c r="BZ17" s="61">
        <f t="shared" si="17"/>
        <v>0</v>
      </c>
      <c r="CB17" s="6" t="s">
        <v>11</v>
      </c>
      <c r="CC17" s="78"/>
    </row>
    <row r="18" spans="1:81" x14ac:dyDescent="0.2">
      <c r="A18" s="1">
        <v>97215</v>
      </c>
      <c r="B18" s="27" t="s">
        <v>12</v>
      </c>
      <c r="C18" s="17"/>
      <c r="D18" s="72"/>
      <c r="E18" s="17"/>
      <c r="F18" s="72"/>
      <c r="G18" s="17"/>
      <c r="H18" s="72"/>
      <c r="I18" s="17"/>
      <c r="J18" s="72"/>
      <c r="K18" s="17"/>
      <c r="L18" s="72" t="e">
        <f t="shared" si="12"/>
        <v>#DIV/0!</v>
      </c>
      <c r="M18" s="61">
        <f t="shared" si="0"/>
        <v>0</v>
      </c>
      <c r="P18" s="27" t="s">
        <v>12</v>
      </c>
      <c r="Q18" s="17"/>
      <c r="R18" s="72"/>
      <c r="S18" s="17"/>
      <c r="T18" s="72"/>
      <c r="U18" s="143" t="e">
        <f t="shared" si="13"/>
        <v>#DIV/0!</v>
      </c>
      <c r="V18" s="143"/>
      <c r="W18" s="17"/>
      <c r="X18" s="72"/>
      <c r="Y18" s="17"/>
      <c r="Z18" s="72"/>
      <c r="AA18" s="17"/>
      <c r="AB18" s="72"/>
      <c r="AC18" s="17"/>
      <c r="AD18" s="72" t="e">
        <f t="shared" si="14"/>
        <v>#DIV/0!</v>
      </c>
      <c r="AE18" s="61">
        <f t="shared" si="15"/>
        <v>0</v>
      </c>
      <c r="AG18" s="27" t="s">
        <v>12</v>
      </c>
      <c r="AH18" s="17"/>
      <c r="AI18" s="72"/>
      <c r="AJ18" s="17"/>
      <c r="AK18" s="72"/>
      <c r="AL18" s="17"/>
      <c r="AM18" s="72"/>
      <c r="AN18" s="17"/>
      <c r="AO18" s="72"/>
      <c r="AP18" s="17"/>
      <c r="AQ18" s="72"/>
      <c r="AR18" s="17"/>
      <c r="AS18" s="72" t="e">
        <f t="shared" si="1"/>
        <v>#DIV/0!</v>
      </c>
      <c r="AT18" s="61">
        <f t="shared" si="2"/>
        <v>0</v>
      </c>
      <c r="AV18" s="27" t="s">
        <v>12</v>
      </c>
      <c r="AW18" s="17"/>
      <c r="AX18" s="72" t="e">
        <f t="shared" si="3"/>
        <v>#DIV/0!</v>
      </c>
      <c r="AY18" s="17"/>
      <c r="AZ18" s="72"/>
      <c r="BA18" s="17"/>
      <c r="BB18" s="72"/>
      <c r="BC18" s="17"/>
      <c r="BD18" s="72"/>
      <c r="BE18" s="17"/>
      <c r="BF18" s="72"/>
      <c r="BG18" s="17"/>
      <c r="BH18" s="72" t="e">
        <f t="shared" si="4"/>
        <v>#DIV/0!</v>
      </c>
      <c r="BI18" s="61">
        <f t="shared" si="5"/>
        <v>0</v>
      </c>
      <c r="BK18" s="27" t="s">
        <v>12</v>
      </c>
      <c r="BL18" s="17"/>
      <c r="BM18" s="72" t="e">
        <f t="shared" si="6"/>
        <v>#DIV/0!</v>
      </c>
      <c r="BN18" s="17"/>
      <c r="BO18" s="72" t="e">
        <f t="shared" si="7"/>
        <v>#DIV/0!</v>
      </c>
      <c r="BP18" s="17"/>
      <c r="BQ18" s="72" t="e">
        <f t="shared" si="8"/>
        <v>#DIV/0!</v>
      </c>
      <c r="BR18" s="17"/>
      <c r="BS18" s="72" t="e">
        <f t="shared" si="9"/>
        <v>#DIV/0!</v>
      </c>
      <c r="BT18" s="17"/>
      <c r="BU18" s="72" t="e">
        <f t="shared" si="10"/>
        <v>#DIV/0!</v>
      </c>
      <c r="BV18" s="17"/>
      <c r="BW18" s="72" t="e">
        <f t="shared" si="11"/>
        <v>#DIV/0!</v>
      </c>
      <c r="BX18" s="17"/>
      <c r="BY18" s="72" t="e">
        <f t="shared" si="16"/>
        <v>#DIV/0!</v>
      </c>
      <c r="BZ18" s="61">
        <f t="shared" si="17"/>
        <v>0</v>
      </c>
      <c r="CB18" s="6" t="s">
        <v>12</v>
      </c>
      <c r="CC18" s="78"/>
    </row>
    <row r="19" spans="1:81" x14ac:dyDescent="0.2">
      <c r="A19" s="1">
        <v>97216</v>
      </c>
      <c r="B19" s="28" t="s">
        <v>13</v>
      </c>
      <c r="C19" s="19"/>
      <c r="D19" s="73"/>
      <c r="E19" s="19"/>
      <c r="F19" s="73"/>
      <c r="G19" s="19"/>
      <c r="H19" s="73"/>
      <c r="I19" s="19"/>
      <c r="J19" s="73"/>
      <c r="K19" s="19"/>
      <c r="L19" s="73" t="e">
        <f t="shared" si="12"/>
        <v>#DIV/0!</v>
      </c>
      <c r="M19" s="62">
        <f t="shared" si="0"/>
        <v>0</v>
      </c>
      <c r="P19" s="28" t="s">
        <v>13</v>
      </c>
      <c r="Q19" s="19"/>
      <c r="R19" s="73"/>
      <c r="S19" s="19"/>
      <c r="T19" s="73"/>
      <c r="U19" s="143" t="e">
        <f t="shared" si="13"/>
        <v>#DIV/0!</v>
      </c>
      <c r="V19" s="144"/>
      <c r="W19" s="19"/>
      <c r="X19" s="73"/>
      <c r="Y19" s="19"/>
      <c r="Z19" s="73"/>
      <c r="AA19" s="17"/>
      <c r="AB19" s="73"/>
      <c r="AC19" s="17"/>
      <c r="AD19" s="73" t="e">
        <f t="shared" si="14"/>
        <v>#DIV/0!</v>
      </c>
      <c r="AE19" s="62">
        <f t="shared" si="15"/>
        <v>0</v>
      </c>
      <c r="AG19" s="28" t="s">
        <v>13</v>
      </c>
      <c r="AH19" s="19"/>
      <c r="AI19" s="73"/>
      <c r="AJ19" s="19"/>
      <c r="AK19" s="73"/>
      <c r="AL19" s="19"/>
      <c r="AM19" s="73"/>
      <c r="AN19" s="19"/>
      <c r="AO19" s="73"/>
      <c r="AP19" s="19"/>
      <c r="AQ19" s="73"/>
      <c r="AR19" s="19"/>
      <c r="AS19" s="73" t="e">
        <f t="shared" si="1"/>
        <v>#DIV/0!</v>
      </c>
      <c r="AT19" s="62">
        <f t="shared" si="2"/>
        <v>0</v>
      </c>
      <c r="AV19" s="28" t="s">
        <v>13</v>
      </c>
      <c r="AW19" s="19"/>
      <c r="AX19" s="73" t="e">
        <f t="shared" si="3"/>
        <v>#DIV/0!</v>
      </c>
      <c r="AY19" s="19"/>
      <c r="AZ19" s="73"/>
      <c r="BA19" s="19"/>
      <c r="BB19" s="73"/>
      <c r="BC19" s="19"/>
      <c r="BD19" s="73"/>
      <c r="BE19" s="19"/>
      <c r="BF19" s="73"/>
      <c r="BG19" s="19"/>
      <c r="BH19" s="73" t="e">
        <f t="shared" si="4"/>
        <v>#DIV/0!</v>
      </c>
      <c r="BI19" s="62">
        <f t="shared" si="5"/>
        <v>0</v>
      </c>
      <c r="BK19" s="28" t="s">
        <v>13</v>
      </c>
      <c r="BL19" s="19"/>
      <c r="BM19" s="73" t="e">
        <f t="shared" si="6"/>
        <v>#DIV/0!</v>
      </c>
      <c r="BN19" s="19"/>
      <c r="BO19" s="73" t="e">
        <f t="shared" si="7"/>
        <v>#DIV/0!</v>
      </c>
      <c r="BP19" s="19"/>
      <c r="BQ19" s="73" t="e">
        <f t="shared" si="8"/>
        <v>#DIV/0!</v>
      </c>
      <c r="BR19" s="19"/>
      <c r="BS19" s="73" t="e">
        <f t="shared" si="9"/>
        <v>#DIV/0!</v>
      </c>
      <c r="BT19" s="19"/>
      <c r="BU19" s="73" t="e">
        <f t="shared" si="10"/>
        <v>#DIV/0!</v>
      </c>
      <c r="BV19" s="19"/>
      <c r="BW19" s="73" t="e">
        <f t="shared" si="11"/>
        <v>#DIV/0!</v>
      </c>
      <c r="BX19" s="19"/>
      <c r="BY19" s="73" t="e">
        <f t="shared" si="16"/>
        <v>#DIV/0!</v>
      </c>
      <c r="BZ19" s="62">
        <f t="shared" si="17"/>
        <v>0</v>
      </c>
      <c r="CB19" s="7" t="s">
        <v>13</v>
      </c>
      <c r="CC19" s="78"/>
    </row>
    <row r="20" spans="1:81" x14ac:dyDescent="0.2">
      <c r="A20" s="3"/>
      <c r="B20" s="30" t="s">
        <v>36</v>
      </c>
      <c r="C20" s="21">
        <f>SUM(C14:C19)</f>
        <v>0</v>
      </c>
      <c r="D20" s="22"/>
      <c r="E20" s="21"/>
      <c r="F20" s="22"/>
      <c r="G20" s="21"/>
      <c r="H20" s="22"/>
      <c r="I20" s="21"/>
      <c r="J20" s="22"/>
      <c r="K20" s="21">
        <f>SUM(K14:K19)</f>
        <v>0</v>
      </c>
      <c r="L20" s="22" t="e">
        <f t="shared" si="12"/>
        <v>#DIV/0!</v>
      </c>
      <c r="M20" s="64">
        <f t="shared" si="0"/>
        <v>0</v>
      </c>
      <c r="P20" s="30" t="s">
        <v>36</v>
      </c>
      <c r="Q20" s="21">
        <f>SUM(Q14:Q19)</f>
        <v>0</v>
      </c>
      <c r="R20" s="22"/>
      <c r="S20" s="21">
        <f>SUM(S14:S19)</f>
        <v>0</v>
      </c>
      <c r="T20" s="22"/>
      <c r="U20" s="143" t="e">
        <f t="shared" si="13"/>
        <v>#DIV/0!</v>
      </c>
      <c r="V20" s="33"/>
      <c r="W20" s="21">
        <f>SUM(W14:W19)</f>
        <v>0</v>
      </c>
      <c r="X20" s="22"/>
      <c r="Y20" s="21">
        <f>SUM(Y14:Y19)</f>
        <v>0</v>
      </c>
      <c r="Z20" s="22"/>
      <c r="AA20" s="21">
        <f>SUM(AA14:AA19)</f>
        <v>0</v>
      </c>
      <c r="AB20" s="22"/>
      <c r="AC20" s="21">
        <f>SUM(AC14:AC19)</f>
        <v>0</v>
      </c>
      <c r="AD20" s="22" t="e">
        <f t="shared" si="14"/>
        <v>#DIV/0!</v>
      </c>
      <c r="AE20" s="64">
        <f t="shared" si="15"/>
        <v>0</v>
      </c>
      <c r="AG20" s="30" t="s">
        <v>36</v>
      </c>
      <c r="AH20" s="21">
        <f>SUM(AH14:AH19)</f>
        <v>0</v>
      </c>
      <c r="AI20" s="22"/>
      <c r="AJ20" s="21">
        <f>SUM(AJ14:AJ19)</f>
        <v>0</v>
      </c>
      <c r="AK20" s="22"/>
      <c r="AL20" s="21">
        <f>SUM(AL14:AL19)</f>
        <v>0</v>
      </c>
      <c r="AM20" s="22"/>
      <c r="AN20" s="21">
        <f>SUM(AN14:AN19)</f>
        <v>0</v>
      </c>
      <c r="AO20" s="22"/>
      <c r="AP20" s="21">
        <f>SUM(AP14:AP19)</f>
        <v>0</v>
      </c>
      <c r="AQ20" s="22"/>
      <c r="AR20" s="21">
        <f>SUM(AR14:AR19)</f>
        <v>0</v>
      </c>
      <c r="AS20" s="22" t="e">
        <f t="shared" si="1"/>
        <v>#DIV/0!</v>
      </c>
      <c r="AT20" s="64">
        <f t="shared" si="2"/>
        <v>0</v>
      </c>
      <c r="AV20" s="30" t="s">
        <v>36</v>
      </c>
      <c r="AW20" s="21">
        <f>SUM(AW14:AW19)</f>
        <v>0</v>
      </c>
      <c r="AX20" s="22" t="e">
        <f t="shared" si="3"/>
        <v>#DIV/0!</v>
      </c>
      <c r="AY20" s="21">
        <f>SUM(AY14:AY19)</f>
        <v>0</v>
      </c>
      <c r="AZ20" s="22"/>
      <c r="BA20" s="21">
        <f>SUM(BA14:BA19)</f>
        <v>0</v>
      </c>
      <c r="BB20" s="22"/>
      <c r="BC20" s="21">
        <f>SUM(BC14:BC19)</f>
        <v>0</v>
      </c>
      <c r="BD20" s="22"/>
      <c r="BE20" s="21">
        <f>SUM(BE14:BE19)</f>
        <v>0</v>
      </c>
      <c r="BF20" s="22"/>
      <c r="BG20" s="21">
        <f>SUM(BG14:BG19)</f>
        <v>0</v>
      </c>
      <c r="BH20" s="22" t="e">
        <f t="shared" si="4"/>
        <v>#DIV/0!</v>
      </c>
      <c r="BI20" s="64">
        <f t="shared" si="5"/>
        <v>0</v>
      </c>
      <c r="BK20" s="30" t="s">
        <v>36</v>
      </c>
      <c r="BL20" s="21">
        <f>SUM(BL14:BL19)</f>
        <v>0</v>
      </c>
      <c r="BM20" s="22" t="e">
        <f t="shared" si="6"/>
        <v>#DIV/0!</v>
      </c>
      <c r="BN20" s="21">
        <f>SUM(BN14:BN19)</f>
        <v>0</v>
      </c>
      <c r="BO20" s="22" t="e">
        <f t="shared" si="7"/>
        <v>#DIV/0!</v>
      </c>
      <c r="BP20" s="21">
        <f>SUM(BP14:BP19)</f>
        <v>0</v>
      </c>
      <c r="BQ20" s="22" t="e">
        <f t="shared" si="8"/>
        <v>#DIV/0!</v>
      </c>
      <c r="BR20" s="21">
        <f>SUM(BR14:BR19)</f>
        <v>0</v>
      </c>
      <c r="BS20" s="22" t="e">
        <f t="shared" si="9"/>
        <v>#DIV/0!</v>
      </c>
      <c r="BT20" s="21">
        <f>SUM(BT14:BT19)</f>
        <v>0</v>
      </c>
      <c r="BU20" s="22" t="e">
        <f t="shared" si="10"/>
        <v>#DIV/0!</v>
      </c>
      <c r="BV20" s="21">
        <f>SUM(BV14:BV19)</f>
        <v>0</v>
      </c>
      <c r="BW20" s="22" t="e">
        <f t="shared" si="11"/>
        <v>#DIV/0!</v>
      </c>
      <c r="BX20" s="21">
        <f>SUM(BX14:BX19)</f>
        <v>0</v>
      </c>
      <c r="BY20" s="22" t="e">
        <f t="shared" si="16"/>
        <v>#DIV/0!</v>
      </c>
      <c r="BZ20" s="64">
        <f t="shared" si="17"/>
        <v>0</v>
      </c>
      <c r="CB20" s="8" t="s">
        <v>36</v>
      </c>
      <c r="CC20" s="78"/>
    </row>
    <row r="21" spans="1:81" x14ac:dyDescent="0.2">
      <c r="A21" s="1">
        <v>97234</v>
      </c>
      <c r="B21" s="31" t="s">
        <v>2</v>
      </c>
      <c r="C21" s="15"/>
      <c r="D21" s="75"/>
      <c r="E21" s="15"/>
      <c r="F21" s="75"/>
      <c r="G21" s="15"/>
      <c r="H21" s="75"/>
      <c r="I21" s="15"/>
      <c r="J21" s="75"/>
      <c r="K21" s="15"/>
      <c r="L21" s="75" t="e">
        <f t="shared" si="12"/>
        <v>#DIV/0!</v>
      </c>
      <c r="M21" s="65">
        <f t="shared" si="0"/>
        <v>0</v>
      </c>
      <c r="P21" s="31" t="s">
        <v>2</v>
      </c>
      <c r="Q21" s="15"/>
      <c r="R21" s="75"/>
      <c r="S21" s="15"/>
      <c r="T21" s="75"/>
      <c r="U21" s="143" t="e">
        <f t="shared" si="13"/>
        <v>#DIV/0!</v>
      </c>
      <c r="V21" s="146"/>
      <c r="W21" s="15"/>
      <c r="X21" s="75"/>
      <c r="Y21" s="15"/>
      <c r="Z21" s="75"/>
      <c r="AA21" s="15"/>
      <c r="AB21" s="75"/>
      <c r="AC21" s="17"/>
      <c r="AD21" s="75" t="e">
        <f t="shared" si="14"/>
        <v>#DIV/0!</v>
      </c>
      <c r="AE21" s="65">
        <f t="shared" si="15"/>
        <v>0</v>
      </c>
      <c r="AG21" s="31" t="s">
        <v>2</v>
      </c>
      <c r="AH21" s="15"/>
      <c r="AI21" s="75"/>
      <c r="AJ21" s="15"/>
      <c r="AK21" s="75"/>
      <c r="AL21" s="15"/>
      <c r="AM21" s="75"/>
      <c r="AN21" s="15"/>
      <c r="AO21" s="75"/>
      <c r="AP21" s="15"/>
      <c r="AQ21" s="75"/>
      <c r="AR21" s="15"/>
      <c r="AS21" s="75" t="e">
        <f t="shared" si="1"/>
        <v>#DIV/0!</v>
      </c>
      <c r="AT21" s="65">
        <f t="shared" si="2"/>
        <v>0</v>
      </c>
      <c r="AV21" s="31" t="s">
        <v>2</v>
      </c>
      <c r="AW21" s="15"/>
      <c r="AX21" s="75" t="e">
        <f t="shared" si="3"/>
        <v>#DIV/0!</v>
      </c>
      <c r="AY21" s="15"/>
      <c r="AZ21" s="75"/>
      <c r="BA21" s="15"/>
      <c r="BB21" s="75"/>
      <c r="BC21" s="15"/>
      <c r="BD21" s="75"/>
      <c r="BE21" s="15"/>
      <c r="BF21" s="75"/>
      <c r="BG21" s="15"/>
      <c r="BH21" s="75" t="e">
        <f t="shared" si="4"/>
        <v>#DIV/0!</v>
      </c>
      <c r="BI21" s="65">
        <f t="shared" si="5"/>
        <v>0</v>
      </c>
      <c r="BK21" s="31" t="s">
        <v>2</v>
      </c>
      <c r="BL21" s="15"/>
      <c r="BM21" s="75" t="e">
        <f t="shared" si="6"/>
        <v>#DIV/0!</v>
      </c>
      <c r="BN21" s="15"/>
      <c r="BO21" s="75" t="e">
        <f t="shared" si="7"/>
        <v>#DIV/0!</v>
      </c>
      <c r="BP21" s="15"/>
      <c r="BQ21" s="75" t="e">
        <f t="shared" si="8"/>
        <v>#DIV/0!</v>
      </c>
      <c r="BR21" s="15"/>
      <c r="BS21" s="75" t="e">
        <f t="shared" si="9"/>
        <v>#DIV/0!</v>
      </c>
      <c r="BT21" s="15"/>
      <c r="BU21" s="75" t="e">
        <f t="shared" si="10"/>
        <v>#DIV/0!</v>
      </c>
      <c r="BV21" s="15"/>
      <c r="BW21" s="75" t="e">
        <f t="shared" si="11"/>
        <v>#DIV/0!</v>
      </c>
      <c r="BX21" s="15"/>
      <c r="BY21" s="75" t="e">
        <f t="shared" si="16"/>
        <v>#DIV/0!</v>
      </c>
      <c r="BZ21" s="65">
        <f t="shared" si="17"/>
        <v>0</v>
      </c>
      <c r="CB21" s="9" t="s">
        <v>2</v>
      </c>
      <c r="CC21" s="78"/>
    </row>
    <row r="22" spans="1:81" x14ac:dyDescent="0.2">
      <c r="A22" s="1">
        <v>97204</v>
      </c>
      <c r="B22" s="27" t="s">
        <v>3</v>
      </c>
      <c r="C22" s="17"/>
      <c r="D22" s="72"/>
      <c r="E22" s="17"/>
      <c r="F22" s="72"/>
      <c r="G22" s="17"/>
      <c r="H22" s="72"/>
      <c r="I22" s="17"/>
      <c r="J22" s="72"/>
      <c r="K22" s="17"/>
      <c r="L22" s="72" t="e">
        <f t="shared" si="12"/>
        <v>#DIV/0!</v>
      </c>
      <c r="M22" s="61">
        <f t="shared" si="0"/>
        <v>0</v>
      </c>
      <c r="P22" s="27" t="s">
        <v>3</v>
      </c>
      <c r="Q22" s="17"/>
      <c r="R22" s="72"/>
      <c r="S22" s="17"/>
      <c r="T22" s="72"/>
      <c r="U22" s="143" t="e">
        <f t="shared" si="13"/>
        <v>#DIV/0!</v>
      </c>
      <c r="V22" s="143"/>
      <c r="W22" s="17"/>
      <c r="X22" s="72"/>
      <c r="Y22" s="17"/>
      <c r="Z22" s="72"/>
      <c r="AA22" s="17"/>
      <c r="AB22" s="72"/>
      <c r="AC22" s="17"/>
      <c r="AD22" s="72" t="e">
        <f t="shared" si="14"/>
        <v>#DIV/0!</v>
      </c>
      <c r="AE22" s="61">
        <f t="shared" si="15"/>
        <v>0</v>
      </c>
      <c r="AG22" s="27" t="s">
        <v>3</v>
      </c>
      <c r="AH22" s="17"/>
      <c r="AI22" s="72"/>
      <c r="AJ22" s="17"/>
      <c r="AK22" s="72"/>
      <c r="AL22" s="17"/>
      <c r="AM22" s="72"/>
      <c r="AN22" s="17"/>
      <c r="AO22" s="72"/>
      <c r="AP22" s="17"/>
      <c r="AQ22" s="72"/>
      <c r="AR22" s="17"/>
      <c r="AS22" s="72" t="e">
        <f t="shared" si="1"/>
        <v>#DIV/0!</v>
      </c>
      <c r="AT22" s="61">
        <f t="shared" si="2"/>
        <v>0</v>
      </c>
      <c r="AV22" s="27" t="s">
        <v>3</v>
      </c>
      <c r="AW22" s="17"/>
      <c r="AX22" s="72" t="e">
        <f t="shared" si="3"/>
        <v>#DIV/0!</v>
      </c>
      <c r="AY22" s="17"/>
      <c r="AZ22" s="72"/>
      <c r="BA22" s="17"/>
      <c r="BB22" s="72"/>
      <c r="BC22" s="17"/>
      <c r="BD22" s="72"/>
      <c r="BE22" s="17"/>
      <c r="BF22" s="72"/>
      <c r="BG22" s="17"/>
      <c r="BH22" s="72" t="e">
        <f t="shared" si="4"/>
        <v>#DIV/0!</v>
      </c>
      <c r="BI22" s="61">
        <f t="shared" si="5"/>
        <v>0</v>
      </c>
      <c r="BK22" s="27" t="s">
        <v>3</v>
      </c>
      <c r="BL22" s="17"/>
      <c r="BM22" s="72" t="e">
        <f t="shared" si="6"/>
        <v>#DIV/0!</v>
      </c>
      <c r="BN22" s="17"/>
      <c r="BO22" s="72" t="e">
        <f t="shared" si="7"/>
        <v>#DIV/0!</v>
      </c>
      <c r="BP22" s="17"/>
      <c r="BQ22" s="72" t="e">
        <f t="shared" si="8"/>
        <v>#DIV/0!</v>
      </c>
      <c r="BR22" s="17"/>
      <c r="BS22" s="72" t="e">
        <f t="shared" si="9"/>
        <v>#DIV/0!</v>
      </c>
      <c r="BT22" s="17"/>
      <c r="BU22" s="72" t="e">
        <f t="shared" si="10"/>
        <v>#DIV/0!</v>
      </c>
      <c r="BV22" s="17"/>
      <c r="BW22" s="72" t="e">
        <f t="shared" si="11"/>
        <v>#DIV/0!</v>
      </c>
      <c r="BX22" s="17"/>
      <c r="BY22" s="72" t="e">
        <f t="shared" si="16"/>
        <v>#DIV/0!</v>
      </c>
      <c r="BZ22" s="61">
        <f t="shared" si="17"/>
        <v>0</v>
      </c>
      <c r="CB22" s="6" t="s">
        <v>3</v>
      </c>
      <c r="CC22" s="78"/>
    </row>
    <row r="23" spans="1:81" x14ac:dyDescent="0.2">
      <c r="A23" s="1">
        <v>97205</v>
      </c>
      <c r="B23" s="27" t="s">
        <v>4</v>
      </c>
      <c r="C23" s="17"/>
      <c r="D23" s="72"/>
      <c r="E23" s="17"/>
      <c r="F23" s="72"/>
      <c r="G23" s="17"/>
      <c r="H23" s="72"/>
      <c r="I23" s="17"/>
      <c r="J23" s="72"/>
      <c r="K23" s="17"/>
      <c r="L23" s="72" t="e">
        <f t="shared" si="12"/>
        <v>#DIV/0!</v>
      </c>
      <c r="M23" s="61">
        <f t="shared" si="0"/>
        <v>0</v>
      </c>
      <c r="P23" s="27" t="s">
        <v>4</v>
      </c>
      <c r="Q23" s="17"/>
      <c r="R23" s="72"/>
      <c r="S23" s="17"/>
      <c r="T23" s="72"/>
      <c r="U23" s="143" t="e">
        <f t="shared" si="13"/>
        <v>#DIV/0!</v>
      </c>
      <c r="V23" s="143"/>
      <c r="W23" s="17"/>
      <c r="X23" s="72"/>
      <c r="Y23" s="17"/>
      <c r="Z23" s="72"/>
      <c r="AA23" s="17"/>
      <c r="AB23" s="72"/>
      <c r="AC23" s="17"/>
      <c r="AD23" s="72" t="e">
        <f t="shared" si="14"/>
        <v>#DIV/0!</v>
      </c>
      <c r="AE23" s="61">
        <f t="shared" si="15"/>
        <v>0</v>
      </c>
      <c r="AG23" s="27" t="s">
        <v>4</v>
      </c>
      <c r="AH23" s="17"/>
      <c r="AI23" s="72"/>
      <c r="AJ23" s="17"/>
      <c r="AK23" s="72"/>
      <c r="AL23" s="17"/>
      <c r="AM23" s="72"/>
      <c r="AN23" s="17"/>
      <c r="AO23" s="72"/>
      <c r="AP23" s="17"/>
      <c r="AQ23" s="72"/>
      <c r="AR23" s="17"/>
      <c r="AS23" s="72" t="e">
        <f t="shared" si="1"/>
        <v>#DIV/0!</v>
      </c>
      <c r="AT23" s="61">
        <f t="shared" si="2"/>
        <v>0</v>
      </c>
      <c r="AV23" s="27" t="s">
        <v>4</v>
      </c>
      <c r="AW23" s="17"/>
      <c r="AX23" s="72" t="e">
        <f t="shared" si="3"/>
        <v>#DIV/0!</v>
      </c>
      <c r="AY23" s="17"/>
      <c r="AZ23" s="72"/>
      <c r="BA23" s="17"/>
      <c r="BB23" s="72"/>
      <c r="BC23" s="17"/>
      <c r="BD23" s="72"/>
      <c r="BE23" s="17"/>
      <c r="BF23" s="72"/>
      <c r="BG23" s="17"/>
      <c r="BH23" s="72" t="e">
        <f t="shared" si="4"/>
        <v>#DIV/0!</v>
      </c>
      <c r="BI23" s="61">
        <f t="shared" si="5"/>
        <v>0</v>
      </c>
      <c r="BK23" s="27" t="s">
        <v>4</v>
      </c>
      <c r="BL23" s="17"/>
      <c r="BM23" s="72" t="e">
        <f t="shared" si="6"/>
        <v>#DIV/0!</v>
      </c>
      <c r="BN23" s="17"/>
      <c r="BO23" s="72" t="e">
        <f t="shared" si="7"/>
        <v>#DIV/0!</v>
      </c>
      <c r="BP23" s="17"/>
      <c r="BQ23" s="72" t="e">
        <f t="shared" si="8"/>
        <v>#DIV/0!</v>
      </c>
      <c r="BR23" s="17"/>
      <c r="BS23" s="72" t="e">
        <f t="shared" si="9"/>
        <v>#DIV/0!</v>
      </c>
      <c r="BT23" s="17"/>
      <c r="BU23" s="72" t="e">
        <f t="shared" si="10"/>
        <v>#DIV/0!</v>
      </c>
      <c r="BV23" s="17"/>
      <c r="BW23" s="72" t="e">
        <f t="shared" si="11"/>
        <v>#DIV/0!</v>
      </c>
      <c r="BX23" s="17"/>
      <c r="BY23" s="72" t="e">
        <f t="shared" si="16"/>
        <v>#DIV/0!</v>
      </c>
      <c r="BZ23" s="61">
        <f t="shared" si="17"/>
        <v>0</v>
      </c>
      <c r="CB23" s="6" t="s">
        <v>4</v>
      </c>
      <c r="CC23" s="78"/>
    </row>
    <row r="24" spans="1:81" x14ac:dyDescent="0.2">
      <c r="A24" s="1">
        <v>97208</v>
      </c>
      <c r="B24" s="27" t="s">
        <v>7</v>
      </c>
      <c r="C24" s="17"/>
      <c r="D24" s="72"/>
      <c r="E24" s="17"/>
      <c r="F24" s="72"/>
      <c r="G24" s="17"/>
      <c r="H24" s="72"/>
      <c r="I24" s="17"/>
      <c r="J24" s="72"/>
      <c r="K24" s="17"/>
      <c r="L24" s="72" t="e">
        <f t="shared" si="12"/>
        <v>#DIV/0!</v>
      </c>
      <c r="M24" s="61">
        <f t="shared" si="0"/>
        <v>0</v>
      </c>
      <c r="P24" s="27" t="s">
        <v>7</v>
      </c>
      <c r="Q24" s="17"/>
      <c r="R24" s="72"/>
      <c r="S24" s="17"/>
      <c r="T24" s="72"/>
      <c r="U24" s="143" t="e">
        <f t="shared" si="13"/>
        <v>#DIV/0!</v>
      </c>
      <c r="V24" s="143"/>
      <c r="W24" s="17"/>
      <c r="X24" s="72"/>
      <c r="Y24" s="17"/>
      <c r="Z24" s="72"/>
      <c r="AA24" s="17"/>
      <c r="AB24" s="72"/>
      <c r="AC24" s="17"/>
      <c r="AD24" s="72" t="e">
        <f t="shared" si="14"/>
        <v>#DIV/0!</v>
      </c>
      <c r="AE24" s="61">
        <f t="shared" si="15"/>
        <v>0</v>
      </c>
      <c r="AG24" s="27" t="s">
        <v>7</v>
      </c>
      <c r="AH24" s="17"/>
      <c r="AI24" s="72"/>
      <c r="AJ24" s="17"/>
      <c r="AK24" s="72"/>
      <c r="AL24" s="17"/>
      <c r="AM24" s="72"/>
      <c r="AN24" s="17"/>
      <c r="AO24" s="72"/>
      <c r="AP24" s="17"/>
      <c r="AQ24" s="72"/>
      <c r="AR24" s="17"/>
      <c r="AS24" s="72" t="e">
        <f t="shared" si="1"/>
        <v>#DIV/0!</v>
      </c>
      <c r="AT24" s="61">
        <f t="shared" si="2"/>
        <v>0</v>
      </c>
      <c r="AV24" s="27" t="s">
        <v>7</v>
      </c>
      <c r="AW24" s="17"/>
      <c r="AX24" s="72" t="e">
        <f t="shared" si="3"/>
        <v>#DIV/0!</v>
      </c>
      <c r="AY24" s="17"/>
      <c r="AZ24" s="72"/>
      <c r="BA24" s="17"/>
      <c r="BB24" s="72"/>
      <c r="BC24" s="17"/>
      <c r="BD24" s="72"/>
      <c r="BE24" s="17"/>
      <c r="BF24" s="72"/>
      <c r="BG24" s="17"/>
      <c r="BH24" s="72" t="e">
        <f t="shared" si="4"/>
        <v>#DIV/0!</v>
      </c>
      <c r="BI24" s="61">
        <f t="shared" si="5"/>
        <v>0</v>
      </c>
      <c r="BK24" s="27" t="s">
        <v>7</v>
      </c>
      <c r="BL24" s="17"/>
      <c r="BM24" s="72" t="e">
        <f t="shared" si="6"/>
        <v>#DIV/0!</v>
      </c>
      <c r="BN24" s="17"/>
      <c r="BO24" s="72" t="e">
        <f t="shared" si="7"/>
        <v>#DIV/0!</v>
      </c>
      <c r="BP24" s="17"/>
      <c r="BQ24" s="72" t="e">
        <f t="shared" si="8"/>
        <v>#DIV/0!</v>
      </c>
      <c r="BR24" s="17"/>
      <c r="BS24" s="72" t="e">
        <f t="shared" si="9"/>
        <v>#DIV/0!</v>
      </c>
      <c r="BT24" s="17"/>
      <c r="BU24" s="72" t="e">
        <f t="shared" si="10"/>
        <v>#DIV/0!</v>
      </c>
      <c r="BV24" s="17"/>
      <c r="BW24" s="72" t="e">
        <f t="shared" si="11"/>
        <v>#DIV/0!</v>
      </c>
      <c r="BX24" s="17"/>
      <c r="BY24" s="72" t="e">
        <f t="shared" si="16"/>
        <v>#DIV/0!</v>
      </c>
      <c r="BZ24" s="61">
        <f t="shared" si="17"/>
        <v>0</v>
      </c>
      <c r="CB24" s="6" t="s">
        <v>7</v>
      </c>
      <c r="CC24" s="78"/>
    </row>
    <row r="25" spans="1:81" x14ac:dyDescent="0.2">
      <c r="A25" s="1">
        <v>97218</v>
      </c>
      <c r="B25" s="27" t="s">
        <v>15</v>
      </c>
      <c r="C25" s="17"/>
      <c r="D25" s="72"/>
      <c r="E25" s="17"/>
      <c r="F25" s="72"/>
      <c r="G25" s="17"/>
      <c r="H25" s="72"/>
      <c r="I25" s="17"/>
      <c r="J25" s="72"/>
      <c r="K25" s="17"/>
      <c r="L25" s="72" t="e">
        <f t="shared" si="12"/>
        <v>#DIV/0!</v>
      </c>
      <c r="M25" s="61">
        <f t="shared" si="0"/>
        <v>0</v>
      </c>
      <c r="P25" s="27" t="s">
        <v>15</v>
      </c>
      <c r="Q25" s="17"/>
      <c r="R25" s="72"/>
      <c r="S25" s="17"/>
      <c r="T25" s="72"/>
      <c r="U25" s="143" t="e">
        <f t="shared" si="13"/>
        <v>#DIV/0!</v>
      </c>
      <c r="V25" s="143"/>
      <c r="W25" s="17"/>
      <c r="X25" s="72"/>
      <c r="Y25" s="17"/>
      <c r="Z25" s="72"/>
      <c r="AA25" s="17"/>
      <c r="AB25" s="72"/>
      <c r="AC25" s="17"/>
      <c r="AD25" s="72" t="e">
        <f t="shared" si="14"/>
        <v>#DIV/0!</v>
      </c>
      <c r="AE25" s="61">
        <f t="shared" si="15"/>
        <v>0</v>
      </c>
      <c r="AG25" s="27" t="s">
        <v>15</v>
      </c>
      <c r="AH25" s="17"/>
      <c r="AI25" s="72"/>
      <c r="AJ25" s="17"/>
      <c r="AK25" s="72"/>
      <c r="AL25" s="17"/>
      <c r="AM25" s="72"/>
      <c r="AN25" s="17"/>
      <c r="AO25" s="72"/>
      <c r="AP25" s="17"/>
      <c r="AQ25" s="72"/>
      <c r="AR25" s="17"/>
      <c r="AS25" s="72" t="e">
        <f t="shared" si="1"/>
        <v>#DIV/0!</v>
      </c>
      <c r="AT25" s="61">
        <f t="shared" si="2"/>
        <v>0</v>
      </c>
      <c r="AV25" s="27" t="s">
        <v>15</v>
      </c>
      <c r="AW25" s="17"/>
      <c r="AX25" s="72" t="e">
        <f t="shared" si="3"/>
        <v>#DIV/0!</v>
      </c>
      <c r="AY25" s="17"/>
      <c r="AZ25" s="72"/>
      <c r="BA25" s="17"/>
      <c r="BB25" s="72"/>
      <c r="BC25" s="17"/>
      <c r="BD25" s="72"/>
      <c r="BE25" s="17"/>
      <c r="BF25" s="72"/>
      <c r="BG25" s="17"/>
      <c r="BH25" s="72" t="e">
        <f t="shared" si="4"/>
        <v>#DIV/0!</v>
      </c>
      <c r="BI25" s="61">
        <f t="shared" si="5"/>
        <v>0</v>
      </c>
      <c r="BK25" s="27" t="s">
        <v>15</v>
      </c>
      <c r="BL25" s="17"/>
      <c r="BM25" s="72" t="e">
        <f t="shared" si="6"/>
        <v>#DIV/0!</v>
      </c>
      <c r="BN25" s="17"/>
      <c r="BO25" s="72" t="e">
        <f t="shared" si="7"/>
        <v>#DIV/0!</v>
      </c>
      <c r="BP25" s="17"/>
      <c r="BQ25" s="72" t="e">
        <f t="shared" si="8"/>
        <v>#DIV/0!</v>
      </c>
      <c r="BR25" s="17"/>
      <c r="BS25" s="72" t="e">
        <f t="shared" si="9"/>
        <v>#DIV/0!</v>
      </c>
      <c r="BT25" s="17"/>
      <c r="BU25" s="72" t="e">
        <f t="shared" si="10"/>
        <v>#DIV/0!</v>
      </c>
      <c r="BV25" s="17"/>
      <c r="BW25" s="72" t="e">
        <f t="shared" si="11"/>
        <v>#DIV/0!</v>
      </c>
      <c r="BX25" s="17"/>
      <c r="BY25" s="72" t="e">
        <f t="shared" si="16"/>
        <v>#DIV/0!</v>
      </c>
      <c r="BZ25" s="61">
        <f t="shared" si="17"/>
        <v>0</v>
      </c>
      <c r="CB25" s="6" t="s">
        <v>15</v>
      </c>
      <c r="CC25" s="78"/>
    </row>
    <row r="26" spans="1:81" x14ac:dyDescent="0.2">
      <c r="A26" s="1">
        <v>97233</v>
      </c>
      <c r="B26" s="27" t="s">
        <v>16</v>
      </c>
      <c r="C26" s="17"/>
      <c r="D26" s="72"/>
      <c r="E26" s="17"/>
      <c r="F26" s="72"/>
      <c r="G26" s="17"/>
      <c r="H26" s="72"/>
      <c r="I26" s="17"/>
      <c r="J26" s="72"/>
      <c r="K26" s="17"/>
      <c r="L26" s="72" t="e">
        <f t="shared" si="12"/>
        <v>#DIV/0!</v>
      </c>
      <c r="M26" s="61">
        <f t="shared" si="0"/>
        <v>0</v>
      </c>
      <c r="P26" s="27" t="s">
        <v>16</v>
      </c>
      <c r="Q26" s="17"/>
      <c r="R26" s="72"/>
      <c r="S26" s="17"/>
      <c r="T26" s="72"/>
      <c r="U26" s="143" t="e">
        <f t="shared" si="13"/>
        <v>#DIV/0!</v>
      </c>
      <c r="V26" s="143"/>
      <c r="W26" s="17"/>
      <c r="X26" s="72"/>
      <c r="Y26" s="17"/>
      <c r="Z26" s="72"/>
      <c r="AA26" s="17"/>
      <c r="AB26" s="72"/>
      <c r="AC26" s="17"/>
      <c r="AD26" s="72" t="e">
        <f t="shared" si="14"/>
        <v>#DIV/0!</v>
      </c>
      <c r="AE26" s="61">
        <f t="shared" si="15"/>
        <v>0</v>
      </c>
      <c r="AG26" s="27" t="s">
        <v>16</v>
      </c>
      <c r="AH26" s="17"/>
      <c r="AI26" s="72"/>
      <c r="AJ26" s="17"/>
      <c r="AK26" s="72"/>
      <c r="AL26" s="17"/>
      <c r="AM26" s="72"/>
      <c r="AN26" s="17"/>
      <c r="AO26" s="72"/>
      <c r="AP26" s="17"/>
      <c r="AQ26" s="72"/>
      <c r="AR26" s="17"/>
      <c r="AS26" s="72" t="e">
        <f t="shared" si="1"/>
        <v>#DIV/0!</v>
      </c>
      <c r="AT26" s="61">
        <f t="shared" si="2"/>
        <v>0</v>
      </c>
      <c r="AV26" s="27" t="s">
        <v>16</v>
      </c>
      <c r="AW26" s="17"/>
      <c r="AX26" s="72" t="e">
        <f t="shared" si="3"/>
        <v>#DIV/0!</v>
      </c>
      <c r="AY26" s="17"/>
      <c r="AZ26" s="72"/>
      <c r="BA26" s="17"/>
      <c r="BB26" s="72"/>
      <c r="BC26" s="17"/>
      <c r="BD26" s="72"/>
      <c r="BE26" s="17"/>
      <c r="BF26" s="72"/>
      <c r="BG26" s="17"/>
      <c r="BH26" s="72" t="e">
        <f t="shared" si="4"/>
        <v>#DIV/0!</v>
      </c>
      <c r="BI26" s="61">
        <f t="shared" si="5"/>
        <v>0</v>
      </c>
      <c r="BK26" s="27" t="s">
        <v>16</v>
      </c>
      <c r="BL26" s="17"/>
      <c r="BM26" s="72" t="e">
        <f t="shared" si="6"/>
        <v>#DIV/0!</v>
      </c>
      <c r="BN26" s="17"/>
      <c r="BO26" s="72" t="e">
        <f t="shared" si="7"/>
        <v>#DIV/0!</v>
      </c>
      <c r="BP26" s="17"/>
      <c r="BQ26" s="72" t="e">
        <f t="shared" si="8"/>
        <v>#DIV/0!</v>
      </c>
      <c r="BR26" s="17"/>
      <c r="BS26" s="72" t="e">
        <f t="shared" si="9"/>
        <v>#DIV/0!</v>
      </c>
      <c r="BT26" s="17"/>
      <c r="BU26" s="72" t="e">
        <f t="shared" si="10"/>
        <v>#DIV/0!</v>
      </c>
      <c r="BV26" s="17"/>
      <c r="BW26" s="72" t="e">
        <f t="shared" si="11"/>
        <v>#DIV/0!</v>
      </c>
      <c r="BX26" s="17"/>
      <c r="BY26" s="72" t="e">
        <f t="shared" si="16"/>
        <v>#DIV/0!</v>
      </c>
      <c r="BZ26" s="61">
        <f t="shared" si="17"/>
        <v>0</v>
      </c>
      <c r="CB26" s="6" t="s">
        <v>16</v>
      </c>
      <c r="CC26" s="78"/>
    </row>
    <row r="27" spans="1:81" x14ac:dyDescent="0.2">
      <c r="A27" s="1">
        <v>97219</v>
      </c>
      <c r="B27" s="27" t="s">
        <v>31</v>
      </c>
      <c r="C27" s="17"/>
      <c r="D27" s="72"/>
      <c r="E27" s="17"/>
      <c r="F27" s="72"/>
      <c r="G27" s="17"/>
      <c r="H27" s="72"/>
      <c r="I27" s="17"/>
      <c r="J27" s="72"/>
      <c r="K27" s="17"/>
      <c r="L27" s="72" t="e">
        <f t="shared" si="12"/>
        <v>#DIV/0!</v>
      </c>
      <c r="M27" s="61">
        <f t="shared" si="0"/>
        <v>0</v>
      </c>
      <c r="P27" s="27" t="s">
        <v>31</v>
      </c>
      <c r="Q27" s="17"/>
      <c r="R27" s="72"/>
      <c r="S27" s="17"/>
      <c r="T27" s="72"/>
      <c r="U27" s="143" t="e">
        <f t="shared" si="13"/>
        <v>#DIV/0!</v>
      </c>
      <c r="V27" s="143"/>
      <c r="W27" s="17"/>
      <c r="X27" s="72"/>
      <c r="Y27" s="17"/>
      <c r="Z27" s="72"/>
      <c r="AA27" s="17"/>
      <c r="AB27" s="72"/>
      <c r="AC27" s="17"/>
      <c r="AD27" s="72" t="e">
        <f t="shared" si="14"/>
        <v>#DIV/0!</v>
      </c>
      <c r="AE27" s="61">
        <f t="shared" si="15"/>
        <v>0</v>
      </c>
      <c r="AG27" s="27" t="s">
        <v>31</v>
      </c>
      <c r="AH27" s="17"/>
      <c r="AI27" s="72"/>
      <c r="AJ27" s="17"/>
      <c r="AK27" s="72"/>
      <c r="AL27" s="17"/>
      <c r="AM27" s="72"/>
      <c r="AN27" s="17"/>
      <c r="AO27" s="72"/>
      <c r="AP27" s="17"/>
      <c r="AQ27" s="72"/>
      <c r="AR27" s="17"/>
      <c r="AS27" s="72" t="e">
        <f t="shared" si="1"/>
        <v>#DIV/0!</v>
      </c>
      <c r="AT27" s="61">
        <f t="shared" si="2"/>
        <v>0</v>
      </c>
      <c r="AV27" s="27" t="s">
        <v>31</v>
      </c>
      <c r="AW27" s="17"/>
      <c r="AX27" s="72" t="e">
        <f t="shared" si="3"/>
        <v>#DIV/0!</v>
      </c>
      <c r="AY27" s="17"/>
      <c r="AZ27" s="72"/>
      <c r="BA27" s="17"/>
      <c r="BB27" s="72"/>
      <c r="BC27" s="17"/>
      <c r="BD27" s="72"/>
      <c r="BE27" s="17"/>
      <c r="BF27" s="72"/>
      <c r="BG27" s="17"/>
      <c r="BH27" s="72" t="e">
        <f t="shared" si="4"/>
        <v>#DIV/0!</v>
      </c>
      <c r="BI27" s="61">
        <f t="shared" si="5"/>
        <v>0</v>
      </c>
      <c r="BK27" s="27" t="s">
        <v>31</v>
      </c>
      <c r="BL27" s="17"/>
      <c r="BM27" s="72" t="e">
        <f t="shared" si="6"/>
        <v>#DIV/0!</v>
      </c>
      <c r="BN27" s="17"/>
      <c r="BO27" s="72" t="e">
        <f t="shared" si="7"/>
        <v>#DIV/0!</v>
      </c>
      <c r="BP27" s="17"/>
      <c r="BQ27" s="72" t="e">
        <f t="shared" si="8"/>
        <v>#DIV/0!</v>
      </c>
      <c r="BR27" s="17"/>
      <c r="BS27" s="72" t="e">
        <f t="shared" si="9"/>
        <v>#DIV/0!</v>
      </c>
      <c r="BT27" s="17"/>
      <c r="BU27" s="72" t="e">
        <f t="shared" si="10"/>
        <v>#DIV/0!</v>
      </c>
      <c r="BV27" s="17"/>
      <c r="BW27" s="72" t="e">
        <f t="shared" si="11"/>
        <v>#DIV/0!</v>
      </c>
      <c r="BX27" s="17"/>
      <c r="BY27" s="72" t="e">
        <f t="shared" si="16"/>
        <v>#DIV/0!</v>
      </c>
      <c r="BZ27" s="61">
        <f t="shared" si="17"/>
        <v>0</v>
      </c>
      <c r="CB27" s="6" t="s">
        <v>31</v>
      </c>
      <c r="CC27" s="78"/>
    </row>
    <row r="28" spans="1:81" x14ac:dyDescent="0.2">
      <c r="A28" s="1">
        <v>97225</v>
      </c>
      <c r="B28" s="28" t="s">
        <v>20</v>
      </c>
      <c r="C28" s="19"/>
      <c r="D28" s="73"/>
      <c r="E28" s="19"/>
      <c r="F28" s="73"/>
      <c r="G28" s="19"/>
      <c r="H28" s="73"/>
      <c r="I28" s="19"/>
      <c r="J28" s="73"/>
      <c r="K28" s="19"/>
      <c r="L28" s="73" t="e">
        <f t="shared" si="12"/>
        <v>#DIV/0!</v>
      </c>
      <c r="M28" s="62">
        <f t="shared" si="0"/>
        <v>0</v>
      </c>
      <c r="P28" s="28" t="s">
        <v>20</v>
      </c>
      <c r="Q28" s="19"/>
      <c r="R28" s="73"/>
      <c r="S28" s="19"/>
      <c r="T28" s="73"/>
      <c r="U28" s="143" t="e">
        <f t="shared" si="13"/>
        <v>#DIV/0!</v>
      </c>
      <c r="V28" s="144"/>
      <c r="W28" s="19"/>
      <c r="X28" s="73"/>
      <c r="Y28" s="19"/>
      <c r="Z28" s="73"/>
      <c r="AA28" s="19"/>
      <c r="AB28" s="73"/>
      <c r="AC28" s="17"/>
      <c r="AD28" s="73" t="e">
        <f t="shared" si="14"/>
        <v>#DIV/0!</v>
      </c>
      <c r="AE28" s="62">
        <f t="shared" si="15"/>
        <v>0</v>
      </c>
      <c r="AG28" s="28" t="s">
        <v>20</v>
      </c>
      <c r="AH28" s="19"/>
      <c r="AI28" s="73"/>
      <c r="AJ28" s="19"/>
      <c r="AK28" s="73"/>
      <c r="AL28" s="19"/>
      <c r="AM28" s="73"/>
      <c r="AN28" s="19"/>
      <c r="AO28" s="73"/>
      <c r="AP28" s="19"/>
      <c r="AQ28" s="73"/>
      <c r="AR28" s="19"/>
      <c r="AS28" s="73" t="e">
        <f t="shared" si="1"/>
        <v>#DIV/0!</v>
      </c>
      <c r="AT28" s="62">
        <f t="shared" si="2"/>
        <v>0</v>
      </c>
      <c r="AV28" s="28" t="s">
        <v>20</v>
      </c>
      <c r="AW28" s="19"/>
      <c r="AX28" s="73" t="e">
        <f t="shared" si="3"/>
        <v>#DIV/0!</v>
      </c>
      <c r="AY28" s="19"/>
      <c r="AZ28" s="73"/>
      <c r="BA28" s="19"/>
      <c r="BB28" s="73"/>
      <c r="BC28" s="19"/>
      <c r="BD28" s="73"/>
      <c r="BE28" s="19"/>
      <c r="BF28" s="73"/>
      <c r="BG28" s="19"/>
      <c r="BH28" s="73" t="e">
        <f t="shared" si="4"/>
        <v>#DIV/0!</v>
      </c>
      <c r="BI28" s="62">
        <f t="shared" si="5"/>
        <v>0</v>
      </c>
      <c r="BK28" s="28" t="s">
        <v>20</v>
      </c>
      <c r="BL28" s="19"/>
      <c r="BM28" s="73" t="e">
        <f t="shared" si="6"/>
        <v>#DIV/0!</v>
      </c>
      <c r="BN28" s="19"/>
      <c r="BO28" s="73" t="e">
        <f t="shared" si="7"/>
        <v>#DIV/0!</v>
      </c>
      <c r="BP28" s="19"/>
      <c r="BQ28" s="73" t="e">
        <f t="shared" si="8"/>
        <v>#DIV/0!</v>
      </c>
      <c r="BR28" s="19"/>
      <c r="BS28" s="73" t="e">
        <f t="shared" si="9"/>
        <v>#DIV/0!</v>
      </c>
      <c r="BT28" s="19"/>
      <c r="BU28" s="73" t="e">
        <f t="shared" si="10"/>
        <v>#DIV/0!</v>
      </c>
      <c r="BV28" s="19"/>
      <c r="BW28" s="73" t="e">
        <f t="shared" si="11"/>
        <v>#DIV/0!</v>
      </c>
      <c r="BX28" s="19"/>
      <c r="BY28" s="73" t="e">
        <f t="shared" si="16"/>
        <v>#DIV/0!</v>
      </c>
      <c r="BZ28" s="62">
        <f t="shared" si="17"/>
        <v>0</v>
      </c>
      <c r="CB28" s="7" t="s">
        <v>20</v>
      </c>
      <c r="CC28" s="78"/>
    </row>
    <row r="29" spans="1:81" x14ac:dyDescent="0.2">
      <c r="A29" s="3"/>
      <c r="B29" s="30" t="s">
        <v>37</v>
      </c>
      <c r="C29" s="21">
        <f>SUM(C21:C28)</f>
        <v>0</v>
      </c>
      <c r="D29" s="22"/>
      <c r="E29" s="21"/>
      <c r="F29" s="22"/>
      <c r="G29" s="21"/>
      <c r="H29" s="22"/>
      <c r="I29" s="21"/>
      <c r="J29" s="22"/>
      <c r="K29" s="21">
        <f>SUM(K21:K28)</f>
        <v>0</v>
      </c>
      <c r="L29" s="22" t="e">
        <f t="shared" si="12"/>
        <v>#DIV/0!</v>
      </c>
      <c r="M29" s="64">
        <f t="shared" si="0"/>
        <v>0</v>
      </c>
      <c r="P29" s="30" t="s">
        <v>37</v>
      </c>
      <c r="Q29" s="21">
        <f>SUM(Q21:Q28)</f>
        <v>0</v>
      </c>
      <c r="R29" s="22"/>
      <c r="S29" s="21">
        <f>SUM(S21:S28)</f>
        <v>0</v>
      </c>
      <c r="T29" s="22"/>
      <c r="U29" s="143" t="e">
        <f t="shared" si="13"/>
        <v>#DIV/0!</v>
      </c>
      <c r="V29" s="33"/>
      <c r="W29" s="21">
        <f>SUM(W21:W28)</f>
        <v>0</v>
      </c>
      <c r="X29" s="22"/>
      <c r="Y29" s="21">
        <f>SUM(Y21:Y28)</f>
        <v>0</v>
      </c>
      <c r="Z29" s="22"/>
      <c r="AA29" s="21">
        <f>SUM(AA21:AA28)</f>
        <v>0</v>
      </c>
      <c r="AB29" s="22"/>
      <c r="AC29" s="21">
        <f>SUM(AC21:AC28)</f>
        <v>0</v>
      </c>
      <c r="AD29" s="22" t="e">
        <f t="shared" si="14"/>
        <v>#DIV/0!</v>
      </c>
      <c r="AE29" s="64">
        <f t="shared" si="15"/>
        <v>0</v>
      </c>
      <c r="AG29" s="30" t="s">
        <v>37</v>
      </c>
      <c r="AH29" s="21">
        <f>SUM(AH21:AH28)</f>
        <v>0</v>
      </c>
      <c r="AI29" s="22"/>
      <c r="AJ29" s="21">
        <f>SUM(AJ21:AJ28)</f>
        <v>0</v>
      </c>
      <c r="AK29" s="22"/>
      <c r="AL29" s="21">
        <f>SUM(AL21:AL28)</f>
        <v>0</v>
      </c>
      <c r="AM29" s="22"/>
      <c r="AN29" s="21">
        <f>SUM(AN21:AN28)</f>
        <v>0</v>
      </c>
      <c r="AO29" s="22"/>
      <c r="AP29" s="21">
        <f>SUM(AP21:AP28)</f>
        <v>0</v>
      </c>
      <c r="AQ29" s="22"/>
      <c r="AR29" s="21">
        <f>SUM(AR21:AR28)</f>
        <v>0</v>
      </c>
      <c r="AS29" s="22" t="e">
        <f t="shared" si="1"/>
        <v>#DIV/0!</v>
      </c>
      <c r="AT29" s="64">
        <f t="shared" si="2"/>
        <v>0</v>
      </c>
      <c r="AV29" s="30" t="s">
        <v>37</v>
      </c>
      <c r="AW29" s="21">
        <f>SUM(AW21:AW28)</f>
        <v>0</v>
      </c>
      <c r="AX29" s="22" t="e">
        <f t="shared" si="3"/>
        <v>#DIV/0!</v>
      </c>
      <c r="AY29" s="21">
        <f>SUM(AY21:AY28)</f>
        <v>0</v>
      </c>
      <c r="AZ29" s="22"/>
      <c r="BA29" s="21">
        <f>SUM(BA21:BA28)</f>
        <v>0</v>
      </c>
      <c r="BB29" s="22"/>
      <c r="BC29" s="21">
        <f>SUM(BC21:BC28)</f>
        <v>0</v>
      </c>
      <c r="BD29" s="22"/>
      <c r="BE29" s="21">
        <f>SUM(BE21:BE28)</f>
        <v>0</v>
      </c>
      <c r="BF29" s="22"/>
      <c r="BG29" s="21">
        <f>SUM(BG21:BG28)</f>
        <v>0</v>
      </c>
      <c r="BH29" s="22" t="e">
        <f t="shared" si="4"/>
        <v>#DIV/0!</v>
      </c>
      <c r="BI29" s="64">
        <f t="shared" si="5"/>
        <v>0</v>
      </c>
      <c r="BK29" s="30" t="s">
        <v>37</v>
      </c>
      <c r="BL29" s="21">
        <f>SUM(BL21:BL28)</f>
        <v>0</v>
      </c>
      <c r="BM29" s="22" t="e">
        <f t="shared" si="6"/>
        <v>#DIV/0!</v>
      </c>
      <c r="BN29" s="21">
        <f>SUM(BN21:BN28)</f>
        <v>0</v>
      </c>
      <c r="BO29" s="22" t="e">
        <f t="shared" si="7"/>
        <v>#DIV/0!</v>
      </c>
      <c r="BP29" s="21">
        <f>SUM(BP21:BP28)</f>
        <v>0</v>
      </c>
      <c r="BQ29" s="22" t="e">
        <f t="shared" si="8"/>
        <v>#DIV/0!</v>
      </c>
      <c r="BR29" s="21">
        <f>SUM(BR21:BR28)</f>
        <v>0</v>
      </c>
      <c r="BS29" s="22" t="e">
        <f t="shared" si="9"/>
        <v>#DIV/0!</v>
      </c>
      <c r="BT29" s="21">
        <f>SUM(BT21:BT28)</f>
        <v>0</v>
      </c>
      <c r="BU29" s="22" t="e">
        <f t="shared" si="10"/>
        <v>#DIV/0!</v>
      </c>
      <c r="BV29" s="21">
        <f>SUM(BV21:BV28)</f>
        <v>0</v>
      </c>
      <c r="BW29" s="22" t="e">
        <f t="shared" si="11"/>
        <v>#DIV/0!</v>
      </c>
      <c r="BX29" s="21">
        <f>SUM(BX21:BX28)</f>
        <v>0</v>
      </c>
      <c r="BY29" s="22" t="e">
        <f t="shared" si="16"/>
        <v>#DIV/0!</v>
      </c>
      <c r="BZ29" s="64">
        <f t="shared" si="17"/>
        <v>0</v>
      </c>
      <c r="CB29" s="8" t="s">
        <v>37</v>
      </c>
      <c r="CC29" s="78"/>
    </row>
    <row r="30" spans="1:81" ht="13.5" thickBot="1" x14ac:dyDescent="0.25">
      <c r="A30" s="3"/>
      <c r="B30" s="29" t="s">
        <v>39</v>
      </c>
      <c r="C30" s="56">
        <f>C20+C29+C13</f>
        <v>0</v>
      </c>
      <c r="D30" s="43"/>
      <c r="E30" s="56"/>
      <c r="F30" s="43"/>
      <c r="G30" s="56"/>
      <c r="H30" s="43"/>
      <c r="I30" s="56"/>
      <c r="J30" s="43"/>
      <c r="K30" s="56">
        <f>K20+K29+K13</f>
        <v>0</v>
      </c>
      <c r="L30" s="43" t="e">
        <f t="shared" si="12"/>
        <v>#DIV/0!</v>
      </c>
      <c r="M30" s="63">
        <f t="shared" si="0"/>
        <v>0</v>
      </c>
      <c r="P30" s="29" t="s">
        <v>39</v>
      </c>
      <c r="Q30" s="56">
        <f>Q20+Q29+Q13</f>
        <v>0</v>
      </c>
      <c r="R30" s="43"/>
      <c r="S30" s="56">
        <f>S20+S29+S13</f>
        <v>0</v>
      </c>
      <c r="T30" s="43"/>
      <c r="U30" s="143" t="e">
        <f t="shared" si="13"/>
        <v>#DIV/0!</v>
      </c>
      <c r="V30" s="32"/>
      <c r="W30" s="56">
        <f>W20+W29+W13</f>
        <v>0</v>
      </c>
      <c r="X30" s="43"/>
      <c r="Y30" s="56">
        <f>Y20+Y29+Y13</f>
        <v>0</v>
      </c>
      <c r="Z30" s="43"/>
      <c r="AA30" s="56">
        <f>AA20+AA29+AA13</f>
        <v>0</v>
      </c>
      <c r="AB30" s="43"/>
      <c r="AC30" s="56">
        <f>AC20+AC29+AC13</f>
        <v>0</v>
      </c>
      <c r="AD30" s="43" t="e">
        <f t="shared" si="14"/>
        <v>#DIV/0!</v>
      </c>
      <c r="AE30" s="63">
        <f t="shared" si="15"/>
        <v>0</v>
      </c>
      <c r="AG30" s="29" t="s">
        <v>39</v>
      </c>
      <c r="AH30" s="56">
        <f>AH20+AH29+AH13</f>
        <v>0</v>
      </c>
      <c r="AI30" s="43"/>
      <c r="AJ30" s="56">
        <f>AJ20+AJ29+AJ13</f>
        <v>0</v>
      </c>
      <c r="AK30" s="43"/>
      <c r="AL30" s="56">
        <f>AL20+AL29+AL13</f>
        <v>0</v>
      </c>
      <c r="AM30" s="43"/>
      <c r="AN30" s="56">
        <f>AN20+AN29+AN13</f>
        <v>0</v>
      </c>
      <c r="AO30" s="43"/>
      <c r="AP30" s="56">
        <f>AP20+AP29+AP13</f>
        <v>0</v>
      </c>
      <c r="AQ30" s="43"/>
      <c r="AR30" s="56">
        <f>AR20+AR29+AR13</f>
        <v>0</v>
      </c>
      <c r="AS30" s="43" t="e">
        <f t="shared" si="1"/>
        <v>#DIV/0!</v>
      </c>
      <c r="AT30" s="63">
        <f t="shared" si="2"/>
        <v>0</v>
      </c>
      <c r="AV30" s="29" t="s">
        <v>39</v>
      </c>
      <c r="AW30" s="56">
        <f>AW20+AW29+AW13</f>
        <v>0</v>
      </c>
      <c r="AX30" s="43" t="e">
        <f t="shared" si="3"/>
        <v>#DIV/0!</v>
      </c>
      <c r="AY30" s="56">
        <f>AY20+AY29+AY13</f>
        <v>0</v>
      </c>
      <c r="AZ30" s="43"/>
      <c r="BA30" s="56">
        <f>BA20+BA29+BA13</f>
        <v>0</v>
      </c>
      <c r="BB30" s="43"/>
      <c r="BC30" s="56">
        <f>BC20+BC29+BC13</f>
        <v>0</v>
      </c>
      <c r="BD30" s="43"/>
      <c r="BE30" s="56">
        <f>BE20+BE29+BE13</f>
        <v>0</v>
      </c>
      <c r="BF30" s="43"/>
      <c r="BG30" s="56">
        <f>BG20+BG29+BG13</f>
        <v>0</v>
      </c>
      <c r="BH30" s="43" t="e">
        <f t="shared" si="4"/>
        <v>#DIV/0!</v>
      </c>
      <c r="BI30" s="63">
        <f t="shared" si="5"/>
        <v>0</v>
      </c>
      <c r="BK30" s="29" t="s">
        <v>39</v>
      </c>
      <c r="BL30" s="56">
        <f>BL20+BL29+BL13</f>
        <v>0</v>
      </c>
      <c r="BM30" s="43" t="e">
        <f t="shared" si="6"/>
        <v>#DIV/0!</v>
      </c>
      <c r="BN30" s="56">
        <f>BN20+BN29+BN13</f>
        <v>0</v>
      </c>
      <c r="BO30" s="43" t="e">
        <f t="shared" si="7"/>
        <v>#DIV/0!</v>
      </c>
      <c r="BP30" s="56">
        <f>BP20+BP29+BP13</f>
        <v>0</v>
      </c>
      <c r="BQ30" s="43" t="e">
        <f t="shared" si="8"/>
        <v>#DIV/0!</v>
      </c>
      <c r="BR30" s="56">
        <f>BR20+BR29+BR13</f>
        <v>0</v>
      </c>
      <c r="BS30" s="43" t="e">
        <f t="shared" si="9"/>
        <v>#DIV/0!</v>
      </c>
      <c r="BT30" s="56">
        <f>BT20+BT29+BT13</f>
        <v>0</v>
      </c>
      <c r="BU30" s="43" t="e">
        <f t="shared" si="10"/>
        <v>#DIV/0!</v>
      </c>
      <c r="BV30" s="56">
        <f>BV20+BV29+BV13</f>
        <v>0</v>
      </c>
      <c r="BW30" s="43" t="e">
        <f t="shared" si="11"/>
        <v>#DIV/0!</v>
      </c>
      <c r="BX30" s="56">
        <f>BX20+BX29+BX13</f>
        <v>0</v>
      </c>
      <c r="BY30" s="43" t="e">
        <f t="shared" si="16"/>
        <v>#DIV/0!</v>
      </c>
      <c r="BZ30" s="63">
        <f t="shared" si="17"/>
        <v>0</v>
      </c>
      <c r="CB30" s="10" t="s">
        <v>39</v>
      </c>
      <c r="CC30" s="78"/>
    </row>
    <row r="31" spans="1:81" x14ac:dyDescent="0.2">
      <c r="A31" s="1">
        <v>97210</v>
      </c>
      <c r="B31" s="26" t="s">
        <v>33</v>
      </c>
      <c r="C31" s="58"/>
      <c r="D31" s="74"/>
      <c r="E31" s="58"/>
      <c r="F31" s="74"/>
      <c r="G31" s="58"/>
      <c r="H31" s="74"/>
      <c r="I31" s="58"/>
      <c r="J31" s="74"/>
      <c r="K31" s="58"/>
      <c r="L31" s="74" t="e">
        <f t="shared" si="12"/>
        <v>#DIV/0!</v>
      </c>
      <c r="M31" s="60">
        <f t="shared" si="0"/>
        <v>0</v>
      </c>
      <c r="P31" s="26" t="s">
        <v>33</v>
      </c>
      <c r="Q31" s="58"/>
      <c r="R31" s="74"/>
      <c r="S31" s="58"/>
      <c r="T31" s="74"/>
      <c r="U31" s="143" t="e">
        <f t="shared" si="13"/>
        <v>#DIV/0!</v>
      </c>
      <c r="V31" s="145"/>
      <c r="W31" s="58"/>
      <c r="X31" s="74"/>
      <c r="Y31" s="58"/>
      <c r="Z31" s="74"/>
      <c r="AA31" s="58"/>
      <c r="AB31" s="74"/>
      <c r="AC31" s="17"/>
      <c r="AD31" s="74" t="e">
        <f t="shared" si="14"/>
        <v>#DIV/0!</v>
      </c>
      <c r="AE31" s="60">
        <f t="shared" si="15"/>
        <v>0</v>
      </c>
      <c r="AG31" s="26" t="s">
        <v>33</v>
      </c>
      <c r="AH31" s="58"/>
      <c r="AI31" s="74"/>
      <c r="AJ31" s="58"/>
      <c r="AK31" s="74"/>
      <c r="AL31" s="58"/>
      <c r="AM31" s="74"/>
      <c r="AN31" s="58"/>
      <c r="AO31" s="74"/>
      <c r="AP31" s="58"/>
      <c r="AQ31" s="74"/>
      <c r="AR31" s="58"/>
      <c r="AS31" s="74" t="e">
        <f t="shared" si="1"/>
        <v>#DIV/0!</v>
      </c>
      <c r="AT31" s="60">
        <f t="shared" si="2"/>
        <v>0</v>
      </c>
      <c r="AV31" s="26" t="s">
        <v>33</v>
      </c>
      <c r="AW31" s="58"/>
      <c r="AX31" s="74" t="e">
        <f t="shared" si="3"/>
        <v>#DIV/0!</v>
      </c>
      <c r="AY31" s="58"/>
      <c r="AZ31" s="74"/>
      <c r="BA31" s="58"/>
      <c r="BB31" s="74"/>
      <c r="BC31" s="58"/>
      <c r="BD31" s="74"/>
      <c r="BE31" s="58"/>
      <c r="BF31" s="74"/>
      <c r="BG31" s="58"/>
      <c r="BH31" s="74" t="e">
        <f t="shared" si="4"/>
        <v>#DIV/0!</v>
      </c>
      <c r="BI31" s="60">
        <f t="shared" si="5"/>
        <v>0</v>
      </c>
      <c r="BK31" s="26" t="s">
        <v>33</v>
      </c>
      <c r="BL31" s="58"/>
      <c r="BM31" s="74" t="e">
        <f t="shared" si="6"/>
        <v>#DIV/0!</v>
      </c>
      <c r="BN31" s="58"/>
      <c r="BO31" s="74" t="e">
        <f t="shared" si="7"/>
        <v>#DIV/0!</v>
      </c>
      <c r="BP31" s="58"/>
      <c r="BQ31" s="74" t="e">
        <f t="shared" si="8"/>
        <v>#DIV/0!</v>
      </c>
      <c r="BR31" s="58"/>
      <c r="BS31" s="74" t="e">
        <f t="shared" si="9"/>
        <v>#DIV/0!</v>
      </c>
      <c r="BT31" s="58"/>
      <c r="BU31" s="74" t="e">
        <f t="shared" si="10"/>
        <v>#DIV/0!</v>
      </c>
      <c r="BV31" s="58"/>
      <c r="BW31" s="74" t="e">
        <f t="shared" si="11"/>
        <v>#DIV/0!</v>
      </c>
      <c r="BX31" s="58"/>
      <c r="BY31" s="74" t="e">
        <f t="shared" si="16"/>
        <v>#DIV/0!</v>
      </c>
      <c r="BZ31" s="60">
        <f t="shared" si="17"/>
        <v>0</v>
      </c>
      <c r="CB31" s="5" t="s">
        <v>33</v>
      </c>
      <c r="CC31" s="78"/>
    </row>
    <row r="32" spans="1:81" x14ac:dyDescent="0.2">
      <c r="A32" s="1">
        <v>97217</v>
      </c>
      <c r="B32" s="27" t="s">
        <v>14</v>
      </c>
      <c r="C32" s="17"/>
      <c r="D32" s="72"/>
      <c r="E32" s="17"/>
      <c r="F32" s="72"/>
      <c r="G32" s="17"/>
      <c r="H32" s="72"/>
      <c r="I32" s="17"/>
      <c r="J32" s="72"/>
      <c r="K32" s="17"/>
      <c r="L32" s="72" t="e">
        <f t="shared" si="12"/>
        <v>#DIV/0!</v>
      </c>
      <c r="M32" s="61">
        <f t="shared" si="0"/>
        <v>0</v>
      </c>
      <c r="P32" s="27" t="s">
        <v>14</v>
      </c>
      <c r="Q32" s="17"/>
      <c r="R32" s="72"/>
      <c r="S32" s="17"/>
      <c r="T32" s="72"/>
      <c r="U32" s="143" t="e">
        <f t="shared" si="13"/>
        <v>#DIV/0!</v>
      </c>
      <c r="V32" s="143"/>
      <c r="W32" s="17"/>
      <c r="X32" s="72"/>
      <c r="Y32" s="17"/>
      <c r="Z32" s="72"/>
      <c r="AA32" s="17"/>
      <c r="AB32" s="72"/>
      <c r="AC32" s="17"/>
      <c r="AD32" s="72" t="e">
        <f t="shared" si="14"/>
        <v>#DIV/0!</v>
      </c>
      <c r="AE32" s="61">
        <f t="shared" si="15"/>
        <v>0</v>
      </c>
      <c r="AG32" s="27" t="s">
        <v>14</v>
      </c>
      <c r="AH32" s="17"/>
      <c r="AI32" s="72"/>
      <c r="AJ32" s="17"/>
      <c r="AK32" s="72"/>
      <c r="AL32" s="17"/>
      <c r="AM32" s="72"/>
      <c r="AN32" s="17"/>
      <c r="AO32" s="72"/>
      <c r="AP32" s="17"/>
      <c r="AQ32" s="72"/>
      <c r="AR32" s="17"/>
      <c r="AS32" s="72" t="e">
        <f t="shared" si="1"/>
        <v>#DIV/0!</v>
      </c>
      <c r="AT32" s="61">
        <f t="shared" si="2"/>
        <v>0</v>
      </c>
      <c r="AV32" s="27" t="s">
        <v>14</v>
      </c>
      <c r="AW32" s="17"/>
      <c r="AX32" s="72" t="e">
        <f t="shared" si="3"/>
        <v>#DIV/0!</v>
      </c>
      <c r="AY32" s="17"/>
      <c r="AZ32" s="72"/>
      <c r="BA32" s="17"/>
      <c r="BB32" s="72"/>
      <c r="BC32" s="17"/>
      <c r="BD32" s="72"/>
      <c r="BE32" s="17"/>
      <c r="BF32" s="72"/>
      <c r="BG32" s="17"/>
      <c r="BH32" s="72" t="e">
        <f t="shared" si="4"/>
        <v>#DIV/0!</v>
      </c>
      <c r="BI32" s="61">
        <f t="shared" si="5"/>
        <v>0</v>
      </c>
      <c r="BK32" s="27" t="s">
        <v>14</v>
      </c>
      <c r="BL32" s="17"/>
      <c r="BM32" s="72" t="e">
        <f t="shared" si="6"/>
        <v>#DIV/0!</v>
      </c>
      <c r="BN32" s="17"/>
      <c r="BO32" s="72" t="e">
        <f t="shared" si="7"/>
        <v>#DIV/0!</v>
      </c>
      <c r="BP32" s="17"/>
      <c r="BQ32" s="72" t="e">
        <f t="shared" si="8"/>
        <v>#DIV/0!</v>
      </c>
      <c r="BR32" s="17"/>
      <c r="BS32" s="72" t="e">
        <f t="shared" si="9"/>
        <v>#DIV/0!</v>
      </c>
      <c r="BT32" s="17"/>
      <c r="BU32" s="72" t="e">
        <f t="shared" si="10"/>
        <v>#DIV/0!</v>
      </c>
      <c r="BV32" s="17"/>
      <c r="BW32" s="72" t="e">
        <f t="shared" si="11"/>
        <v>#DIV/0!</v>
      </c>
      <c r="BX32" s="17"/>
      <c r="BY32" s="72" t="e">
        <f t="shared" si="16"/>
        <v>#DIV/0!</v>
      </c>
      <c r="BZ32" s="61">
        <f t="shared" si="17"/>
        <v>0</v>
      </c>
      <c r="CB32" s="6" t="s">
        <v>14</v>
      </c>
      <c r="CC32" s="78"/>
    </row>
    <row r="33" spans="1:81" x14ac:dyDescent="0.2">
      <c r="A33" s="1">
        <v>97220</v>
      </c>
      <c r="B33" s="27" t="s">
        <v>28</v>
      </c>
      <c r="C33" s="17"/>
      <c r="D33" s="72"/>
      <c r="E33" s="17"/>
      <c r="F33" s="72"/>
      <c r="G33" s="17"/>
      <c r="H33" s="72"/>
      <c r="I33" s="17"/>
      <c r="J33" s="72"/>
      <c r="K33" s="17"/>
      <c r="L33" s="72" t="e">
        <f t="shared" si="12"/>
        <v>#DIV/0!</v>
      </c>
      <c r="M33" s="61">
        <f t="shared" si="0"/>
        <v>0</v>
      </c>
      <c r="P33" s="27" t="s">
        <v>28</v>
      </c>
      <c r="Q33" s="17"/>
      <c r="R33" s="72"/>
      <c r="S33" s="17"/>
      <c r="T33" s="72"/>
      <c r="U33" s="143" t="e">
        <f t="shared" si="13"/>
        <v>#DIV/0!</v>
      </c>
      <c r="V33" s="143"/>
      <c r="W33" s="17"/>
      <c r="X33" s="72"/>
      <c r="Y33" s="17"/>
      <c r="Z33" s="72"/>
      <c r="AA33" s="17"/>
      <c r="AB33" s="72"/>
      <c r="AC33" s="17"/>
      <c r="AD33" s="72" t="e">
        <f t="shared" si="14"/>
        <v>#DIV/0!</v>
      </c>
      <c r="AE33" s="61">
        <f t="shared" si="15"/>
        <v>0</v>
      </c>
      <c r="AG33" s="27" t="s">
        <v>28</v>
      </c>
      <c r="AH33" s="17"/>
      <c r="AI33" s="72"/>
      <c r="AJ33" s="17"/>
      <c r="AK33" s="72"/>
      <c r="AL33" s="17"/>
      <c r="AM33" s="72"/>
      <c r="AN33" s="17"/>
      <c r="AO33" s="72"/>
      <c r="AP33" s="17"/>
      <c r="AQ33" s="72"/>
      <c r="AR33" s="17"/>
      <c r="AS33" s="72" t="e">
        <f t="shared" si="1"/>
        <v>#DIV/0!</v>
      </c>
      <c r="AT33" s="61">
        <f t="shared" si="2"/>
        <v>0</v>
      </c>
      <c r="AV33" s="27" t="s">
        <v>28</v>
      </c>
      <c r="AW33" s="17"/>
      <c r="AX33" s="72" t="e">
        <f t="shared" si="3"/>
        <v>#DIV/0!</v>
      </c>
      <c r="AY33" s="17"/>
      <c r="AZ33" s="72"/>
      <c r="BA33" s="17"/>
      <c r="BB33" s="72"/>
      <c r="BC33" s="17"/>
      <c r="BD33" s="72"/>
      <c r="BE33" s="17"/>
      <c r="BF33" s="72"/>
      <c r="BG33" s="17"/>
      <c r="BH33" s="72" t="e">
        <f t="shared" si="4"/>
        <v>#DIV/0!</v>
      </c>
      <c r="BI33" s="61">
        <f t="shared" si="5"/>
        <v>0</v>
      </c>
      <c r="BK33" s="27" t="s">
        <v>28</v>
      </c>
      <c r="BL33" s="17"/>
      <c r="BM33" s="72" t="e">
        <f t="shared" si="6"/>
        <v>#DIV/0!</v>
      </c>
      <c r="BN33" s="17"/>
      <c r="BO33" s="72" t="e">
        <f t="shared" si="7"/>
        <v>#DIV/0!</v>
      </c>
      <c r="BP33" s="17"/>
      <c r="BQ33" s="72" t="e">
        <f t="shared" si="8"/>
        <v>#DIV/0!</v>
      </c>
      <c r="BR33" s="17"/>
      <c r="BS33" s="72" t="e">
        <f t="shared" si="9"/>
        <v>#DIV/0!</v>
      </c>
      <c r="BT33" s="17"/>
      <c r="BU33" s="72" t="e">
        <f t="shared" si="10"/>
        <v>#DIV/0!</v>
      </c>
      <c r="BV33" s="17"/>
      <c r="BW33" s="72" t="e">
        <f t="shared" si="11"/>
        <v>#DIV/0!</v>
      </c>
      <c r="BX33" s="17"/>
      <c r="BY33" s="72" t="e">
        <f t="shared" si="16"/>
        <v>#DIV/0!</v>
      </c>
      <c r="BZ33" s="61">
        <f t="shared" si="17"/>
        <v>0</v>
      </c>
      <c r="CB33" s="6" t="s">
        <v>28</v>
      </c>
      <c r="CC33" s="78"/>
    </row>
    <row r="34" spans="1:81" x14ac:dyDescent="0.2">
      <c r="A34" s="1">
        <v>97226</v>
      </c>
      <c r="B34" s="27" t="s">
        <v>21</v>
      </c>
      <c r="C34" s="17"/>
      <c r="D34" s="72"/>
      <c r="E34" s="17"/>
      <c r="F34" s="72"/>
      <c r="G34" s="17"/>
      <c r="H34" s="72"/>
      <c r="I34" s="17"/>
      <c r="J34" s="72"/>
      <c r="K34" s="17"/>
      <c r="L34" s="72" t="e">
        <f t="shared" si="12"/>
        <v>#DIV/0!</v>
      </c>
      <c r="M34" s="61">
        <f t="shared" si="0"/>
        <v>0</v>
      </c>
      <c r="P34" s="27" t="s">
        <v>21</v>
      </c>
      <c r="Q34" s="17"/>
      <c r="R34" s="72"/>
      <c r="S34" s="17"/>
      <c r="T34" s="72"/>
      <c r="U34" s="143" t="e">
        <f t="shared" si="13"/>
        <v>#DIV/0!</v>
      </c>
      <c r="V34" s="143"/>
      <c r="W34" s="17"/>
      <c r="X34" s="72"/>
      <c r="Y34" s="17"/>
      <c r="Z34" s="72"/>
      <c r="AA34" s="17"/>
      <c r="AB34" s="72"/>
      <c r="AC34" s="17"/>
      <c r="AD34" s="72" t="e">
        <f t="shared" si="14"/>
        <v>#DIV/0!</v>
      </c>
      <c r="AE34" s="61">
        <f t="shared" si="15"/>
        <v>0</v>
      </c>
      <c r="AG34" s="27" t="s">
        <v>21</v>
      </c>
      <c r="AH34" s="17"/>
      <c r="AI34" s="72"/>
      <c r="AJ34" s="17"/>
      <c r="AK34" s="72"/>
      <c r="AL34" s="17"/>
      <c r="AM34" s="72"/>
      <c r="AN34" s="17"/>
      <c r="AO34" s="72"/>
      <c r="AP34" s="17"/>
      <c r="AQ34" s="72"/>
      <c r="AR34" s="17"/>
      <c r="AS34" s="72" t="e">
        <f t="shared" si="1"/>
        <v>#DIV/0!</v>
      </c>
      <c r="AT34" s="61">
        <f t="shared" si="2"/>
        <v>0</v>
      </c>
      <c r="AV34" s="27" t="s">
        <v>21</v>
      </c>
      <c r="AW34" s="17"/>
      <c r="AX34" s="72" t="e">
        <f t="shared" si="3"/>
        <v>#DIV/0!</v>
      </c>
      <c r="AY34" s="17"/>
      <c r="AZ34" s="72"/>
      <c r="BA34" s="17"/>
      <c r="BB34" s="72"/>
      <c r="BC34" s="17"/>
      <c r="BD34" s="72"/>
      <c r="BE34" s="17"/>
      <c r="BF34" s="72"/>
      <c r="BG34" s="17"/>
      <c r="BH34" s="72" t="e">
        <f t="shared" si="4"/>
        <v>#DIV/0!</v>
      </c>
      <c r="BI34" s="61">
        <f t="shared" si="5"/>
        <v>0</v>
      </c>
      <c r="BK34" s="27" t="s">
        <v>21</v>
      </c>
      <c r="BL34" s="17"/>
      <c r="BM34" s="72" t="e">
        <f t="shared" si="6"/>
        <v>#DIV/0!</v>
      </c>
      <c r="BN34" s="17"/>
      <c r="BO34" s="72" t="e">
        <f t="shared" si="7"/>
        <v>#DIV/0!</v>
      </c>
      <c r="BP34" s="17"/>
      <c r="BQ34" s="72" t="e">
        <f t="shared" si="8"/>
        <v>#DIV/0!</v>
      </c>
      <c r="BR34" s="17"/>
      <c r="BS34" s="72" t="e">
        <f t="shared" si="9"/>
        <v>#DIV/0!</v>
      </c>
      <c r="BT34" s="17"/>
      <c r="BU34" s="72" t="e">
        <f t="shared" si="10"/>
        <v>#DIV/0!</v>
      </c>
      <c r="BV34" s="17"/>
      <c r="BW34" s="72" t="e">
        <f t="shared" si="11"/>
        <v>#DIV/0!</v>
      </c>
      <c r="BX34" s="17"/>
      <c r="BY34" s="72" t="e">
        <f t="shared" si="16"/>
        <v>#DIV/0!</v>
      </c>
      <c r="BZ34" s="61">
        <f t="shared" si="17"/>
        <v>0</v>
      </c>
      <c r="CB34" s="6" t="s">
        <v>21</v>
      </c>
      <c r="CC34" s="78"/>
    </row>
    <row r="35" spans="1:81" x14ac:dyDescent="0.2">
      <c r="A35" s="1">
        <v>97232</v>
      </c>
      <c r="B35" s="28" t="s">
        <v>26</v>
      </c>
      <c r="C35" s="19"/>
      <c r="D35" s="73"/>
      <c r="E35" s="19"/>
      <c r="F35" s="73"/>
      <c r="G35" s="19"/>
      <c r="H35" s="73"/>
      <c r="I35" s="19"/>
      <c r="J35" s="73"/>
      <c r="K35" s="19"/>
      <c r="L35" s="73" t="e">
        <f t="shared" si="12"/>
        <v>#DIV/0!</v>
      </c>
      <c r="M35" s="62">
        <f t="shared" si="0"/>
        <v>0</v>
      </c>
      <c r="P35" s="28" t="s">
        <v>26</v>
      </c>
      <c r="Q35" s="19"/>
      <c r="R35" s="73"/>
      <c r="S35" s="19"/>
      <c r="T35" s="73"/>
      <c r="U35" s="143" t="e">
        <f t="shared" si="13"/>
        <v>#DIV/0!</v>
      </c>
      <c r="V35" s="144"/>
      <c r="W35" s="19"/>
      <c r="X35" s="73"/>
      <c r="Y35" s="19"/>
      <c r="Z35" s="73"/>
      <c r="AA35" s="17"/>
      <c r="AB35" s="73"/>
      <c r="AC35" s="17"/>
      <c r="AD35" s="73" t="e">
        <f t="shared" si="14"/>
        <v>#DIV/0!</v>
      </c>
      <c r="AE35" s="62">
        <f t="shared" si="15"/>
        <v>0</v>
      </c>
      <c r="AG35" s="28" t="s">
        <v>26</v>
      </c>
      <c r="AH35" s="19"/>
      <c r="AI35" s="73"/>
      <c r="AJ35" s="19"/>
      <c r="AK35" s="73"/>
      <c r="AL35" s="19"/>
      <c r="AM35" s="73"/>
      <c r="AN35" s="19"/>
      <c r="AO35" s="73"/>
      <c r="AP35" s="19"/>
      <c r="AQ35" s="73"/>
      <c r="AR35" s="19"/>
      <c r="AS35" s="73" t="e">
        <f t="shared" si="1"/>
        <v>#DIV/0!</v>
      </c>
      <c r="AT35" s="62">
        <f t="shared" si="2"/>
        <v>0</v>
      </c>
      <c r="AV35" s="28" t="s">
        <v>26</v>
      </c>
      <c r="AW35" s="19"/>
      <c r="AX35" s="73" t="e">
        <f t="shared" si="3"/>
        <v>#DIV/0!</v>
      </c>
      <c r="AY35" s="19"/>
      <c r="AZ35" s="73"/>
      <c r="BA35" s="19"/>
      <c r="BB35" s="73"/>
      <c r="BC35" s="19"/>
      <c r="BD35" s="73"/>
      <c r="BE35" s="19"/>
      <c r="BF35" s="73"/>
      <c r="BG35" s="19"/>
      <c r="BH35" s="73" t="e">
        <f t="shared" si="4"/>
        <v>#DIV/0!</v>
      </c>
      <c r="BI35" s="62">
        <f t="shared" si="5"/>
        <v>0</v>
      </c>
      <c r="BK35" s="28" t="s">
        <v>26</v>
      </c>
      <c r="BL35" s="19"/>
      <c r="BM35" s="73" t="e">
        <f t="shared" si="6"/>
        <v>#DIV/0!</v>
      </c>
      <c r="BN35" s="19"/>
      <c r="BO35" s="73" t="e">
        <f t="shared" si="7"/>
        <v>#DIV/0!</v>
      </c>
      <c r="BP35" s="19"/>
      <c r="BQ35" s="73" t="e">
        <f t="shared" si="8"/>
        <v>#DIV/0!</v>
      </c>
      <c r="BR35" s="19"/>
      <c r="BS35" s="73" t="e">
        <f t="shared" si="9"/>
        <v>#DIV/0!</v>
      </c>
      <c r="BT35" s="19"/>
      <c r="BU35" s="73" t="e">
        <f t="shared" si="10"/>
        <v>#DIV/0!</v>
      </c>
      <c r="BV35" s="19"/>
      <c r="BW35" s="73" t="e">
        <f t="shared" si="11"/>
        <v>#DIV/0!</v>
      </c>
      <c r="BX35" s="19"/>
      <c r="BY35" s="73" t="e">
        <f t="shared" si="16"/>
        <v>#DIV/0!</v>
      </c>
      <c r="BZ35" s="62">
        <f t="shared" si="17"/>
        <v>0</v>
      </c>
      <c r="CB35" s="7" t="s">
        <v>26</v>
      </c>
      <c r="CC35" s="78"/>
    </row>
    <row r="36" spans="1:81" x14ac:dyDescent="0.2">
      <c r="A36" s="3"/>
      <c r="B36" s="30" t="s">
        <v>38</v>
      </c>
      <c r="C36" s="21">
        <f>SUM(C31:C35)</f>
        <v>0</v>
      </c>
      <c r="D36" s="22"/>
      <c r="E36" s="21"/>
      <c r="F36" s="22"/>
      <c r="G36" s="21"/>
      <c r="H36" s="22"/>
      <c r="I36" s="21"/>
      <c r="J36" s="22"/>
      <c r="K36" s="21">
        <f>SUM(K31:K35)</f>
        <v>0</v>
      </c>
      <c r="L36" s="22" t="e">
        <f t="shared" si="12"/>
        <v>#DIV/0!</v>
      </c>
      <c r="M36" s="64">
        <f t="shared" si="0"/>
        <v>0</v>
      </c>
      <c r="P36" s="30" t="s">
        <v>38</v>
      </c>
      <c r="Q36" s="21">
        <f>SUM(Q31:Q35)</f>
        <v>0</v>
      </c>
      <c r="R36" s="22"/>
      <c r="S36" s="21">
        <f>SUM(S31:S35)</f>
        <v>0</v>
      </c>
      <c r="T36" s="22"/>
      <c r="U36" s="143" t="e">
        <f t="shared" si="13"/>
        <v>#DIV/0!</v>
      </c>
      <c r="V36" s="33"/>
      <c r="W36" s="21">
        <f>SUM(W31:W35)</f>
        <v>0</v>
      </c>
      <c r="X36" s="22"/>
      <c r="Y36" s="21">
        <f>SUM(Y31:Y35)</f>
        <v>0</v>
      </c>
      <c r="Z36" s="22"/>
      <c r="AA36" s="21">
        <f>SUM(AA31:AA35)</f>
        <v>0</v>
      </c>
      <c r="AB36" s="22"/>
      <c r="AC36" s="21">
        <f>SUM(AC31:AC35)</f>
        <v>0</v>
      </c>
      <c r="AD36" s="22" t="e">
        <f t="shared" si="14"/>
        <v>#DIV/0!</v>
      </c>
      <c r="AE36" s="64">
        <f t="shared" si="15"/>
        <v>0</v>
      </c>
      <c r="AG36" s="30" t="s">
        <v>38</v>
      </c>
      <c r="AH36" s="21">
        <f>SUM(AH31:AH35)</f>
        <v>0</v>
      </c>
      <c r="AI36" s="22"/>
      <c r="AJ36" s="21">
        <f>SUM(AJ31:AJ35)</f>
        <v>0</v>
      </c>
      <c r="AK36" s="22"/>
      <c r="AL36" s="21">
        <f>SUM(AL31:AL35)</f>
        <v>0</v>
      </c>
      <c r="AM36" s="22"/>
      <c r="AN36" s="21">
        <f>SUM(AN31:AN35)</f>
        <v>0</v>
      </c>
      <c r="AO36" s="22"/>
      <c r="AP36" s="21">
        <f>SUM(AP31:AP35)</f>
        <v>0</v>
      </c>
      <c r="AQ36" s="22"/>
      <c r="AR36" s="21">
        <f>SUM(AR31:AR35)</f>
        <v>0</v>
      </c>
      <c r="AS36" s="22" t="e">
        <f t="shared" si="1"/>
        <v>#DIV/0!</v>
      </c>
      <c r="AT36" s="64">
        <f t="shared" si="2"/>
        <v>0</v>
      </c>
      <c r="AV36" s="30" t="s">
        <v>38</v>
      </c>
      <c r="AW36" s="21">
        <f>SUM(AW31:AW35)</f>
        <v>0</v>
      </c>
      <c r="AX36" s="22" t="e">
        <f t="shared" si="3"/>
        <v>#DIV/0!</v>
      </c>
      <c r="AY36" s="21">
        <f>SUM(AY31:AY35)</f>
        <v>0</v>
      </c>
      <c r="AZ36" s="22"/>
      <c r="BA36" s="21">
        <f>SUM(BA31:BA35)</f>
        <v>0</v>
      </c>
      <c r="BB36" s="22"/>
      <c r="BC36" s="21">
        <f>SUM(BC31:BC35)</f>
        <v>0</v>
      </c>
      <c r="BD36" s="22"/>
      <c r="BE36" s="21">
        <f>SUM(BE31:BE35)</f>
        <v>0</v>
      </c>
      <c r="BF36" s="22"/>
      <c r="BG36" s="21">
        <f>SUM(BG31:BG35)</f>
        <v>0</v>
      </c>
      <c r="BH36" s="22" t="e">
        <f t="shared" si="4"/>
        <v>#DIV/0!</v>
      </c>
      <c r="BI36" s="64">
        <f t="shared" si="5"/>
        <v>0</v>
      </c>
      <c r="BK36" s="30" t="s">
        <v>38</v>
      </c>
      <c r="BL36" s="21">
        <f>SUM(BL31:BL35)</f>
        <v>0</v>
      </c>
      <c r="BM36" s="22" t="e">
        <f t="shared" si="6"/>
        <v>#DIV/0!</v>
      </c>
      <c r="BN36" s="21">
        <f>SUM(BN31:BN35)</f>
        <v>0</v>
      </c>
      <c r="BO36" s="22" t="e">
        <f t="shared" si="7"/>
        <v>#DIV/0!</v>
      </c>
      <c r="BP36" s="21">
        <f>SUM(BP31:BP35)</f>
        <v>0</v>
      </c>
      <c r="BQ36" s="22" t="e">
        <f t="shared" si="8"/>
        <v>#DIV/0!</v>
      </c>
      <c r="BR36" s="21">
        <f>SUM(BR31:BR35)</f>
        <v>0</v>
      </c>
      <c r="BS36" s="22" t="e">
        <f t="shared" si="9"/>
        <v>#DIV/0!</v>
      </c>
      <c r="BT36" s="21">
        <f>SUM(BT31:BT35)</f>
        <v>0</v>
      </c>
      <c r="BU36" s="22" t="e">
        <f t="shared" si="10"/>
        <v>#DIV/0!</v>
      </c>
      <c r="BV36" s="21">
        <f>SUM(BV31:BV35)</f>
        <v>0</v>
      </c>
      <c r="BW36" s="22" t="e">
        <f t="shared" si="11"/>
        <v>#DIV/0!</v>
      </c>
      <c r="BX36" s="21">
        <f>SUM(BX31:BX35)</f>
        <v>0</v>
      </c>
      <c r="BY36" s="22" t="e">
        <f t="shared" si="16"/>
        <v>#DIV/0!</v>
      </c>
      <c r="BZ36" s="64">
        <f t="shared" si="17"/>
        <v>0</v>
      </c>
      <c r="CB36" s="8" t="s">
        <v>38</v>
      </c>
      <c r="CC36" s="78"/>
    </row>
    <row r="37" spans="1:81" x14ac:dyDescent="0.2">
      <c r="A37" s="1">
        <v>97202</v>
      </c>
      <c r="B37" s="31" t="s">
        <v>0</v>
      </c>
      <c r="C37" s="15"/>
      <c r="D37" s="75"/>
      <c r="E37" s="15"/>
      <c r="F37" s="75"/>
      <c r="G37" s="15"/>
      <c r="H37" s="75"/>
      <c r="I37" s="15"/>
      <c r="J37" s="75"/>
      <c r="K37" s="15"/>
      <c r="L37" s="75" t="e">
        <f t="shared" si="12"/>
        <v>#DIV/0!</v>
      </c>
      <c r="M37" s="65">
        <f t="shared" si="0"/>
        <v>0</v>
      </c>
      <c r="P37" s="31" t="s">
        <v>0</v>
      </c>
      <c r="Q37" s="15"/>
      <c r="R37" s="75"/>
      <c r="S37" s="15"/>
      <c r="T37" s="75"/>
      <c r="U37" s="143" t="e">
        <f t="shared" si="13"/>
        <v>#DIV/0!</v>
      </c>
      <c r="V37" s="146"/>
      <c r="W37" s="15"/>
      <c r="X37" s="75"/>
      <c r="Y37" s="15"/>
      <c r="Z37" s="75"/>
      <c r="AA37" s="17"/>
      <c r="AB37" s="75"/>
      <c r="AC37" s="17"/>
      <c r="AD37" s="75" t="e">
        <f t="shared" si="14"/>
        <v>#DIV/0!</v>
      </c>
      <c r="AE37" s="65">
        <f t="shared" si="15"/>
        <v>0</v>
      </c>
      <c r="AG37" s="31" t="s">
        <v>0</v>
      </c>
      <c r="AH37" s="15"/>
      <c r="AI37" s="75"/>
      <c r="AJ37" s="15"/>
      <c r="AK37" s="75"/>
      <c r="AL37" s="15"/>
      <c r="AM37" s="75"/>
      <c r="AN37" s="15"/>
      <c r="AO37" s="75"/>
      <c r="AP37" s="15"/>
      <c r="AQ37" s="75"/>
      <c r="AR37" s="15"/>
      <c r="AS37" s="75" t="e">
        <f t="shared" si="1"/>
        <v>#DIV/0!</v>
      </c>
      <c r="AT37" s="65">
        <f t="shared" si="2"/>
        <v>0</v>
      </c>
      <c r="AV37" s="31" t="s">
        <v>0</v>
      </c>
      <c r="AW37" s="15"/>
      <c r="AX37" s="75" t="e">
        <f t="shared" si="3"/>
        <v>#DIV/0!</v>
      </c>
      <c r="AY37" s="15"/>
      <c r="AZ37" s="75"/>
      <c r="BA37" s="15"/>
      <c r="BB37" s="75"/>
      <c r="BC37" s="15"/>
      <c r="BD37" s="75"/>
      <c r="BE37" s="15"/>
      <c r="BF37" s="75"/>
      <c r="BG37" s="15"/>
      <c r="BH37" s="75" t="e">
        <f t="shared" si="4"/>
        <v>#DIV/0!</v>
      </c>
      <c r="BI37" s="65">
        <f t="shared" si="5"/>
        <v>0</v>
      </c>
      <c r="BK37" s="31" t="s">
        <v>0</v>
      </c>
      <c r="BL37" s="15"/>
      <c r="BM37" s="75" t="e">
        <f t="shared" si="6"/>
        <v>#DIV/0!</v>
      </c>
      <c r="BN37" s="15"/>
      <c r="BO37" s="75" t="e">
        <f t="shared" si="7"/>
        <v>#DIV/0!</v>
      </c>
      <c r="BP37" s="15"/>
      <c r="BQ37" s="75" t="e">
        <f t="shared" si="8"/>
        <v>#DIV/0!</v>
      </c>
      <c r="BR37" s="15"/>
      <c r="BS37" s="75" t="e">
        <f t="shared" si="9"/>
        <v>#DIV/0!</v>
      </c>
      <c r="BT37" s="15"/>
      <c r="BU37" s="75" t="e">
        <f t="shared" si="10"/>
        <v>#DIV/0!</v>
      </c>
      <c r="BV37" s="15"/>
      <c r="BW37" s="75" t="e">
        <f t="shared" si="11"/>
        <v>#DIV/0!</v>
      </c>
      <c r="BX37" s="15"/>
      <c r="BY37" s="75" t="e">
        <f t="shared" si="16"/>
        <v>#DIV/0!</v>
      </c>
      <c r="BZ37" s="65">
        <f t="shared" si="17"/>
        <v>0</v>
      </c>
      <c r="CB37" s="9" t="s">
        <v>0</v>
      </c>
      <c r="CC37" s="78"/>
    </row>
    <row r="38" spans="1:81" x14ac:dyDescent="0.2">
      <c r="A38" s="1">
        <v>97206</v>
      </c>
      <c r="B38" s="27" t="s">
        <v>5</v>
      </c>
      <c r="C38" s="17"/>
      <c r="D38" s="72"/>
      <c r="E38" s="17"/>
      <c r="F38" s="72"/>
      <c r="G38" s="17"/>
      <c r="H38" s="72"/>
      <c r="I38" s="17"/>
      <c r="J38" s="72"/>
      <c r="K38" s="17"/>
      <c r="L38" s="72" t="e">
        <f t="shared" si="12"/>
        <v>#DIV/0!</v>
      </c>
      <c r="M38" s="61">
        <f t="shared" si="0"/>
        <v>0</v>
      </c>
      <c r="P38" s="27" t="s">
        <v>5</v>
      </c>
      <c r="Q38" s="17"/>
      <c r="R38" s="72"/>
      <c r="S38" s="17"/>
      <c r="T38" s="72"/>
      <c r="U38" s="143" t="e">
        <f t="shared" si="13"/>
        <v>#DIV/0!</v>
      </c>
      <c r="V38" s="143"/>
      <c r="W38" s="17"/>
      <c r="X38" s="72"/>
      <c r="Y38" s="17"/>
      <c r="Z38" s="72"/>
      <c r="AA38" s="17"/>
      <c r="AB38" s="72"/>
      <c r="AC38" s="17"/>
      <c r="AD38" s="72" t="e">
        <f t="shared" si="14"/>
        <v>#DIV/0!</v>
      </c>
      <c r="AE38" s="61">
        <f t="shared" si="15"/>
        <v>0</v>
      </c>
      <c r="AG38" s="27" t="s">
        <v>5</v>
      </c>
      <c r="AH38" s="17"/>
      <c r="AI38" s="72"/>
      <c r="AJ38" s="17"/>
      <c r="AK38" s="72"/>
      <c r="AL38" s="17"/>
      <c r="AM38" s="72"/>
      <c r="AN38" s="17"/>
      <c r="AO38" s="72"/>
      <c r="AP38" s="17"/>
      <c r="AQ38" s="72"/>
      <c r="AR38" s="17"/>
      <c r="AS38" s="72" t="e">
        <f t="shared" si="1"/>
        <v>#DIV/0!</v>
      </c>
      <c r="AT38" s="61">
        <f t="shared" si="2"/>
        <v>0</v>
      </c>
      <c r="AV38" s="27" t="s">
        <v>5</v>
      </c>
      <c r="AW38" s="17"/>
      <c r="AX38" s="72" t="e">
        <f t="shared" si="3"/>
        <v>#DIV/0!</v>
      </c>
      <c r="AY38" s="17"/>
      <c r="AZ38" s="72"/>
      <c r="BA38" s="17"/>
      <c r="BB38" s="72"/>
      <c r="BC38" s="17"/>
      <c r="BD38" s="72"/>
      <c r="BE38" s="17"/>
      <c r="BF38" s="72"/>
      <c r="BG38" s="17"/>
      <c r="BH38" s="72" t="e">
        <f t="shared" si="4"/>
        <v>#DIV/0!</v>
      </c>
      <c r="BI38" s="61">
        <f t="shared" si="5"/>
        <v>0</v>
      </c>
      <c r="BK38" s="27" t="s">
        <v>5</v>
      </c>
      <c r="BL38" s="17"/>
      <c r="BM38" s="72" t="e">
        <f t="shared" si="6"/>
        <v>#DIV/0!</v>
      </c>
      <c r="BN38" s="17"/>
      <c r="BO38" s="72" t="e">
        <f t="shared" si="7"/>
        <v>#DIV/0!</v>
      </c>
      <c r="BP38" s="17"/>
      <c r="BQ38" s="72" t="e">
        <f t="shared" si="8"/>
        <v>#DIV/0!</v>
      </c>
      <c r="BR38" s="17"/>
      <c r="BS38" s="72" t="e">
        <f t="shared" si="9"/>
        <v>#DIV/0!</v>
      </c>
      <c r="BT38" s="17"/>
      <c r="BU38" s="72" t="e">
        <f t="shared" si="10"/>
        <v>#DIV/0!</v>
      </c>
      <c r="BV38" s="17"/>
      <c r="BW38" s="72" t="e">
        <f t="shared" si="11"/>
        <v>#DIV/0!</v>
      </c>
      <c r="BX38" s="17"/>
      <c r="BY38" s="72" t="e">
        <f t="shared" si="16"/>
        <v>#DIV/0!</v>
      </c>
      <c r="BZ38" s="61">
        <f t="shared" si="17"/>
        <v>0</v>
      </c>
      <c r="CB38" s="6" t="s">
        <v>5</v>
      </c>
      <c r="CC38" s="78"/>
    </row>
    <row r="39" spans="1:81" x14ac:dyDescent="0.2">
      <c r="A39" s="1">
        <v>97207</v>
      </c>
      <c r="B39" s="27" t="s">
        <v>6</v>
      </c>
      <c r="C39" s="17"/>
      <c r="D39" s="72"/>
      <c r="E39" s="17"/>
      <c r="F39" s="72"/>
      <c r="G39" s="17"/>
      <c r="H39" s="72"/>
      <c r="I39" s="17"/>
      <c r="J39" s="72"/>
      <c r="K39" s="17"/>
      <c r="L39" s="72" t="e">
        <f t="shared" si="12"/>
        <v>#DIV/0!</v>
      </c>
      <c r="M39" s="61">
        <f t="shared" si="0"/>
        <v>0</v>
      </c>
      <c r="P39" s="27" t="s">
        <v>6</v>
      </c>
      <c r="Q39" s="17"/>
      <c r="R39" s="72"/>
      <c r="S39" s="17"/>
      <c r="T39" s="72"/>
      <c r="U39" s="143" t="e">
        <f t="shared" si="13"/>
        <v>#DIV/0!</v>
      </c>
      <c r="V39" s="143"/>
      <c r="W39" s="17"/>
      <c r="X39" s="72"/>
      <c r="Y39" s="17"/>
      <c r="Z39" s="72"/>
      <c r="AA39" s="17"/>
      <c r="AB39" s="72"/>
      <c r="AC39" s="17"/>
      <c r="AD39" s="72" t="e">
        <f t="shared" si="14"/>
        <v>#DIV/0!</v>
      </c>
      <c r="AE39" s="61">
        <f t="shared" si="15"/>
        <v>0</v>
      </c>
      <c r="AG39" s="27" t="s">
        <v>6</v>
      </c>
      <c r="AH39" s="17"/>
      <c r="AI39" s="72"/>
      <c r="AJ39" s="17"/>
      <c r="AK39" s="72"/>
      <c r="AL39" s="17"/>
      <c r="AM39" s="72"/>
      <c r="AN39" s="17"/>
      <c r="AO39" s="72"/>
      <c r="AP39" s="17"/>
      <c r="AQ39" s="72"/>
      <c r="AR39" s="17"/>
      <c r="AS39" s="72" t="e">
        <f t="shared" si="1"/>
        <v>#DIV/0!</v>
      </c>
      <c r="AT39" s="61">
        <f t="shared" si="2"/>
        <v>0</v>
      </c>
      <c r="AV39" s="27" t="s">
        <v>6</v>
      </c>
      <c r="AW39" s="17"/>
      <c r="AX39" s="72" t="e">
        <f t="shared" si="3"/>
        <v>#DIV/0!</v>
      </c>
      <c r="AY39" s="17"/>
      <c r="AZ39" s="72"/>
      <c r="BA39" s="17"/>
      <c r="BB39" s="72"/>
      <c r="BC39" s="17"/>
      <c r="BD39" s="72"/>
      <c r="BE39" s="17"/>
      <c r="BF39" s="72"/>
      <c r="BG39" s="17"/>
      <c r="BH39" s="72" t="e">
        <f t="shared" si="4"/>
        <v>#DIV/0!</v>
      </c>
      <c r="BI39" s="61">
        <f t="shared" si="5"/>
        <v>0</v>
      </c>
      <c r="BK39" s="27" t="s">
        <v>6</v>
      </c>
      <c r="BL39" s="17"/>
      <c r="BM39" s="72" t="e">
        <f t="shared" si="6"/>
        <v>#DIV/0!</v>
      </c>
      <c r="BN39" s="17"/>
      <c r="BO39" s="72" t="e">
        <f t="shared" si="7"/>
        <v>#DIV/0!</v>
      </c>
      <c r="BP39" s="17"/>
      <c r="BQ39" s="72" t="e">
        <f t="shared" si="8"/>
        <v>#DIV/0!</v>
      </c>
      <c r="BR39" s="17"/>
      <c r="BS39" s="72" t="e">
        <f t="shared" si="9"/>
        <v>#DIV/0!</v>
      </c>
      <c r="BT39" s="17"/>
      <c r="BU39" s="72" t="e">
        <f t="shared" si="10"/>
        <v>#DIV/0!</v>
      </c>
      <c r="BV39" s="17"/>
      <c r="BW39" s="72" t="e">
        <f t="shared" si="11"/>
        <v>#DIV/0!</v>
      </c>
      <c r="BX39" s="17"/>
      <c r="BY39" s="72" t="e">
        <f t="shared" si="16"/>
        <v>#DIV/0!</v>
      </c>
      <c r="BZ39" s="61">
        <f t="shared" si="17"/>
        <v>0</v>
      </c>
      <c r="CB39" s="6" t="s">
        <v>6</v>
      </c>
      <c r="CC39" s="78"/>
    </row>
    <row r="40" spans="1:81" x14ac:dyDescent="0.2">
      <c r="A40" s="1">
        <v>97221</v>
      </c>
      <c r="B40" s="27" t="s">
        <v>27</v>
      </c>
      <c r="C40" s="17"/>
      <c r="D40" s="72"/>
      <c r="E40" s="17"/>
      <c r="F40" s="72"/>
      <c r="G40" s="17"/>
      <c r="H40" s="72"/>
      <c r="I40" s="17"/>
      <c r="J40" s="72"/>
      <c r="K40" s="17"/>
      <c r="L40" s="72" t="e">
        <f t="shared" si="12"/>
        <v>#DIV/0!</v>
      </c>
      <c r="M40" s="61">
        <f t="shared" si="0"/>
        <v>0</v>
      </c>
      <c r="P40" s="27" t="s">
        <v>27</v>
      </c>
      <c r="Q40" s="17"/>
      <c r="R40" s="72"/>
      <c r="S40" s="17"/>
      <c r="T40" s="72"/>
      <c r="U40" s="143" t="e">
        <f t="shared" si="13"/>
        <v>#DIV/0!</v>
      </c>
      <c r="V40" s="143"/>
      <c r="W40" s="17"/>
      <c r="X40" s="72"/>
      <c r="Y40" s="17"/>
      <c r="Z40" s="72"/>
      <c r="AA40" s="17"/>
      <c r="AB40" s="72"/>
      <c r="AC40" s="17"/>
      <c r="AD40" s="72" t="e">
        <f t="shared" si="14"/>
        <v>#DIV/0!</v>
      </c>
      <c r="AE40" s="61">
        <f t="shared" si="15"/>
        <v>0</v>
      </c>
      <c r="AG40" s="27" t="s">
        <v>27</v>
      </c>
      <c r="AH40" s="17"/>
      <c r="AI40" s="72"/>
      <c r="AJ40" s="17"/>
      <c r="AK40" s="72"/>
      <c r="AL40" s="17"/>
      <c r="AM40" s="72"/>
      <c r="AN40" s="17"/>
      <c r="AO40" s="72"/>
      <c r="AP40" s="17"/>
      <c r="AQ40" s="72"/>
      <c r="AR40" s="17"/>
      <c r="AS40" s="72" t="e">
        <f t="shared" si="1"/>
        <v>#DIV/0!</v>
      </c>
      <c r="AT40" s="61">
        <f t="shared" si="2"/>
        <v>0</v>
      </c>
      <c r="AV40" s="27" t="s">
        <v>27</v>
      </c>
      <c r="AW40" s="17"/>
      <c r="AX40" s="72" t="e">
        <f t="shared" si="3"/>
        <v>#DIV/0!</v>
      </c>
      <c r="AY40" s="17"/>
      <c r="AZ40" s="72"/>
      <c r="BA40" s="17"/>
      <c r="BB40" s="72"/>
      <c r="BC40" s="17"/>
      <c r="BD40" s="72"/>
      <c r="BE40" s="17"/>
      <c r="BF40" s="72"/>
      <c r="BG40" s="17"/>
      <c r="BH40" s="72" t="e">
        <f t="shared" si="4"/>
        <v>#DIV/0!</v>
      </c>
      <c r="BI40" s="61">
        <f t="shared" si="5"/>
        <v>0</v>
      </c>
      <c r="BK40" s="27" t="s">
        <v>27</v>
      </c>
      <c r="BL40" s="17"/>
      <c r="BM40" s="72" t="e">
        <f t="shared" si="6"/>
        <v>#DIV/0!</v>
      </c>
      <c r="BN40" s="17"/>
      <c r="BO40" s="72" t="e">
        <f t="shared" si="7"/>
        <v>#DIV/0!</v>
      </c>
      <c r="BP40" s="17"/>
      <c r="BQ40" s="72" t="e">
        <f t="shared" si="8"/>
        <v>#DIV/0!</v>
      </c>
      <c r="BR40" s="17"/>
      <c r="BS40" s="72" t="e">
        <f t="shared" si="9"/>
        <v>#DIV/0!</v>
      </c>
      <c r="BT40" s="17"/>
      <c r="BU40" s="72" t="e">
        <f t="shared" si="10"/>
        <v>#DIV/0!</v>
      </c>
      <c r="BV40" s="17"/>
      <c r="BW40" s="72" t="e">
        <f t="shared" si="11"/>
        <v>#DIV/0!</v>
      </c>
      <c r="BX40" s="17"/>
      <c r="BY40" s="72" t="e">
        <f t="shared" si="16"/>
        <v>#DIV/0!</v>
      </c>
      <c r="BZ40" s="61">
        <f t="shared" si="17"/>
        <v>0</v>
      </c>
      <c r="CB40" s="6" t="s">
        <v>27</v>
      </c>
      <c r="CC40" s="78"/>
    </row>
    <row r="41" spans="1:81" x14ac:dyDescent="0.2">
      <c r="A41" s="1">
        <v>97227</v>
      </c>
      <c r="B41" s="27" t="s">
        <v>22</v>
      </c>
      <c r="C41" s="17"/>
      <c r="D41" s="72"/>
      <c r="E41" s="17"/>
      <c r="F41" s="72"/>
      <c r="G41" s="17"/>
      <c r="H41" s="72"/>
      <c r="I41" s="17"/>
      <c r="J41" s="72"/>
      <c r="K41" s="17"/>
      <c r="L41" s="72" t="e">
        <f t="shared" si="12"/>
        <v>#DIV/0!</v>
      </c>
      <c r="M41" s="61">
        <f t="shared" si="0"/>
        <v>0</v>
      </c>
      <c r="P41" s="27" t="s">
        <v>22</v>
      </c>
      <c r="Q41" s="17"/>
      <c r="R41" s="72"/>
      <c r="S41" s="17"/>
      <c r="T41" s="72"/>
      <c r="U41" s="143" t="e">
        <f t="shared" si="13"/>
        <v>#DIV/0!</v>
      </c>
      <c r="V41" s="143"/>
      <c r="W41" s="17"/>
      <c r="X41" s="72"/>
      <c r="Y41" s="17"/>
      <c r="Z41" s="72"/>
      <c r="AA41" s="17"/>
      <c r="AB41" s="72"/>
      <c r="AC41" s="17"/>
      <c r="AD41" s="72" t="e">
        <f t="shared" si="14"/>
        <v>#DIV/0!</v>
      </c>
      <c r="AE41" s="61">
        <f t="shared" si="15"/>
        <v>0</v>
      </c>
      <c r="AG41" s="27" t="s">
        <v>22</v>
      </c>
      <c r="AH41" s="17"/>
      <c r="AI41" s="72"/>
      <c r="AJ41" s="17"/>
      <c r="AK41" s="72"/>
      <c r="AL41" s="17"/>
      <c r="AM41" s="72"/>
      <c r="AN41" s="17"/>
      <c r="AO41" s="72"/>
      <c r="AP41" s="17"/>
      <c r="AQ41" s="72"/>
      <c r="AR41" s="17"/>
      <c r="AS41" s="72" t="e">
        <f t="shared" si="1"/>
        <v>#DIV/0!</v>
      </c>
      <c r="AT41" s="61">
        <f t="shared" si="2"/>
        <v>0</v>
      </c>
      <c r="AV41" s="27" t="s">
        <v>22</v>
      </c>
      <c r="AW41" s="17"/>
      <c r="AX41" s="72" t="e">
        <f t="shared" si="3"/>
        <v>#DIV/0!</v>
      </c>
      <c r="AY41" s="17"/>
      <c r="AZ41" s="72"/>
      <c r="BA41" s="17"/>
      <c r="BB41" s="72"/>
      <c r="BC41" s="17"/>
      <c r="BD41" s="72"/>
      <c r="BE41" s="17"/>
      <c r="BF41" s="72"/>
      <c r="BG41" s="17"/>
      <c r="BH41" s="72" t="e">
        <f t="shared" si="4"/>
        <v>#DIV/0!</v>
      </c>
      <c r="BI41" s="61">
        <f t="shared" si="5"/>
        <v>0</v>
      </c>
      <c r="BK41" s="27" t="s">
        <v>22</v>
      </c>
      <c r="BL41" s="17"/>
      <c r="BM41" s="72" t="e">
        <f t="shared" si="6"/>
        <v>#DIV/0!</v>
      </c>
      <c r="BN41" s="17"/>
      <c r="BO41" s="72" t="e">
        <f t="shared" si="7"/>
        <v>#DIV/0!</v>
      </c>
      <c r="BP41" s="17"/>
      <c r="BQ41" s="72" t="e">
        <f t="shared" si="8"/>
        <v>#DIV/0!</v>
      </c>
      <c r="BR41" s="17"/>
      <c r="BS41" s="72" t="e">
        <f t="shared" si="9"/>
        <v>#DIV/0!</v>
      </c>
      <c r="BT41" s="17"/>
      <c r="BU41" s="72" t="e">
        <f t="shared" si="10"/>
        <v>#DIV/0!</v>
      </c>
      <c r="BV41" s="17"/>
      <c r="BW41" s="72" t="e">
        <f t="shared" si="11"/>
        <v>#DIV/0!</v>
      </c>
      <c r="BX41" s="17"/>
      <c r="BY41" s="72" t="e">
        <f t="shared" si="16"/>
        <v>#DIV/0!</v>
      </c>
      <c r="BZ41" s="61">
        <f t="shared" si="17"/>
        <v>0</v>
      </c>
      <c r="CB41" s="6" t="s">
        <v>22</v>
      </c>
      <c r="CC41" s="78"/>
    </row>
    <row r="42" spans="1:81" x14ac:dyDescent="0.2">
      <c r="A42" s="1">
        <v>97223</v>
      </c>
      <c r="B42" s="27" t="s">
        <v>18</v>
      </c>
      <c r="C42" s="17"/>
      <c r="D42" s="72"/>
      <c r="E42" s="17"/>
      <c r="F42" s="72"/>
      <c r="G42" s="17"/>
      <c r="H42" s="72"/>
      <c r="I42" s="17"/>
      <c r="J42" s="72"/>
      <c r="K42" s="17"/>
      <c r="L42" s="72" t="e">
        <f t="shared" si="12"/>
        <v>#DIV/0!</v>
      </c>
      <c r="M42" s="61">
        <f t="shared" si="0"/>
        <v>0</v>
      </c>
      <c r="P42" s="27" t="s">
        <v>18</v>
      </c>
      <c r="Q42" s="17"/>
      <c r="R42" s="72"/>
      <c r="S42" s="17"/>
      <c r="T42" s="72"/>
      <c r="U42" s="143" t="e">
        <f t="shared" si="13"/>
        <v>#DIV/0!</v>
      </c>
      <c r="V42" s="143"/>
      <c r="W42" s="17"/>
      <c r="X42" s="72"/>
      <c r="Y42" s="17"/>
      <c r="Z42" s="72"/>
      <c r="AA42" s="17"/>
      <c r="AB42" s="72"/>
      <c r="AC42" s="17"/>
      <c r="AD42" s="72" t="e">
        <f t="shared" si="14"/>
        <v>#DIV/0!</v>
      </c>
      <c r="AE42" s="61">
        <f t="shared" si="15"/>
        <v>0</v>
      </c>
      <c r="AG42" s="27" t="s">
        <v>18</v>
      </c>
      <c r="AH42" s="17"/>
      <c r="AI42" s="72"/>
      <c r="AJ42" s="17"/>
      <c r="AK42" s="72"/>
      <c r="AL42" s="17"/>
      <c r="AM42" s="72"/>
      <c r="AN42" s="17"/>
      <c r="AO42" s="72"/>
      <c r="AP42" s="17"/>
      <c r="AQ42" s="72"/>
      <c r="AR42" s="17"/>
      <c r="AS42" s="72" t="e">
        <f t="shared" si="1"/>
        <v>#DIV/0!</v>
      </c>
      <c r="AT42" s="61">
        <f t="shared" si="2"/>
        <v>0</v>
      </c>
      <c r="AV42" s="27" t="s">
        <v>18</v>
      </c>
      <c r="AW42" s="17"/>
      <c r="AX42" s="72" t="e">
        <f t="shared" si="3"/>
        <v>#DIV/0!</v>
      </c>
      <c r="AY42" s="17"/>
      <c r="AZ42" s="72"/>
      <c r="BA42" s="17"/>
      <c r="BB42" s="72"/>
      <c r="BC42" s="17"/>
      <c r="BD42" s="72"/>
      <c r="BE42" s="17"/>
      <c r="BF42" s="72"/>
      <c r="BG42" s="17"/>
      <c r="BH42" s="72" t="e">
        <f t="shared" si="4"/>
        <v>#DIV/0!</v>
      </c>
      <c r="BI42" s="61">
        <f t="shared" si="5"/>
        <v>0</v>
      </c>
      <c r="BK42" s="27" t="s">
        <v>18</v>
      </c>
      <c r="BL42" s="17"/>
      <c r="BM42" s="72" t="e">
        <f t="shared" si="6"/>
        <v>#DIV/0!</v>
      </c>
      <c r="BN42" s="17"/>
      <c r="BO42" s="72" t="e">
        <f t="shared" si="7"/>
        <v>#DIV/0!</v>
      </c>
      <c r="BP42" s="17"/>
      <c r="BQ42" s="72" t="e">
        <f t="shared" si="8"/>
        <v>#DIV/0!</v>
      </c>
      <c r="BR42" s="17"/>
      <c r="BS42" s="72" t="e">
        <f t="shared" si="9"/>
        <v>#DIV/0!</v>
      </c>
      <c r="BT42" s="17"/>
      <c r="BU42" s="72" t="e">
        <f t="shared" si="10"/>
        <v>#DIV/0!</v>
      </c>
      <c r="BV42" s="17"/>
      <c r="BW42" s="72" t="e">
        <f t="shared" si="11"/>
        <v>#DIV/0!</v>
      </c>
      <c r="BX42" s="17"/>
      <c r="BY42" s="72" t="e">
        <f t="shared" si="16"/>
        <v>#DIV/0!</v>
      </c>
      <c r="BZ42" s="61">
        <f t="shared" si="17"/>
        <v>0</v>
      </c>
      <c r="CB42" s="6" t="s">
        <v>18</v>
      </c>
      <c r="CC42" s="78"/>
    </row>
    <row r="43" spans="1:81" x14ac:dyDescent="0.2">
      <c r="A43" s="1">
        <v>97231</v>
      </c>
      <c r="B43" s="28" t="s">
        <v>29</v>
      </c>
      <c r="C43" s="19"/>
      <c r="D43" s="73"/>
      <c r="E43" s="19"/>
      <c r="F43" s="73"/>
      <c r="G43" s="19"/>
      <c r="H43" s="73"/>
      <c r="I43" s="19"/>
      <c r="J43" s="73"/>
      <c r="K43" s="19"/>
      <c r="L43" s="73" t="e">
        <f t="shared" si="12"/>
        <v>#DIV/0!</v>
      </c>
      <c r="M43" s="62">
        <f t="shared" si="0"/>
        <v>0</v>
      </c>
      <c r="P43" s="28" t="s">
        <v>29</v>
      </c>
      <c r="Q43" s="19"/>
      <c r="R43" s="73"/>
      <c r="S43" s="19"/>
      <c r="T43" s="73"/>
      <c r="U43" s="143" t="e">
        <f t="shared" si="13"/>
        <v>#DIV/0!</v>
      </c>
      <c r="V43" s="144"/>
      <c r="W43" s="19"/>
      <c r="X43" s="73"/>
      <c r="Y43" s="19"/>
      <c r="Z43" s="73"/>
      <c r="AA43" s="17"/>
      <c r="AB43" s="73"/>
      <c r="AC43" s="17"/>
      <c r="AD43" s="73" t="e">
        <f t="shared" si="14"/>
        <v>#DIV/0!</v>
      </c>
      <c r="AE43" s="62">
        <f t="shared" si="15"/>
        <v>0</v>
      </c>
      <c r="AG43" s="28" t="s">
        <v>29</v>
      </c>
      <c r="AH43" s="19"/>
      <c r="AI43" s="73"/>
      <c r="AJ43" s="19"/>
      <c r="AK43" s="73"/>
      <c r="AL43" s="19"/>
      <c r="AM43" s="73"/>
      <c r="AN43" s="19"/>
      <c r="AO43" s="73"/>
      <c r="AP43" s="19"/>
      <c r="AQ43" s="73"/>
      <c r="AR43" s="19"/>
      <c r="AS43" s="73" t="e">
        <f t="shared" si="1"/>
        <v>#DIV/0!</v>
      </c>
      <c r="AT43" s="62">
        <f t="shared" si="2"/>
        <v>0</v>
      </c>
      <c r="AV43" s="28" t="s">
        <v>29</v>
      </c>
      <c r="AW43" s="19"/>
      <c r="AX43" s="73" t="e">
        <f t="shared" si="3"/>
        <v>#DIV/0!</v>
      </c>
      <c r="AY43" s="19"/>
      <c r="AZ43" s="73"/>
      <c r="BA43" s="19"/>
      <c r="BB43" s="73"/>
      <c r="BC43" s="19"/>
      <c r="BD43" s="73"/>
      <c r="BE43" s="19"/>
      <c r="BF43" s="73"/>
      <c r="BG43" s="19"/>
      <c r="BH43" s="73" t="e">
        <f t="shared" si="4"/>
        <v>#DIV/0!</v>
      </c>
      <c r="BI43" s="62">
        <f t="shared" si="5"/>
        <v>0</v>
      </c>
      <c r="BK43" s="28" t="s">
        <v>29</v>
      </c>
      <c r="BL43" s="19"/>
      <c r="BM43" s="73" t="e">
        <f t="shared" si="6"/>
        <v>#DIV/0!</v>
      </c>
      <c r="BN43" s="19"/>
      <c r="BO43" s="73" t="e">
        <f t="shared" si="7"/>
        <v>#DIV/0!</v>
      </c>
      <c r="BP43" s="19"/>
      <c r="BQ43" s="73" t="e">
        <f t="shared" si="8"/>
        <v>#DIV/0!</v>
      </c>
      <c r="BR43" s="19"/>
      <c r="BS43" s="73" t="e">
        <f t="shared" si="9"/>
        <v>#DIV/0!</v>
      </c>
      <c r="BT43" s="19"/>
      <c r="BU43" s="73" t="e">
        <f t="shared" si="10"/>
        <v>#DIV/0!</v>
      </c>
      <c r="BV43" s="19"/>
      <c r="BW43" s="73" t="e">
        <f t="shared" si="11"/>
        <v>#DIV/0!</v>
      </c>
      <c r="BX43" s="19"/>
      <c r="BY43" s="73" t="e">
        <f t="shared" si="16"/>
        <v>#DIV/0!</v>
      </c>
      <c r="BZ43" s="62">
        <f t="shared" si="17"/>
        <v>0</v>
      </c>
      <c r="CB43" s="7" t="s">
        <v>29</v>
      </c>
      <c r="CC43" s="78"/>
    </row>
    <row r="44" spans="1:81" x14ac:dyDescent="0.2">
      <c r="A44" s="3"/>
      <c r="B44" s="30" t="s">
        <v>40</v>
      </c>
      <c r="C44" s="21">
        <f>SUM(C37:C43)</f>
        <v>0</v>
      </c>
      <c r="D44" s="22" t="e">
        <f>C44/M44</f>
        <v>#DIV/0!</v>
      </c>
      <c r="E44" s="14">
        <f>SUM(E37:E43)</f>
        <v>0</v>
      </c>
      <c r="F44" s="22" t="e">
        <f>E44/M44</f>
        <v>#DIV/0!</v>
      </c>
      <c r="G44" s="21">
        <f>SUM(G37:G43)</f>
        <v>0</v>
      </c>
      <c r="H44" s="22" t="e">
        <f>G44/$M44</f>
        <v>#DIV/0!</v>
      </c>
      <c r="I44" s="21">
        <f>SUM(I37:I43)</f>
        <v>0</v>
      </c>
      <c r="J44" s="22" t="e">
        <f>I44/$M44</f>
        <v>#DIV/0!</v>
      </c>
      <c r="K44" s="21">
        <f>SUM(K37:K43)</f>
        <v>0</v>
      </c>
      <c r="L44" s="22" t="e">
        <f t="shared" si="12"/>
        <v>#DIV/0!</v>
      </c>
      <c r="M44" s="64">
        <f t="shared" si="0"/>
        <v>0</v>
      </c>
      <c r="P44" s="30" t="s">
        <v>40</v>
      </c>
      <c r="Q44" s="21">
        <f>SUM(Q37:Q43)</f>
        <v>0</v>
      </c>
      <c r="R44" s="22" t="e">
        <f>Q44/AE44</f>
        <v>#DIV/0!</v>
      </c>
      <c r="S44" s="14">
        <f>SUM(S37:S43)</f>
        <v>0</v>
      </c>
      <c r="T44" s="22" t="e">
        <f>S44/AE44</f>
        <v>#DIV/0!</v>
      </c>
      <c r="U44" s="143" t="e">
        <f t="shared" si="13"/>
        <v>#DIV/0!</v>
      </c>
      <c r="V44" s="33"/>
      <c r="W44" s="21">
        <f>SUM(W37:W43)</f>
        <v>0</v>
      </c>
      <c r="X44" s="22" t="e">
        <f>W44/AE44</f>
        <v>#DIV/0!</v>
      </c>
      <c r="Y44" s="21">
        <f>SUM(Y37:Y43)</f>
        <v>0</v>
      </c>
      <c r="Z44" s="22" t="e">
        <f>Y44/AE44</f>
        <v>#DIV/0!</v>
      </c>
      <c r="AA44" s="21">
        <f>SUM(AA37:AA43)</f>
        <v>0</v>
      </c>
      <c r="AB44" s="22" t="e">
        <f>AA44/AE44</f>
        <v>#DIV/0!</v>
      </c>
      <c r="AC44" s="21">
        <f>SUM(AC37:AC43)</f>
        <v>0</v>
      </c>
      <c r="AD44" s="22" t="e">
        <f t="shared" si="14"/>
        <v>#DIV/0!</v>
      </c>
      <c r="AE44" s="64">
        <f t="shared" si="15"/>
        <v>0</v>
      </c>
      <c r="AG44" s="30" t="s">
        <v>40</v>
      </c>
      <c r="AH44" s="21">
        <f>SUM(AH37:AH43)</f>
        <v>0</v>
      </c>
      <c r="AI44" s="22" t="e">
        <f>AH44/AT44</f>
        <v>#DIV/0!</v>
      </c>
      <c r="AJ44" s="21">
        <f>SUM(AJ37:AJ43)</f>
        <v>0</v>
      </c>
      <c r="AK44" s="22" t="e">
        <f>AJ44/AT44</f>
        <v>#DIV/0!</v>
      </c>
      <c r="AL44" s="21">
        <f>SUM(AL37:AL43)</f>
        <v>0</v>
      </c>
      <c r="AM44" s="22" t="e">
        <f>AL44/AT44</f>
        <v>#DIV/0!</v>
      </c>
      <c r="AN44" s="21">
        <f>SUM(AN37:AN43)</f>
        <v>0</v>
      </c>
      <c r="AO44" s="22" t="e">
        <f>AN44/AT44</f>
        <v>#DIV/0!</v>
      </c>
      <c r="AP44" s="21">
        <f>SUM(AP37:AP43)</f>
        <v>0</v>
      </c>
      <c r="AQ44" s="22" t="e">
        <f>AP44/AT44</f>
        <v>#DIV/0!</v>
      </c>
      <c r="AR44" s="21">
        <f>SUM(AR37:AR43)</f>
        <v>0</v>
      </c>
      <c r="AS44" s="22" t="e">
        <f t="shared" si="1"/>
        <v>#DIV/0!</v>
      </c>
      <c r="AT44" s="64">
        <f t="shared" si="2"/>
        <v>0</v>
      </c>
      <c r="AV44" s="30" t="s">
        <v>40</v>
      </c>
      <c r="AW44" s="21">
        <f>SUM(AW37:AW43)</f>
        <v>0</v>
      </c>
      <c r="AX44" s="22" t="e">
        <f t="shared" si="3"/>
        <v>#DIV/0!</v>
      </c>
      <c r="AY44" s="21">
        <f>SUM(AY37:AY43)</f>
        <v>0</v>
      </c>
      <c r="AZ44" s="22" t="e">
        <f>AY44/BI44</f>
        <v>#DIV/0!</v>
      </c>
      <c r="BA44" s="21">
        <f>SUM(BA37:BA43)</f>
        <v>0</v>
      </c>
      <c r="BB44" s="22" t="e">
        <f>BA44/BI44</f>
        <v>#DIV/0!</v>
      </c>
      <c r="BC44" s="21">
        <f>SUM(BC37:BC43)</f>
        <v>0</v>
      </c>
      <c r="BD44" s="22" t="e">
        <f>BC44/BI44</f>
        <v>#DIV/0!</v>
      </c>
      <c r="BE44" s="21">
        <f>SUM(BE37:BE43)</f>
        <v>0</v>
      </c>
      <c r="BF44" s="22" t="e">
        <f>BE44/BI44</f>
        <v>#DIV/0!</v>
      </c>
      <c r="BG44" s="21">
        <f>SUM(BG37:BG43)</f>
        <v>0</v>
      </c>
      <c r="BH44" s="22" t="e">
        <f t="shared" si="4"/>
        <v>#DIV/0!</v>
      </c>
      <c r="BI44" s="64">
        <f t="shared" si="5"/>
        <v>0</v>
      </c>
      <c r="BK44" s="30" t="s">
        <v>40</v>
      </c>
      <c r="BL44" s="21">
        <f>SUM(BL37:BL43)</f>
        <v>0</v>
      </c>
      <c r="BM44" s="22" t="e">
        <f>BL44/BZ44</f>
        <v>#DIV/0!</v>
      </c>
      <c r="BN44" s="21">
        <f>SUM(BN37:BN43)</f>
        <v>0</v>
      </c>
      <c r="BO44" s="22" t="e">
        <f>BN44/BZ44</f>
        <v>#DIV/0!</v>
      </c>
      <c r="BP44" s="21">
        <f>SUM(BP37:BP43)</f>
        <v>0</v>
      </c>
      <c r="BQ44" s="22" t="e">
        <f>BP44/BZ44</f>
        <v>#DIV/0!</v>
      </c>
      <c r="BR44" s="21">
        <f>SUM(BR37:BR43)</f>
        <v>0</v>
      </c>
      <c r="BS44" s="22" t="e">
        <f>BR44/BZ44</f>
        <v>#DIV/0!</v>
      </c>
      <c r="BT44" s="21">
        <f>SUM(BT37:BT43)</f>
        <v>0</v>
      </c>
      <c r="BU44" s="22" t="e">
        <f>BT44/BZ44</f>
        <v>#DIV/0!</v>
      </c>
      <c r="BV44" s="21">
        <f>SUM(BV37:BV43)</f>
        <v>0</v>
      </c>
      <c r="BW44" s="22" t="e">
        <f>BV44/BZ44</f>
        <v>#DIV/0!</v>
      </c>
      <c r="BX44" s="21">
        <f>SUM(BX37:BX43)</f>
        <v>0</v>
      </c>
      <c r="BY44" s="22" t="e">
        <f t="shared" si="16"/>
        <v>#DIV/0!</v>
      </c>
      <c r="BZ44" s="64">
        <f t="shared" si="17"/>
        <v>0</v>
      </c>
      <c r="CB44" s="8" t="s">
        <v>40</v>
      </c>
      <c r="CC44" s="78"/>
    </row>
    <row r="45" spans="1:81" ht="13.5" thickBot="1" x14ac:dyDescent="0.25">
      <c r="A45" s="3"/>
      <c r="B45" s="29" t="s">
        <v>41</v>
      </c>
      <c r="C45" s="56">
        <f>C36+C44</f>
        <v>0</v>
      </c>
      <c r="D45" s="43" t="e">
        <f>C45/M45</f>
        <v>#DIV/0!</v>
      </c>
      <c r="E45" s="13">
        <f>E36+E44</f>
        <v>0</v>
      </c>
      <c r="F45" s="43" t="e">
        <f>E45/M45</f>
        <v>#DIV/0!</v>
      </c>
      <c r="G45" s="56">
        <f>G36+G44</f>
        <v>0</v>
      </c>
      <c r="H45" s="43" t="e">
        <f>G45/$M45</f>
        <v>#DIV/0!</v>
      </c>
      <c r="I45" s="56">
        <f>I36+I44</f>
        <v>0</v>
      </c>
      <c r="J45" s="43" t="e">
        <f>I45/$M45</f>
        <v>#DIV/0!</v>
      </c>
      <c r="K45" s="56">
        <f>K36+K44</f>
        <v>0</v>
      </c>
      <c r="L45" s="43" t="e">
        <f t="shared" si="12"/>
        <v>#DIV/0!</v>
      </c>
      <c r="M45" s="63">
        <f t="shared" si="0"/>
        <v>0</v>
      </c>
      <c r="P45" s="29" t="s">
        <v>41</v>
      </c>
      <c r="Q45" s="56">
        <f>Q36+Q44</f>
        <v>0</v>
      </c>
      <c r="R45" s="43" t="e">
        <f>Q45/AE45</f>
        <v>#DIV/0!</v>
      </c>
      <c r="S45" s="13">
        <f>S36+S44</f>
        <v>0</v>
      </c>
      <c r="T45" s="43" t="e">
        <f>S45/AE45</f>
        <v>#DIV/0!</v>
      </c>
      <c r="U45" s="143" t="e">
        <f t="shared" si="13"/>
        <v>#DIV/0!</v>
      </c>
      <c r="V45" s="32"/>
      <c r="W45" s="56">
        <f>W36+W44</f>
        <v>0</v>
      </c>
      <c r="X45" s="43" t="e">
        <f>W45/AE45</f>
        <v>#DIV/0!</v>
      </c>
      <c r="Y45" s="56">
        <f>Y36+Y44</f>
        <v>0</v>
      </c>
      <c r="Z45" s="43" t="e">
        <f>Y45/AE45</f>
        <v>#DIV/0!</v>
      </c>
      <c r="AA45" s="56">
        <f>AA36+AA44</f>
        <v>0</v>
      </c>
      <c r="AB45" s="43" t="e">
        <f>AA45/AE45</f>
        <v>#DIV/0!</v>
      </c>
      <c r="AC45" s="56">
        <f>AC36+AC44</f>
        <v>0</v>
      </c>
      <c r="AD45" s="43" t="e">
        <f t="shared" si="14"/>
        <v>#DIV/0!</v>
      </c>
      <c r="AE45" s="63">
        <f t="shared" si="15"/>
        <v>0</v>
      </c>
      <c r="AG45" s="29" t="s">
        <v>41</v>
      </c>
      <c r="AH45" s="56">
        <f>AH36+AH44</f>
        <v>0</v>
      </c>
      <c r="AI45" s="43" t="e">
        <f>AH45/AT45</f>
        <v>#DIV/0!</v>
      </c>
      <c r="AJ45" s="56">
        <f>AJ36+AJ44</f>
        <v>0</v>
      </c>
      <c r="AK45" s="43" t="e">
        <f>AJ45/AT45</f>
        <v>#DIV/0!</v>
      </c>
      <c r="AL45" s="56">
        <f>AL36+AL44</f>
        <v>0</v>
      </c>
      <c r="AM45" s="43" t="e">
        <f>AL45/AT45</f>
        <v>#DIV/0!</v>
      </c>
      <c r="AN45" s="56">
        <f>AN36+AN44</f>
        <v>0</v>
      </c>
      <c r="AO45" s="43" t="e">
        <f>AN45/AT45</f>
        <v>#DIV/0!</v>
      </c>
      <c r="AP45" s="56">
        <f>AP36+AP44</f>
        <v>0</v>
      </c>
      <c r="AQ45" s="43" t="e">
        <f>AP45/AT45</f>
        <v>#DIV/0!</v>
      </c>
      <c r="AR45" s="56">
        <f>AR36+AR44</f>
        <v>0</v>
      </c>
      <c r="AS45" s="43" t="e">
        <f t="shared" si="1"/>
        <v>#DIV/0!</v>
      </c>
      <c r="AT45" s="63">
        <f t="shared" si="2"/>
        <v>0</v>
      </c>
      <c r="AV45" s="29" t="s">
        <v>41</v>
      </c>
      <c r="AW45" s="56">
        <f>AW36+AW44</f>
        <v>0</v>
      </c>
      <c r="AX45" s="43" t="e">
        <f>AW45/BI45</f>
        <v>#DIV/0!</v>
      </c>
      <c r="AY45" s="56">
        <f>AY36+AY44</f>
        <v>0</v>
      </c>
      <c r="AZ45" s="43" t="e">
        <f>AY45/BI45</f>
        <v>#DIV/0!</v>
      </c>
      <c r="BA45" s="56">
        <f>BA36+BA44</f>
        <v>0</v>
      </c>
      <c r="BB45" s="43" t="e">
        <f>BA45/BI45</f>
        <v>#DIV/0!</v>
      </c>
      <c r="BC45" s="56">
        <f>BC36+BC44</f>
        <v>0</v>
      </c>
      <c r="BD45" s="43" t="e">
        <f>BC45/BI45</f>
        <v>#DIV/0!</v>
      </c>
      <c r="BE45" s="56">
        <f>BE36+BE44</f>
        <v>0</v>
      </c>
      <c r="BF45" s="43" t="e">
        <f>BE45/BI45</f>
        <v>#DIV/0!</v>
      </c>
      <c r="BG45" s="56">
        <f>BG36+BG44</f>
        <v>0</v>
      </c>
      <c r="BH45" s="43" t="e">
        <f t="shared" si="4"/>
        <v>#DIV/0!</v>
      </c>
      <c r="BI45" s="63">
        <f t="shared" si="5"/>
        <v>0</v>
      </c>
      <c r="BK45" s="29" t="s">
        <v>41</v>
      </c>
      <c r="BL45" s="56">
        <f>BL36+BL44</f>
        <v>0</v>
      </c>
      <c r="BM45" s="43" t="e">
        <f>BL45/BZ45</f>
        <v>#DIV/0!</v>
      </c>
      <c r="BN45" s="56">
        <f>BN36+BN44</f>
        <v>0</v>
      </c>
      <c r="BO45" s="43" t="e">
        <f>BN45/BZ45</f>
        <v>#DIV/0!</v>
      </c>
      <c r="BP45" s="56">
        <f>BP36+BP44</f>
        <v>0</v>
      </c>
      <c r="BQ45" s="43" t="e">
        <f>BP45/BZ45</f>
        <v>#DIV/0!</v>
      </c>
      <c r="BR45" s="56">
        <f>BR36+BR44</f>
        <v>0</v>
      </c>
      <c r="BS45" s="43" t="e">
        <f>BR45/BZ45</f>
        <v>#DIV/0!</v>
      </c>
      <c r="BT45" s="56">
        <f>BT36+BT44</f>
        <v>0</v>
      </c>
      <c r="BU45" s="43" t="e">
        <f>BT45/BZ45</f>
        <v>#DIV/0!</v>
      </c>
      <c r="BV45" s="56">
        <f>BV36+BV44</f>
        <v>0</v>
      </c>
      <c r="BW45" s="43" t="e">
        <f>BV45/BZ45</f>
        <v>#DIV/0!</v>
      </c>
      <c r="BX45" s="56">
        <f>BX36+BX44</f>
        <v>0</v>
      </c>
      <c r="BY45" s="43" t="e">
        <f t="shared" si="16"/>
        <v>#DIV/0!</v>
      </c>
      <c r="BZ45" s="63">
        <f t="shared" si="17"/>
        <v>0</v>
      </c>
      <c r="CB45" s="10" t="s">
        <v>41</v>
      </c>
      <c r="CC45" s="78"/>
    </row>
    <row r="46" spans="1:81" ht="13.5" thickBot="1" x14ac:dyDescent="0.25">
      <c r="A46" s="3"/>
      <c r="B46" s="41" t="s">
        <v>42</v>
      </c>
      <c r="C46" s="59">
        <f>C8+C30+C45</f>
        <v>0</v>
      </c>
      <c r="D46" s="44" t="e">
        <f>C46/M46</f>
        <v>#DIV/0!</v>
      </c>
      <c r="E46" s="40">
        <f>E8+E30+E45</f>
        <v>0</v>
      </c>
      <c r="F46" s="44" t="e">
        <f>E46/M46</f>
        <v>#DIV/0!</v>
      </c>
      <c r="G46" s="59">
        <f>G8+G30+G45</f>
        <v>0</v>
      </c>
      <c r="H46" s="44" t="e">
        <f>G46/$M46</f>
        <v>#DIV/0!</v>
      </c>
      <c r="I46" s="59">
        <f>I8+I30+I45</f>
        <v>0</v>
      </c>
      <c r="J46" s="44" t="e">
        <f>I46/$M46</f>
        <v>#DIV/0!</v>
      </c>
      <c r="K46" s="59">
        <f>K8+K30+K45</f>
        <v>0</v>
      </c>
      <c r="L46" s="44" t="e">
        <f t="shared" si="12"/>
        <v>#DIV/0!</v>
      </c>
      <c r="M46" s="66">
        <f t="shared" si="0"/>
        <v>0</v>
      </c>
      <c r="P46" s="41" t="s">
        <v>42</v>
      </c>
      <c r="Q46" s="59">
        <f>Q8+Q30+Q45</f>
        <v>0</v>
      </c>
      <c r="R46" s="44" t="e">
        <f>Q46/AE46</f>
        <v>#DIV/0!</v>
      </c>
      <c r="S46" s="40">
        <f>S8+S30+S45</f>
        <v>0</v>
      </c>
      <c r="T46" s="44" t="e">
        <f>S46/AE46</f>
        <v>#DIV/0!</v>
      </c>
      <c r="U46" s="143" t="e">
        <f t="shared" si="13"/>
        <v>#DIV/0!</v>
      </c>
      <c r="V46" s="55"/>
      <c r="W46" s="59">
        <f>W8+W30+W45</f>
        <v>0</v>
      </c>
      <c r="X46" s="44" t="e">
        <f>W46/AE46</f>
        <v>#DIV/0!</v>
      </c>
      <c r="Y46" s="59">
        <f>Y8+Y30+Y45</f>
        <v>0</v>
      </c>
      <c r="Z46" s="44" t="e">
        <f>Y46/AE46</f>
        <v>#DIV/0!</v>
      </c>
      <c r="AA46" s="59">
        <f>AA8+AA30+AA45</f>
        <v>0</v>
      </c>
      <c r="AB46" s="44" t="e">
        <f>AA46/AE46</f>
        <v>#DIV/0!</v>
      </c>
      <c r="AC46" s="59">
        <f>AC8+AC30+AC45</f>
        <v>0</v>
      </c>
      <c r="AD46" s="44" t="e">
        <f t="shared" si="14"/>
        <v>#DIV/0!</v>
      </c>
      <c r="AE46" s="66">
        <f t="shared" si="15"/>
        <v>0</v>
      </c>
      <c r="AG46" s="41" t="s">
        <v>42</v>
      </c>
      <c r="AH46" s="59">
        <f>AH8+AH30+AH45</f>
        <v>0</v>
      </c>
      <c r="AI46" s="44" t="e">
        <f>AH46/AT46</f>
        <v>#DIV/0!</v>
      </c>
      <c r="AJ46" s="59">
        <f>AJ8+AJ30+AJ45</f>
        <v>0</v>
      </c>
      <c r="AK46" s="44" t="e">
        <f>AJ46/AT46</f>
        <v>#DIV/0!</v>
      </c>
      <c r="AL46" s="59">
        <f>AL8+AL30+AL45</f>
        <v>0</v>
      </c>
      <c r="AM46" s="44" t="e">
        <f>AL46/AT46</f>
        <v>#DIV/0!</v>
      </c>
      <c r="AN46" s="59">
        <f>AN8+AN30+AN45</f>
        <v>0</v>
      </c>
      <c r="AO46" s="44" t="e">
        <f>AN46/AT46</f>
        <v>#DIV/0!</v>
      </c>
      <c r="AP46" s="59">
        <f>AP8+AP30+AP45</f>
        <v>0</v>
      </c>
      <c r="AQ46" s="44" t="e">
        <f>AP46/AT46</f>
        <v>#DIV/0!</v>
      </c>
      <c r="AR46" s="59">
        <f>AR8+AR30+AR45</f>
        <v>0</v>
      </c>
      <c r="AS46" s="44" t="e">
        <f t="shared" si="1"/>
        <v>#DIV/0!</v>
      </c>
      <c r="AT46" s="66">
        <f t="shared" si="2"/>
        <v>0</v>
      </c>
      <c r="AV46" s="41" t="s">
        <v>42</v>
      </c>
      <c r="AW46" s="59">
        <f>AW8+AW30+AW45</f>
        <v>0</v>
      </c>
      <c r="AX46" s="44" t="e">
        <f>AW46/BI46</f>
        <v>#DIV/0!</v>
      </c>
      <c r="AY46" s="59">
        <f>AY8+AY30+AY45</f>
        <v>0</v>
      </c>
      <c r="AZ46" s="44" t="e">
        <f>AY46/BI46</f>
        <v>#DIV/0!</v>
      </c>
      <c r="BA46" s="59">
        <f>BA8+BA30+BA45</f>
        <v>0</v>
      </c>
      <c r="BB46" s="44" t="e">
        <f>BA46/BI46</f>
        <v>#DIV/0!</v>
      </c>
      <c r="BC46" s="59">
        <f>BC8+BC30+BC45</f>
        <v>0</v>
      </c>
      <c r="BD46" s="44" t="e">
        <f>BC46/BI46</f>
        <v>#DIV/0!</v>
      </c>
      <c r="BE46" s="59">
        <f>BE8+BE30+BE45</f>
        <v>0</v>
      </c>
      <c r="BF46" s="44" t="e">
        <f>BE46/BI46</f>
        <v>#DIV/0!</v>
      </c>
      <c r="BG46" s="59">
        <f>BG8+BG30+BG45</f>
        <v>0</v>
      </c>
      <c r="BH46" s="44" t="e">
        <f t="shared" si="4"/>
        <v>#DIV/0!</v>
      </c>
      <c r="BI46" s="66">
        <f t="shared" si="5"/>
        <v>0</v>
      </c>
      <c r="BK46" s="41" t="s">
        <v>42</v>
      </c>
      <c r="BL46" s="59">
        <f>BL8+BL30+BL45</f>
        <v>0</v>
      </c>
      <c r="BM46" s="44" t="e">
        <f>BL46/BZ46</f>
        <v>#DIV/0!</v>
      </c>
      <c r="BN46" s="59">
        <f>BN8+BN30+BN45</f>
        <v>0</v>
      </c>
      <c r="BO46" s="44" t="e">
        <f>BN46/BZ46</f>
        <v>#DIV/0!</v>
      </c>
      <c r="BP46" s="59">
        <f>BP8+BP30+BP45</f>
        <v>0</v>
      </c>
      <c r="BQ46" s="44" t="e">
        <f>BP46/BZ46</f>
        <v>#DIV/0!</v>
      </c>
      <c r="BR46" s="59">
        <f>BR8+BR30+BR45</f>
        <v>0</v>
      </c>
      <c r="BS46" s="44" t="e">
        <f>BR46/BZ46</f>
        <v>#DIV/0!</v>
      </c>
      <c r="BT46" s="59">
        <f>BT8+BT30+BT45</f>
        <v>0</v>
      </c>
      <c r="BU46" s="44" t="e">
        <f>BT46/BZ46</f>
        <v>#DIV/0!</v>
      </c>
      <c r="BV46" s="59">
        <f>BV8+BV30+BV45</f>
        <v>0</v>
      </c>
      <c r="BW46" s="44" t="e">
        <f>BV46/BZ46</f>
        <v>#DIV/0!</v>
      </c>
      <c r="BX46" s="59">
        <f>BX8+BX30+BX45</f>
        <v>0</v>
      </c>
      <c r="BY46" s="44" t="e">
        <f t="shared" si="16"/>
        <v>#DIV/0!</v>
      </c>
      <c r="BZ46" s="66">
        <f t="shared" si="17"/>
        <v>0</v>
      </c>
      <c r="CB46" s="76" t="s">
        <v>42</v>
      </c>
      <c r="CC46" s="80"/>
    </row>
    <row r="47" spans="1:81" x14ac:dyDescent="0.2">
      <c r="B47" s="54" t="s">
        <v>80</v>
      </c>
      <c r="C47" s="12"/>
      <c r="D47" s="11"/>
      <c r="F47" s="11"/>
      <c r="G47" s="12"/>
      <c r="H47" s="11"/>
      <c r="I47" s="12"/>
      <c r="J47" s="11"/>
      <c r="K47" s="12"/>
      <c r="L47" s="11"/>
      <c r="M47" s="11"/>
      <c r="P47" s="54" t="s">
        <v>80</v>
      </c>
      <c r="Q47" s="12"/>
      <c r="R47" s="11"/>
      <c r="T47" s="11"/>
      <c r="U47" s="11"/>
      <c r="V47" s="11"/>
      <c r="W47" s="12"/>
      <c r="X47" s="11"/>
      <c r="Y47" s="12"/>
      <c r="Z47" s="11"/>
      <c r="AA47" s="12"/>
      <c r="AB47" s="11"/>
      <c r="AC47" s="12"/>
      <c r="AD47" s="11"/>
      <c r="AE47" s="11"/>
      <c r="AG47" s="54" t="s">
        <v>80</v>
      </c>
      <c r="AH47" s="12"/>
      <c r="AI47" s="11"/>
      <c r="AK47" s="11"/>
      <c r="AL47" s="12"/>
      <c r="AM47" s="11"/>
      <c r="AN47" s="12"/>
      <c r="AO47" s="11"/>
      <c r="AP47" s="12"/>
      <c r="AQ47" s="11"/>
      <c r="AR47" s="12"/>
      <c r="AS47" s="11"/>
      <c r="AT47" s="11"/>
      <c r="AV47" s="54" t="s">
        <v>80</v>
      </c>
      <c r="AW47" s="12"/>
      <c r="AX47" s="11"/>
      <c r="AZ47" s="11"/>
      <c r="BA47" s="12"/>
      <c r="BB47" s="11"/>
      <c r="BC47" s="12"/>
      <c r="BD47" s="11"/>
      <c r="BE47" s="12"/>
      <c r="BF47" s="11"/>
      <c r="BG47" s="12"/>
      <c r="BH47" s="11"/>
      <c r="BI47" s="11"/>
      <c r="BK47" s="54" t="s">
        <v>80</v>
      </c>
      <c r="BL47" s="12"/>
      <c r="BM47" s="11"/>
      <c r="BO47" s="11"/>
      <c r="BP47" s="12"/>
      <c r="BQ47" s="11"/>
      <c r="BR47" s="12"/>
      <c r="BS47" s="11"/>
      <c r="BT47" s="12"/>
      <c r="BU47" s="11"/>
      <c r="BV47" s="12"/>
      <c r="BW47" s="11"/>
      <c r="BX47" s="12"/>
      <c r="BY47" s="11"/>
      <c r="BZ47" s="11"/>
      <c r="CB47" s="54" t="s">
        <v>80</v>
      </c>
      <c r="CC47"/>
    </row>
    <row r="48" spans="1:81" x14ac:dyDescent="0.2">
      <c r="S48" s="34" t="e">
        <f>S46/(S46+Q46)</f>
        <v>#DIV/0!</v>
      </c>
      <c r="CC48"/>
    </row>
    <row r="49" spans="81:81" x14ac:dyDescent="0.2">
      <c r="CC49"/>
    </row>
    <row r="50" spans="81:81" x14ac:dyDescent="0.2">
      <c r="CC50"/>
    </row>
    <row r="51" spans="81:81" x14ac:dyDescent="0.2">
      <c r="CC51"/>
    </row>
  </sheetData>
  <phoneticPr fontId="2" type="noConversion"/>
  <printOptions horizontalCentered="1" verticalCentered="1"/>
  <pageMargins left="0.25" right="0.25" top="0.75" bottom="0.75" header="0.3" footer="0.3"/>
  <pageSetup paperSize="9" scale="65" orientation="portrait" r:id="rId1"/>
  <headerFooter alignWithMargins="0">
    <oddHeader>&amp;C&amp;"-,Normal"&amp;K03+000Observatoire de l'habitat de la Martinique&amp;K000000
&amp;"-,Gras"&amp;11Les jeunes</oddHeader>
  </headerFooter>
  <colBreaks count="5" manualBreakCount="5">
    <brk id="14" max="1048575" man="1"/>
    <brk id="31" max="46" man="1"/>
    <brk id="46" max="46" man="1"/>
    <brk id="62" max="46" man="1"/>
    <brk id="78" max="4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AY53"/>
  <sheetViews>
    <sheetView tabSelected="1" topLeftCell="B2" zoomScale="90" zoomScaleNormal="90" workbookViewId="0">
      <selection activeCell="G14" sqref="G14"/>
    </sheetView>
  </sheetViews>
  <sheetFormatPr baseColWidth="10" defaultRowHeight="12.75" x14ac:dyDescent="0.2"/>
  <cols>
    <col min="1" max="1" width="9.42578125" hidden="1" customWidth="1"/>
    <col min="2" max="2" width="17.85546875" customWidth="1"/>
    <col min="3" max="3" width="9.140625" customWidth="1"/>
    <col min="4" max="4" width="9.140625" style="45" customWidth="1"/>
    <col min="5" max="5" width="8.7109375" customWidth="1"/>
    <col min="6" max="6" width="10.140625" style="45" customWidth="1"/>
    <col min="7" max="7" width="8.7109375" customWidth="1"/>
    <col min="8" max="8" width="10.140625" customWidth="1"/>
    <col min="9" max="9" width="8.7109375" style="34" customWidth="1"/>
    <col min="10" max="10" width="10" customWidth="1"/>
    <col min="11" max="11" width="9.28515625" style="45" customWidth="1"/>
    <col min="12" max="12" width="8.7109375" customWidth="1"/>
    <col min="13" max="13" width="10.28515625" style="45" customWidth="1"/>
    <col min="14" max="14" width="8.7109375" customWidth="1"/>
    <col min="15" max="15" width="8.85546875" customWidth="1"/>
    <col min="16" max="16" width="8.7109375" style="34" customWidth="1"/>
    <col min="17" max="17" width="13" customWidth="1"/>
    <col min="18" max="18" width="11.42578125" customWidth="1"/>
    <col min="19" max="19" width="11.42578125" style="45" customWidth="1"/>
    <col min="20" max="20" width="12.5703125" style="45" customWidth="1"/>
    <col min="21" max="21" width="12.5703125" customWidth="1"/>
    <col min="22" max="22" width="4" customWidth="1"/>
    <col min="23" max="23" width="26.42578125" customWidth="1"/>
    <col min="24" max="24" width="9.7109375" customWidth="1"/>
    <col min="25" max="25" width="8.7109375" customWidth="1"/>
    <col min="26" max="26" width="9.7109375" customWidth="1"/>
    <col min="27" max="27" width="8.7109375" customWidth="1"/>
    <col min="28" max="28" width="9.7109375" customWidth="1"/>
    <col min="29" max="29" width="8.7109375" customWidth="1"/>
    <col min="30" max="30" width="9.7109375" customWidth="1"/>
    <col min="31" max="31" width="8.7109375" customWidth="1"/>
    <col min="32" max="32" width="9.7109375" customWidth="1"/>
    <col min="33" max="33" width="8.7109375" customWidth="1"/>
    <col min="34" max="34" width="13.5703125" bestFit="1" customWidth="1"/>
    <col min="35" max="35" width="4.140625" bestFit="1" customWidth="1"/>
    <col min="36" max="36" width="13.85546875" customWidth="1"/>
    <col min="37" max="37" width="17.28515625" customWidth="1"/>
    <col min="38" max="38" width="9.7109375" customWidth="1"/>
    <col min="39" max="39" width="8.7109375" customWidth="1"/>
    <col min="40" max="40" width="9.7109375" customWidth="1"/>
    <col min="41" max="41" width="8.7109375" customWidth="1"/>
    <col min="42" max="42" width="9.7109375" customWidth="1"/>
    <col min="43" max="43" width="8.7109375" customWidth="1"/>
    <col min="44" max="44" width="11.42578125" customWidth="1"/>
  </cols>
  <sheetData>
    <row r="1" spans="1:51" s="635" customFormat="1" ht="12" hidden="1" thickBot="1" x14ac:dyDescent="0.25">
      <c r="D1" s="636">
        <v>32</v>
      </c>
      <c r="F1" s="636">
        <v>39</v>
      </c>
      <c r="H1" s="635">
        <v>46</v>
      </c>
      <c r="I1" s="637"/>
      <c r="K1" s="636"/>
      <c r="M1" s="636"/>
      <c r="P1" s="637"/>
      <c r="S1" s="636"/>
      <c r="T1" s="636"/>
      <c r="AL1" s="635">
        <v>9</v>
      </c>
      <c r="AN1" s="635">
        <v>10</v>
      </c>
    </row>
    <row r="2" spans="1:51" s="635" customFormat="1" ht="11.25" x14ac:dyDescent="0.2">
      <c r="C2" s="638">
        <v>2015</v>
      </c>
      <c r="D2" s="639"/>
      <c r="E2" s="639"/>
      <c r="F2" s="639"/>
      <c r="G2" s="639"/>
      <c r="H2" s="639"/>
      <c r="I2" s="640"/>
      <c r="J2" s="638">
        <v>2010</v>
      </c>
      <c r="K2" s="639"/>
      <c r="L2" s="639"/>
      <c r="M2" s="639"/>
      <c r="N2" s="639"/>
      <c r="O2" s="639"/>
      <c r="P2" s="640"/>
      <c r="R2" s="638" t="s">
        <v>280</v>
      </c>
      <c r="S2" s="639"/>
      <c r="T2" s="639"/>
      <c r="U2" s="641"/>
      <c r="X2" s="642" t="s">
        <v>268</v>
      </c>
      <c r="Y2" s="643"/>
      <c r="Z2" s="644"/>
      <c r="AA2" s="643"/>
      <c r="AB2" s="644"/>
      <c r="AC2" s="643"/>
      <c r="AD2" s="644"/>
      <c r="AE2" s="643"/>
      <c r="AF2" s="644"/>
      <c r="AG2" s="643"/>
      <c r="AH2" s="644"/>
      <c r="AI2" s="645"/>
      <c r="AL2" s="642" t="s">
        <v>236</v>
      </c>
      <c r="AM2" s="643"/>
      <c r="AN2" s="644"/>
      <c r="AO2" s="643"/>
      <c r="AP2" s="644"/>
      <c r="AQ2" s="643"/>
      <c r="AR2" s="638"/>
      <c r="AT2" s="646" t="s">
        <v>267</v>
      </c>
      <c r="AU2" s="647"/>
      <c r="AV2" s="646"/>
      <c r="AW2" s="647"/>
      <c r="AX2" s="646"/>
      <c r="AY2" s="647"/>
    </row>
    <row r="3" spans="1:51" s="648" customFormat="1" ht="45.75" thickBot="1" x14ac:dyDescent="0.25">
      <c r="C3" s="649" t="s">
        <v>57</v>
      </c>
      <c r="D3" s="650" t="s">
        <v>56</v>
      </c>
      <c r="E3" s="651" t="s">
        <v>55</v>
      </c>
      <c r="F3" s="650" t="s">
        <v>59</v>
      </c>
      <c r="G3" s="651" t="s">
        <v>55</v>
      </c>
      <c r="H3" s="650" t="s">
        <v>58</v>
      </c>
      <c r="I3" s="652" t="s">
        <v>55</v>
      </c>
      <c r="J3" s="649" t="s">
        <v>57</v>
      </c>
      <c r="K3" s="650" t="s">
        <v>56</v>
      </c>
      <c r="L3" s="651" t="s">
        <v>55</v>
      </c>
      <c r="M3" s="650" t="s">
        <v>59</v>
      </c>
      <c r="N3" s="651" t="s">
        <v>55</v>
      </c>
      <c r="O3" s="650" t="s">
        <v>58</v>
      </c>
      <c r="P3" s="652" t="s">
        <v>55</v>
      </c>
      <c r="R3" s="649" t="s">
        <v>57</v>
      </c>
      <c r="S3" s="650" t="s">
        <v>56</v>
      </c>
      <c r="T3" s="650" t="s">
        <v>59</v>
      </c>
      <c r="U3" s="653" t="s">
        <v>58</v>
      </c>
      <c r="X3" s="654" t="s">
        <v>60</v>
      </c>
      <c r="Y3" s="651" t="s">
        <v>55</v>
      </c>
      <c r="Z3" s="654" t="s">
        <v>61</v>
      </c>
      <c r="AA3" s="651" t="s">
        <v>55</v>
      </c>
      <c r="AB3" s="654" t="s">
        <v>62</v>
      </c>
      <c r="AC3" s="651" t="s">
        <v>55</v>
      </c>
      <c r="AD3" s="654" t="s">
        <v>63</v>
      </c>
      <c r="AE3" s="651" t="s">
        <v>55</v>
      </c>
      <c r="AF3" s="654" t="s">
        <v>250</v>
      </c>
      <c r="AG3" s="651" t="s">
        <v>55</v>
      </c>
      <c r="AH3" s="654" t="s">
        <v>264</v>
      </c>
      <c r="AI3" s="651"/>
      <c r="AL3" s="654" t="s">
        <v>127</v>
      </c>
      <c r="AM3" s="651" t="s">
        <v>55</v>
      </c>
      <c r="AN3" s="654" t="s">
        <v>128</v>
      </c>
      <c r="AO3" s="651" t="s">
        <v>55</v>
      </c>
      <c r="AP3" s="654" t="s">
        <v>235</v>
      </c>
      <c r="AQ3" s="651" t="s">
        <v>55</v>
      </c>
      <c r="AR3" s="649" t="s">
        <v>237</v>
      </c>
      <c r="AT3" s="655" t="s">
        <v>242</v>
      </c>
      <c r="AU3" s="656" t="s">
        <v>55</v>
      </c>
      <c r="AV3" s="655" t="s">
        <v>243</v>
      </c>
      <c r="AW3" s="656" t="s">
        <v>55</v>
      </c>
      <c r="AX3" s="655" t="s">
        <v>257</v>
      </c>
      <c r="AY3" s="656" t="s">
        <v>55</v>
      </c>
    </row>
    <row r="4" spans="1:51" s="664" customFormat="1" ht="11.25" x14ac:dyDescent="0.2">
      <c r="A4" s="759">
        <v>97209</v>
      </c>
      <c r="B4" s="657" t="s">
        <v>8</v>
      </c>
      <c r="C4" s="658">
        <v>47096.620072943973</v>
      </c>
      <c r="D4" s="760">
        <v>38240.002004272501</v>
      </c>
      <c r="E4" s="659">
        <v>0.81194790507356562</v>
      </c>
      <c r="F4" s="660">
        <v>705.10973499776196</v>
      </c>
      <c r="G4" s="659">
        <v>1.4971557065149837E-2</v>
      </c>
      <c r="H4" s="660">
        <v>8151.5083336737098</v>
      </c>
      <c r="I4" s="661">
        <v>0.17308053786128447</v>
      </c>
      <c r="J4" s="658">
        <v>44867.858867999996</v>
      </c>
      <c r="K4" s="660">
        <v>38365.880706999997</v>
      </c>
      <c r="L4" s="659">
        <v>0.85508606104586715</v>
      </c>
      <c r="M4" s="660">
        <v>624.417733</v>
      </c>
      <c r="N4" s="659">
        <v>1.3916815929126901E-2</v>
      </c>
      <c r="O4" s="660">
        <v>5877.5604279999998</v>
      </c>
      <c r="P4" s="661">
        <v>0.13099712302500596</v>
      </c>
      <c r="Q4" s="662"/>
      <c r="R4" s="663">
        <v>9.7430651005139257E-3</v>
      </c>
      <c r="S4" s="663">
        <v>-6.570641930225829E-4</v>
      </c>
      <c r="T4" s="663">
        <v>2.4604588632580526E-2</v>
      </c>
      <c r="U4" s="663">
        <v>6.7599040523354414E-2</v>
      </c>
      <c r="W4" s="657" t="s">
        <v>8</v>
      </c>
      <c r="X4" s="665">
        <v>2804.4864896961699</v>
      </c>
      <c r="Y4" s="659">
        <v>5.9547510741801382E-2</v>
      </c>
      <c r="Z4" s="665">
        <v>8121.4095196595981</v>
      </c>
      <c r="AA4" s="659">
        <v>0.17244145136277367</v>
      </c>
      <c r="AB4" s="665">
        <v>15297.463010456057</v>
      </c>
      <c r="AC4" s="659">
        <v>0.32481020902907914</v>
      </c>
      <c r="AD4" s="665">
        <v>13442.492128001673</v>
      </c>
      <c r="AE4" s="659">
        <v>0.28542371208765582</v>
      </c>
      <c r="AF4" s="665">
        <v>7430.7689251304682</v>
      </c>
      <c r="AG4" s="659">
        <v>0.15777711677868983</v>
      </c>
      <c r="AH4" s="793">
        <v>20873.261053132141</v>
      </c>
      <c r="AI4" s="794">
        <v>0.44320082886634565</v>
      </c>
      <c r="AK4" s="657" t="s">
        <v>8</v>
      </c>
      <c r="AL4" s="665">
        <v>22527.561152676404</v>
      </c>
      <c r="AM4" s="659">
        <v>0.47832649387122406</v>
      </c>
      <c r="AN4" s="665">
        <v>24406.711222775561</v>
      </c>
      <c r="AO4" s="659">
        <v>0.51822638620296035</v>
      </c>
      <c r="AP4" s="665">
        <v>162.34769749200859</v>
      </c>
      <c r="AQ4" s="659">
        <v>3.4471199258155247E-3</v>
      </c>
      <c r="AR4" s="658">
        <v>47096.620072943973</v>
      </c>
      <c r="AT4" s="761">
        <v>3473.3090584570409</v>
      </c>
      <c r="AU4" s="666">
        <v>7.3748584358655167E-2</v>
      </c>
      <c r="AV4" s="665">
        <v>32593.67674497583</v>
      </c>
      <c r="AW4" s="666">
        <v>0.69205978464047402</v>
      </c>
      <c r="AX4" s="665">
        <v>10270.2026521604</v>
      </c>
      <c r="AY4" s="666">
        <v>0.21806666033048128</v>
      </c>
    </row>
    <row r="5" spans="1:51" s="664" customFormat="1" ht="11.25" x14ac:dyDescent="0.2">
      <c r="A5" s="667">
        <v>97213</v>
      </c>
      <c r="B5" s="668" t="s">
        <v>10</v>
      </c>
      <c r="C5" s="669">
        <v>20059.785272033863</v>
      </c>
      <c r="D5" s="670">
        <v>17340.811137765901</v>
      </c>
      <c r="E5" s="666">
        <v>0.86445646863136705</v>
      </c>
      <c r="F5" s="670">
        <v>273.37676789090102</v>
      </c>
      <c r="G5" s="666">
        <v>1.3628100410029131E-2</v>
      </c>
      <c r="H5" s="670">
        <v>2445.5973663770601</v>
      </c>
      <c r="I5" s="671">
        <v>0.12191543095860372</v>
      </c>
      <c r="J5" s="669">
        <v>17470.036978</v>
      </c>
      <c r="K5" s="670">
        <v>15707.412727999999</v>
      </c>
      <c r="L5" s="666">
        <v>0.89910586610551135</v>
      </c>
      <c r="M5" s="670">
        <v>134.351572</v>
      </c>
      <c r="N5" s="666">
        <v>7.6903999784996907E-3</v>
      </c>
      <c r="O5" s="670">
        <v>1628.272678</v>
      </c>
      <c r="P5" s="671">
        <v>9.3203733915988962E-2</v>
      </c>
      <c r="R5" s="672">
        <v>2.8031663345147839E-2</v>
      </c>
      <c r="S5" s="672">
        <v>1.9983040190490575E-2</v>
      </c>
      <c r="T5" s="672">
        <v>0.15266676283231817</v>
      </c>
      <c r="U5" s="672">
        <v>8.475475990345438E-2</v>
      </c>
      <c r="W5" s="668" t="s">
        <v>10</v>
      </c>
      <c r="X5" s="665">
        <v>582.69861486634511</v>
      </c>
      <c r="Y5" s="666">
        <v>2.904809832030995E-2</v>
      </c>
      <c r="Z5" s="665">
        <v>2836.9657565240491</v>
      </c>
      <c r="AA5" s="666">
        <v>0.14142552963810509</v>
      </c>
      <c r="AB5" s="665">
        <v>6780.7128204351775</v>
      </c>
      <c r="AC5" s="666">
        <v>0.33802519461105279</v>
      </c>
      <c r="AD5" s="665">
        <v>7548.2633653403091</v>
      </c>
      <c r="AE5" s="666">
        <v>0.37628834321888982</v>
      </c>
      <c r="AF5" s="665">
        <v>2311.1447148679513</v>
      </c>
      <c r="AG5" s="666">
        <v>0.1152128342116408</v>
      </c>
      <c r="AH5" s="793">
        <v>9859.4080802082608</v>
      </c>
      <c r="AI5" s="794">
        <v>0.49150117743053062</v>
      </c>
      <c r="AK5" s="668" t="s">
        <v>10</v>
      </c>
      <c r="AL5" s="665">
        <v>11214.398583568023</v>
      </c>
      <c r="AM5" s="666">
        <v>0.55904878499384825</v>
      </c>
      <c r="AN5" s="665">
        <v>8777.7420414725602</v>
      </c>
      <c r="AO5" s="666">
        <v>0.43757906290801407</v>
      </c>
      <c r="AP5" s="665">
        <v>67.644646993279821</v>
      </c>
      <c r="AQ5" s="666">
        <v>3.3721520981376549E-3</v>
      </c>
      <c r="AR5" s="669">
        <v>20059.785272033863</v>
      </c>
      <c r="AT5" s="673">
        <v>665.42719082782651</v>
      </c>
      <c r="AU5" s="666">
        <v>3.3172199094051356E-2</v>
      </c>
      <c r="AV5" s="665">
        <v>8553.1019053765322</v>
      </c>
      <c r="AW5" s="666">
        <v>0.42638053146564575</v>
      </c>
      <c r="AX5" s="665">
        <v>9811.034199259655</v>
      </c>
      <c r="AY5" s="666">
        <v>0.48908969194887664</v>
      </c>
    </row>
    <row r="6" spans="1:51" s="664" customFormat="1" ht="11.25" x14ac:dyDescent="0.2">
      <c r="A6" s="667">
        <v>97224</v>
      </c>
      <c r="B6" s="668" t="s">
        <v>19</v>
      </c>
      <c r="C6" s="669">
        <v>8108.8483699583658</v>
      </c>
      <c r="D6" s="670">
        <v>6964.6061116065102</v>
      </c>
      <c r="E6" s="666">
        <v>0.85888967136307048</v>
      </c>
      <c r="F6" s="670">
        <v>72.213510246155096</v>
      </c>
      <c r="G6" s="666">
        <v>8.905519865643495E-3</v>
      </c>
      <c r="H6" s="670">
        <v>1072.0287481057001</v>
      </c>
      <c r="I6" s="671">
        <v>0.13220480877128601</v>
      </c>
      <c r="J6" s="669">
        <v>7320.034752999999</v>
      </c>
      <c r="K6" s="670">
        <v>6553.9397769999996</v>
      </c>
      <c r="L6" s="666">
        <v>0.89534271327249815</v>
      </c>
      <c r="M6" s="670">
        <v>57.400295999999997</v>
      </c>
      <c r="N6" s="666">
        <v>7.8415332627314923E-3</v>
      </c>
      <c r="O6" s="670">
        <v>708.69467999999995</v>
      </c>
      <c r="P6" s="671">
        <v>9.6815753464770476E-2</v>
      </c>
      <c r="Q6" s="662"/>
      <c r="R6" s="672">
        <v>2.0679065459647816E-2</v>
      </c>
      <c r="S6" s="672">
        <v>1.2229109795665716E-2</v>
      </c>
      <c r="T6" s="672">
        <v>4.6985976862332857E-2</v>
      </c>
      <c r="U6" s="672">
        <v>8.6299180313196944E-2</v>
      </c>
      <c r="W6" s="668" t="s">
        <v>19</v>
      </c>
      <c r="X6" s="665">
        <v>199.58610967055796</v>
      </c>
      <c r="Y6" s="666">
        <v>2.4613373017305873E-2</v>
      </c>
      <c r="Z6" s="665">
        <v>813.61404752906003</v>
      </c>
      <c r="AA6" s="666">
        <v>0.1003365719037656</v>
      </c>
      <c r="AB6" s="665">
        <v>2499.4824373253668</v>
      </c>
      <c r="AC6" s="666">
        <v>0.30824135848753087</v>
      </c>
      <c r="AD6" s="665">
        <v>3113.5734415208417</v>
      </c>
      <c r="AE6" s="666">
        <v>0.38397233484547549</v>
      </c>
      <c r="AF6" s="665">
        <v>1482.5923339125488</v>
      </c>
      <c r="AG6" s="666">
        <v>0.18283636174592338</v>
      </c>
      <c r="AH6" s="793">
        <v>4596.1657754333901</v>
      </c>
      <c r="AI6" s="794">
        <v>0.56680869659139888</v>
      </c>
      <c r="AK6" s="668" t="s">
        <v>19</v>
      </c>
      <c r="AL6" s="665">
        <v>6022.1680862269932</v>
      </c>
      <c r="AM6" s="666">
        <v>0.74266625930975616</v>
      </c>
      <c r="AN6" s="665">
        <v>2032.237798320278</v>
      </c>
      <c r="AO6" s="666">
        <v>0.25061978046713829</v>
      </c>
      <c r="AP6" s="665">
        <v>54.442485411094822</v>
      </c>
      <c r="AQ6" s="666">
        <v>6.7139602231055598E-3</v>
      </c>
      <c r="AR6" s="669">
        <v>8108.8483699583658</v>
      </c>
      <c r="AT6" s="673">
        <v>143.50049818251969</v>
      </c>
      <c r="AU6" s="666">
        <v>1.7696779078291789E-2</v>
      </c>
      <c r="AV6" s="665">
        <v>4147.6036879870053</v>
      </c>
      <c r="AW6" s="666">
        <v>0.51149108957975264</v>
      </c>
      <c r="AX6" s="665">
        <v>3472.2454893598351</v>
      </c>
      <c r="AY6" s="666">
        <v>0.4282045157267706</v>
      </c>
    </row>
    <row r="7" spans="1:51" s="664" customFormat="1" ht="11.25" x14ac:dyDescent="0.2">
      <c r="A7" s="667">
        <v>97229</v>
      </c>
      <c r="B7" s="674" t="s">
        <v>24</v>
      </c>
      <c r="C7" s="762">
        <v>11176.271723794092</v>
      </c>
      <c r="D7" s="763">
        <v>9248.4631654998593</v>
      </c>
      <c r="E7" s="675">
        <v>0.8275087966777005</v>
      </c>
      <c r="F7" s="763">
        <v>360.142089734443</v>
      </c>
      <c r="G7" s="675">
        <v>3.2223812970447616E-2</v>
      </c>
      <c r="H7" s="763">
        <v>1567.66646855979</v>
      </c>
      <c r="I7" s="764">
        <v>0.14026739035185185</v>
      </c>
      <c r="J7" s="762">
        <v>10941.830844</v>
      </c>
      <c r="K7" s="763">
        <v>9149.036897</v>
      </c>
      <c r="L7" s="675">
        <v>0.83615228817185683</v>
      </c>
      <c r="M7" s="763">
        <v>293.15825100000001</v>
      </c>
      <c r="N7" s="675">
        <v>2.6792431283175485E-2</v>
      </c>
      <c r="O7" s="763">
        <v>1499.6356960000001</v>
      </c>
      <c r="P7" s="764">
        <v>0.13705528054496763</v>
      </c>
      <c r="Q7" s="662"/>
      <c r="R7" s="676">
        <v>4.2489610706446523E-3</v>
      </c>
      <c r="S7" s="676">
        <v>2.1640936500741947E-3</v>
      </c>
      <c r="T7" s="676">
        <v>4.2015913882195166E-2</v>
      </c>
      <c r="U7" s="676">
        <v>8.9126792258118481E-3</v>
      </c>
      <c r="W7" s="674" t="s">
        <v>24</v>
      </c>
      <c r="X7" s="665">
        <v>1186.2468708030003</v>
      </c>
      <c r="Y7" s="675">
        <v>0.10613976647306284</v>
      </c>
      <c r="Z7" s="665">
        <v>1628.2775991722776</v>
      </c>
      <c r="AA7" s="675">
        <v>0.14569058800760026</v>
      </c>
      <c r="AB7" s="665">
        <v>3166.3550343427437</v>
      </c>
      <c r="AC7" s="675">
        <v>0.28331049142279063</v>
      </c>
      <c r="AD7" s="665">
        <v>3405.5372640815076</v>
      </c>
      <c r="AE7" s="675">
        <v>0.30471138750422261</v>
      </c>
      <c r="AF7" s="665">
        <v>1789.8549553945722</v>
      </c>
      <c r="AG7" s="675">
        <v>0.16014776659232446</v>
      </c>
      <c r="AH7" s="793">
        <v>5195.3922194760798</v>
      </c>
      <c r="AI7" s="794">
        <v>0.4648591540965471</v>
      </c>
      <c r="AK7" s="674" t="s">
        <v>24</v>
      </c>
      <c r="AL7" s="665">
        <v>5093.6717167663373</v>
      </c>
      <c r="AM7" s="675">
        <v>0.4557576840156809</v>
      </c>
      <c r="AN7" s="665">
        <v>6035.7199432283296</v>
      </c>
      <c r="AO7" s="675">
        <v>0.54004770932496071</v>
      </c>
      <c r="AP7" s="665">
        <v>46.880063799425443</v>
      </c>
      <c r="AQ7" s="675">
        <v>4.1946066593583787E-3</v>
      </c>
      <c r="AR7" s="762">
        <v>11176.271723794092</v>
      </c>
      <c r="AT7" s="673">
        <v>365.33774002263442</v>
      </c>
      <c r="AU7" s="666">
        <v>3.2688695215313764E-2</v>
      </c>
      <c r="AV7" s="665">
        <v>6510.3620945315133</v>
      </c>
      <c r="AW7" s="666">
        <v>0.58251644693561477</v>
      </c>
      <c r="AX7" s="665">
        <v>4071.8912345032986</v>
      </c>
      <c r="AY7" s="666">
        <v>0.36433359309207841</v>
      </c>
    </row>
    <row r="8" spans="1:51" s="664" customFormat="1" ht="12" thickBot="1" x14ac:dyDescent="0.25">
      <c r="A8" s="677"/>
      <c r="B8" s="678" t="s">
        <v>34</v>
      </c>
      <c r="C8" s="679">
        <v>86441.525438730285</v>
      </c>
      <c r="D8" s="680">
        <v>71793.882419144764</v>
      </c>
      <c r="E8" s="681">
        <v>0.83054853618973024</v>
      </c>
      <c r="F8" s="680">
        <v>1410.842102869261</v>
      </c>
      <c r="G8" s="704">
        <v>1.6321346664217133E-2</v>
      </c>
      <c r="H8" s="680">
        <v>13236.80091671626</v>
      </c>
      <c r="I8" s="682">
        <v>0.15313011714605265</v>
      </c>
      <c r="J8" s="679">
        <v>80599.761442999996</v>
      </c>
      <c r="K8" s="680">
        <v>69776.270109000005</v>
      </c>
      <c r="L8" s="681">
        <v>0.86571310956479264</v>
      </c>
      <c r="M8" s="680">
        <v>1109.3278520000001</v>
      </c>
      <c r="N8" s="681">
        <v>1.3763413590057767E-2</v>
      </c>
      <c r="O8" s="680">
        <v>9714.1634819999999</v>
      </c>
      <c r="P8" s="682">
        <v>0.1205234768451497</v>
      </c>
      <c r="Q8" s="662"/>
      <c r="R8" s="683">
        <v>1.409287920357527E-2</v>
      </c>
      <c r="S8" s="683">
        <v>5.7173393882405943E-3</v>
      </c>
      <c r="T8" s="683">
        <v>4.9261406010166597E-2</v>
      </c>
      <c r="U8" s="683">
        <v>6.3838065311384362E-2</v>
      </c>
      <c r="W8" s="678" t="s">
        <v>34</v>
      </c>
      <c r="X8" s="680">
        <v>4773.018085036073</v>
      </c>
      <c r="Y8" s="681">
        <v>5.5216726692533739E-2</v>
      </c>
      <c r="Z8" s="680">
        <v>13400.266922884985</v>
      </c>
      <c r="AA8" s="681">
        <v>0.15502117593219811</v>
      </c>
      <c r="AB8" s="680">
        <v>27744.013302559342</v>
      </c>
      <c r="AC8" s="681">
        <v>0.32095700719932674</v>
      </c>
      <c r="AD8" s="680">
        <v>27509.866198944332</v>
      </c>
      <c r="AE8" s="681">
        <v>0.31824827314556486</v>
      </c>
      <c r="AF8" s="680">
        <v>13014.360929305542</v>
      </c>
      <c r="AG8" s="681">
        <v>0.15055681703037638</v>
      </c>
      <c r="AH8" s="793">
        <v>40524.22712824987</v>
      </c>
      <c r="AI8" s="794">
        <v>0.46880509017594124</v>
      </c>
      <c r="AK8" s="678" t="s">
        <v>34</v>
      </c>
      <c r="AL8" s="680">
        <v>44857.799539237756</v>
      </c>
      <c r="AM8" s="681">
        <v>0.51893808342187275</v>
      </c>
      <c r="AN8" s="680">
        <v>41252.411005796726</v>
      </c>
      <c r="AO8" s="681">
        <v>0.47722909558134091</v>
      </c>
      <c r="AP8" s="680">
        <v>331.31489369580868</v>
      </c>
      <c r="AQ8" s="681">
        <v>3.8328209967863711E-3</v>
      </c>
      <c r="AR8" s="679">
        <v>86441.525438730285</v>
      </c>
      <c r="AT8" s="684">
        <v>4647.574487490022</v>
      </c>
      <c r="AU8" s="681">
        <v>5.3765530674076557E-2</v>
      </c>
      <c r="AV8" s="680">
        <v>51804.744432870881</v>
      </c>
      <c r="AW8" s="681">
        <v>0.59930391290456875</v>
      </c>
      <c r="AX8" s="680">
        <v>27625.373575283189</v>
      </c>
      <c r="AY8" s="681">
        <v>0.31958452184955993</v>
      </c>
    </row>
    <row r="9" spans="1:51" s="664" customFormat="1" ht="11.25" x14ac:dyDescent="0.2">
      <c r="A9" s="667">
        <v>97212</v>
      </c>
      <c r="B9" s="657" t="s">
        <v>9</v>
      </c>
      <c r="C9" s="658">
        <v>5534.68841903047</v>
      </c>
      <c r="D9" s="660">
        <v>4443.3354815215698</v>
      </c>
      <c r="E9" s="659">
        <v>0.80281583083224839</v>
      </c>
      <c r="F9" s="660">
        <v>82.691779764760298</v>
      </c>
      <c r="G9" s="659">
        <v>1.4940638660061319E-2</v>
      </c>
      <c r="H9" s="660">
        <v>1008.66115774414</v>
      </c>
      <c r="I9" s="661">
        <v>0.18224353050769038</v>
      </c>
      <c r="J9" s="658">
        <v>5070.2440910000005</v>
      </c>
      <c r="K9" s="660">
        <v>4272.5616190000001</v>
      </c>
      <c r="L9" s="659">
        <v>0.84267375343606499</v>
      </c>
      <c r="M9" s="660">
        <v>135.01374799999999</v>
      </c>
      <c r="N9" s="659">
        <v>2.662864855750393E-2</v>
      </c>
      <c r="O9" s="660">
        <v>662.668724</v>
      </c>
      <c r="P9" s="661">
        <v>0.13069759800643097</v>
      </c>
      <c r="Q9" s="662"/>
      <c r="R9" s="663">
        <v>1.7683801400786292E-2</v>
      </c>
      <c r="S9" s="663">
        <v>7.8691544894096133E-3</v>
      </c>
      <c r="T9" s="663">
        <v>-9.3397590086048865E-2</v>
      </c>
      <c r="U9" s="663">
        <v>8.7651503870177061E-2</v>
      </c>
      <c r="W9" s="657" t="s">
        <v>9</v>
      </c>
      <c r="X9" s="665">
        <v>107.67412728999967</v>
      </c>
      <c r="Y9" s="659">
        <v>1.9454415341570632E-2</v>
      </c>
      <c r="Z9" s="665">
        <v>548.16365353991171</v>
      </c>
      <c r="AA9" s="659">
        <v>9.9041465758958724E-2</v>
      </c>
      <c r="AB9" s="665">
        <v>1914.2635863908934</v>
      </c>
      <c r="AC9" s="659">
        <v>0.34586654956201152</v>
      </c>
      <c r="AD9" s="665">
        <v>2097.3184590161782</v>
      </c>
      <c r="AE9" s="659">
        <v>0.37894065577472424</v>
      </c>
      <c r="AF9" s="665">
        <v>867.26859279348798</v>
      </c>
      <c r="AG9" s="659">
        <v>0.15669691356273499</v>
      </c>
      <c r="AH9" s="793">
        <v>2964.5870518096663</v>
      </c>
      <c r="AI9" s="794">
        <v>0.53563756933745921</v>
      </c>
      <c r="AK9" s="657" t="s">
        <v>9</v>
      </c>
      <c r="AL9" s="665">
        <v>4512.1257074369978</v>
      </c>
      <c r="AM9" s="659">
        <v>0.8152447555895842</v>
      </c>
      <c r="AN9" s="665">
        <v>954.81974429641957</v>
      </c>
      <c r="AO9" s="659">
        <v>0.17251553692044666</v>
      </c>
      <c r="AP9" s="665">
        <v>67.742967297052928</v>
      </c>
      <c r="AQ9" s="659">
        <v>1.2239707489969181E-2</v>
      </c>
      <c r="AR9" s="658">
        <v>5534.68841903047</v>
      </c>
      <c r="AT9" s="673">
        <v>275.44047836195637</v>
      </c>
      <c r="AU9" s="666">
        <v>4.9766212207155505E-2</v>
      </c>
      <c r="AV9" s="665">
        <v>2718.6471121111626</v>
      </c>
      <c r="AW9" s="666">
        <v>0.49120147446121226</v>
      </c>
      <c r="AX9" s="665">
        <v>2220.2867570252679</v>
      </c>
      <c r="AY9" s="666">
        <v>0.40115840114703388</v>
      </c>
    </row>
    <row r="10" spans="1:51" s="664" customFormat="1" ht="11.25" x14ac:dyDescent="0.2">
      <c r="A10" s="667">
        <v>97222</v>
      </c>
      <c r="B10" s="668" t="s">
        <v>17</v>
      </c>
      <c r="C10" s="669">
        <v>11856.422226238887</v>
      </c>
      <c r="D10" s="670">
        <v>9575.1920510091204</v>
      </c>
      <c r="E10" s="666">
        <v>0.80759540005404973</v>
      </c>
      <c r="F10" s="670">
        <v>648.83565446838702</v>
      </c>
      <c r="G10" s="765">
        <v>5.47244052284575E-2</v>
      </c>
      <c r="H10" s="670">
        <v>1632.3945207613799</v>
      </c>
      <c r="I10" s="671">
        <v>0.13768019471749285</v>
      </c>
      <c r="J10" s="669">
        <v>10930.082408</v>
      </c>
      <c r="K10" s="670">
        <v>9212.9441939999997</v>
      </c>
      <c r="L10" s="666">
        <v>0.84289796271406114</v>
      </c>
      <c r="M10" s="670">
        <v>439.09308299999998</v>
      </c>
      <c r="N10" s="666">
        <v>4.0172897752227085E-2</v>
      </c>
      <c r="O10" s="670">
        <v>1278.0451310000001</v>
      </c>
      <c r="P10" s="671">
        <v>0.11692913953371174</v>
      </c>
      <c r="Q10" s="662"/>
      <c r="R10" s="672">
        <v>1.6403247748538519E-2</v>
      </c>
      <c r="S10" s="672">
        <v>7.7430474636950297E-3</v>
      </c>
      <c r="T10" s="672">
        <v>8.1223863191870915E-2</v>
      </c>
      <c r="U10" s="672">
        <v>5.0160762694002825E-2</v>
      </c>
      <c r="W10" s="668" t="s">
        <v>17</v>
      </c>
      <c r="X10" s="665">
        <v>274.48452750744457</v>
      </c>
      <c r="Y10" s="666">
        <v>2.3150704510167989E-2</v>
      </c>
      <c r="Z10" s="665">
        <v>1297.2149053859737</v>
      </c>
      <c r="AA10" s="666">
        <v>0.10941031625165716</v>
      </c>
      <c r="AB10" s="665">
        <v>4134.0756952427128</v>
      </c>
      <c r="AC10" s="666">
        <v>0.3486781776456801</v>
      </c>
      <c r="AD10" s="665">
        <v>4832.3627071387245</v>
      </c>
      <c r="AE10" s="666">
        <v>0.40757343277168817</v>
      </c>
      <c r="AF10" s="665">
        <v>1318.2843909640367</v>
      </c>
      <c r="AG10" s="666">
        <v>0.111187368820807</v>
      </c>
      <c r="AH10" s="793">
        <v>6150.6470981027614</v>
      </c>
      <c r="AI10" s="794">
        <v>0.51876080159249516</v>
      </c>
      <c r="AK10" s="668" t="s">
        <v>17</v>
      </c>
      <c r="AL10" s="665">
        <v>7238.9032232458976</v>
      </c>
      <c r="AM10" s="666">
        <v>0.61054701706100034</v>
      </c>
      <c r="AN10" s="665">
        <v>4557.6064647535331</v>
      </c>
      <c r="AO10" s="666">
        <v>0.38439981115612687</v>
      </c>
      <c r="AP10" s="665">
        <v>59.912538239455898</v>
      </c>
      <c r="AQ10" s="666">
        <v>5.0531717828727705E-3</v>
      </c>
      <c r="AR10" s="669">
        <v>11856.422226238887</v>
      </c>
      <c r="AT10" s="673">
        <v>157.21502928971563</v>
      </c>
      <c r="AU10" s="666">
        <v>1.3259904741060122E-2</v>
      </c>
      <c r="AV10" s="665">
        <v>5331.1196423237234</v>
      </c>
      <c r="AW10" s="666">
        <v>0.44963982731027197</v>
      </c>
      <c r="AX10" s="665">
        <v>5975.961784479483</v>
      </c>
      <c r="AY10" s="666">
        <v>0.50402740982472483</v>
      </c>
    </row>
    <row r="11" spans="1:51" s="664" customFormat="1" ht="11.25" x14ac:dyDescent="0.2">
      <c r="A11" s="667">
        <v>97228</v>
      </c>
      <c r="B11" s="668" t="s">
        <v>23</v>
      </c>
      <c r="C11" s="669">
        <v>8648.9077252354582</v>
      </c>
      <c r="D11" s="670">
        <v>7024.1754188463601</v>
      </c>
      <c r="E11" s="666">
        <v>0.81214595437889625</v>
      </c>
      <c r="F11" s="670">
        <v>107.641993248389</v>
      </c>
      <c r="G11" s="666">
        <v>1.2445732648333757E-2</v>
      </c>
      <c r="H11" s="670">
        <v>1517.0903131407099</v>
      </c>
      <c r="I11" s="671">
        <v>0.17540831297277004</v>
      </c>
      <c r="J11" s="669">
        <v>8409.3841829999983</v>
      </c>
      <c r="K11" s="670">
        <v>7055.8186349999996</v>
      </c>
      <c r="L11" s="666">
        <v>0.83904106192028893</v>
      </c>
      <c r="M11" s="670">
        <v>107.646736</v>
      </c>
      <c r="N11" s="666">
        <v>1.2800787032374309E-2</v>
      </c>
      <c r="O11" s="670">
        <v>1245.9188119999999</v>
      </c>
      <c r="P11" s="671">
        <v>0.14815815104733693</v>
      </c>
      <c r="Q11" s="662"/>
      <c r="R11" s="672">
        <v>5.6327629884744823E-3</v>
      </c>
      <c r="S11" s="672">
        <v>-8.9855295677587765E-4</v>
      </c>
      <c r="T11" s="672">
        <v>-8.8118513813517652E-6</v>
      </c>
      <c r="U11" s="672">
        <v>4.0170034665751642E-2</v>
      </c>
      <c r="W11" s="668" t="s">
        <v>23</v>
      </c>
      <c r="X11" s="665">
        <v>72.611619544663512</v>
      </c>
      <c r="Y11" s="666">
        <v>8.3954670175055805E-3</v>
      </c>
      <c r="Z11" s="665">
        <v>560.60806507881318</v>
      </c>
      <c r="AA11" s="666">
        <v>6.4818365843248862E-2</v>
      </c>
      <c r="AB11" s="665">
        <v>2802.3655737233062</v>
      </c>
      <c r="AC11" s="666">
        <v>0.32401381339133367</v>
      </c>
      <c r="AD11" s="665">
        <v>3208.7400877443406</v>
      </c>
      <c r="AE11" s="666">
        <v>0.37099945908568305</v>
      </c>
      <c r="AF11" s="665">
        <v>2004.5823791443343</v>
      </c>
      <c r="AG11" s="666">
        <v>0.23177289466222875</v>
      </c>
      <c r="AH11" s="793">
        <v>5213.3224668886751</v>
      </c>
      <c r="AI11" s="794">
        <v>0.60277235374791183</v>
      </c>
      <c r="AK11" s="668" t="s">
        <v>23</v>
      </c>
      <c r="AL11" s="665">
        <v>7522.3494659813505</v>
      </c>
      <c r="AM11" s="666">
        <v>0.86974560313933302</v>
      </c>
      <c r="AN11" s="665">
        <v>1049.0172717987386</v>
      </c>
      <c r="AO11" s="666">
        <v>0.12128898875148771</v>
      </c>
      <c r="AP11" s="665">
        <v>77.54098745536885</v>
      </c>
      <c r="AQ11" s="666">
        <v>8.9654081091792275E-3</v>
      </c>
      <c r="AR11" s="669">
        <v>8648.9077252354582</v>
      </c>
      <c r="AT11" s="673">
        <v>395.46564873496737</v>
      </c>
      <c r="AU11" s="666">
        <v>4.5724345928803534E-2</v>
      </c>
      <c r="AV11" s="665">
        <v>5264.7671432644529</v>
      </c>
      <c r="AW11" s="666">
        <v>0.60872046627380627</v>
      </c>
      <c r="AX11" s="665">
        <v>2868.4651099214589</v>
      </c>
      <c r="AY11" s="666">
        <v>0.33165634332667915</v>
      </c>
    </row>
    <row r="12" spans="1:51" s="664" customFormat="1" ht="11.25" x14ac:dyDescent="0.2">
      <c r="A12" s="667">
        <v>97230</v>
      </c>
      <c r="B12" s="668" t="s">
        <v>25</v>
      </c>
      <c r="C12" s="669">
        <v>7034.1206455862421</v>
      </c>
      <c r="D12" s="670">
        <v>5594.1014054335001</v>
      </c>
      <c r="E12" s="666">
        <v>0.79528084422943146</v>
      </c>
      <c r="F12" s="670">
        <v>441.82527525580502</v>
      </c>
      <c r="G12" s="666">
        <v>6.2811728361958197E-2</v>
      </c>
      <c r="H12" s="670">
        <v>998.19396489693702</v>
      </c>
      <c r="I12" s="671">
        <v>0.14190742740861034</v>
      </c>
      <c r="J12" s="669">
        <v>6621.1337389999999</v>
      </c>
      <c r="K12" s="670">
        <v>5529.1635040000001</v>
      </c>
      <c r="L12" s="666">
        <v>0.83507805792110135</v>
      </c>
      <c r="M12" s="670">
        <v>320.43927600000001</v>
      </c>
      <c r="N12" s="666">
        <v>4.8396436113733662E-2</v>
      </c>
      <c r="O12" s="670">
        <v>771.53095900000005</v>
      </c>
      <c r="P12" s="671">
        <v>0.11652550596516505</v>
      </c>
      <c r="R12" s="676">
        <v>1.21747300819397E-2</v>
      </c>
      <c r="S12" s="676">
        <v>2.3379654203485867E-3</v>
      </c>
      <c r="T12" s="676">
        <v>6.6352921123664643E-2</v>
      </c>
      <c r="U12" s="676">
        <v>5.2864097208359384E-2</v>
      </c>
      <c r="W12" s="674" t="s">
        <v>25</v>
      </c>
      <c r="X12" s="665">
        <v>178.73490259541586</v>
      </c>
      <c r="Y12" s="675">
        <v>2.5409701027457942E-2</v>
      </c>
      <c r="Z12" s="665">
        <v>773.25173928463289</v>
      </c>
      <c r="AA12" s="675">
        <v>0.1099287001524251</v>
      </c>
      <c r="AB12" s="665">
        <v>2128.7238333477585</v>
      </c>
      <c r="AC12" s="675">
        <v>0.30262828015090792</v>
      </c>
      <c r="AD12" s="665">
        <v>2829.1409972750853</v>
      </c>
      <c r="AE12" s="675">
        <v>0.40220251255575346</v>
      </c>
      <c r="AF12" s="665">
        <v>1124.2691730833528</v>
      </c>
      <c r="AG12" s="675">
        <v>0.15983080611345604</v>
      </c>
      <c r="AH12" s="793">
        <v>3953.4101703584383</v>
      </c>
      <c r="AI12" s="794">
        <v>0.56203331866920947</v>
      </c>
      <c r="AK12" s="674" t="s">
        <v>25</v>
      </c>
      <c r="AL12" s="665">
        <v>4551.2933813183772</v>
      </c>
      <c r="AM12" s="675">
        <v>0.64703089563500937</v>
      </c>
      <c r="AN12" s="665">
        <v>2435.987187147271</v>
      </c>
      <c r="AO12" s="675">
        <v>0.34631012316739263</v>
      </c>
      <c r="AP12" s="665">
        <v>46.840077120594287</v>
      </c>
      <c r="AQ12" s="675">
        <v>6.6589811975979419E-3</v>
      </c>
      <c r="AR12" s="669">
        <v>7034.120645586243</v>
      </c>
      <c r="AT12" s="673">
        <v>200.19721335203693</v>
      </c>
      <c r="AU12" s="666">
        <v>2.8460872856603092E-2</v>
      </c>
      <c r="AV12" s="665">
        <v>3585.7208629630968</v>
      </c>
      <c r="AW12" s="666">
        <v>0.50976106945408428</v>
      </c>
      <c r="AX12" s="665">
        <v>3128.5714146616274</v>
      </c>
      <c r="AY12" s="666">
        <v>0.4447707925829702</v>
      </c>
    </row>
    <row r="13" spans="1:51" s="664" customFormat="1" ht="11.25" x14ac:dyDescent="0.2">
      <c r="A13" s="677"/>
      <c r="B13" s="685" t="s">
        <v>35</v>
      </c>
      <c r="C13" s="686">
        <v>33074.13901609106</v>
      </c>
      <c r="D13" s="687">
        <v>26636.80435681055</v>
      </c>
      <c r="E13" s="688">
        <v>0.8053665234898888</v>
      </c>
      <c r="F13" s="687">
        <v>1280.9947027373414</v>
      </c>
      <c r="G13" s="688">
        <v>3.8731006787935389E-2</v>
      </c>
      <c r="H13" s="687">
        <v>5156.3399565431673</v>
      </c>
      <c r="I13" s="689">
        <v>0.15590246972217572</v>
      </c>
      <c r="J13" s="686">
        <v>31030.844420999998</v>
      </c>
      <c r="K13" s="687">
        <v>26070.487951999999</v>
      </c>
      <c r="L13" s="688">
        <v>0.84014755120092388</v>
      </c>
      <c r="M13" s="687">
        <v>1002.192843</v>
      </c>
      <c r="N13" s="688">
        <v>3.2296666806842358E-2</v>
      </c>
      <c r="O13" s="687">
        <v>3958.163626</v>
      </c>
      <c r="P13" s="689">
        <v>0.1275557819922338</v>
      </c>
      <c r="R13" s="690">
        <v>1.2835676553296649E-2</v>
      </c>
      <c r="S13" s="690">
        <v>4.3072370222994039E-3</v>
      </c>
      <c r="T13" s="690">
        <v>5.0314128140032999E-2</v>
      </c>
      <c r="U13" s="690">
        <v>5.4312995837432876E-2</v>
      </c>
      <c r="W13" s="685" t="s">
        <v>35</v>
      </c>
      <c r="X13" s="687">
        <v>633.50517693752363</v>
      </c>
      <c r="Y13" s="688">
        <v>1.9154094279803139E-2</v>
      </c>
      <c r="Z13" s="687">
        <v>3179.2383632893316</v>
      </c>
      <c r="AA13" s="688">
        <v>9.6124599395998933E-2</v>
      </c>
      <c r="AB13" s="687">
        <v>10979.428688704671</v>
      </c>
      <c r="AC13" s="688">
        <v>0.33196415735457291</v>
      </c>
      <c r="AD13" s="687">
        <v>12967.562251174328</v>
      </c>
      <c r="AE13" s="688">
        <v>0.3920755804063536</v>
      </c>
      <c r="AF13" s="687">
        <v>5314.4045359852116</v>
      </c>
      <c r="AG13" s="688">
        <v>0.16068156856327159</v>
      </c>
      <c r="AH13" s="793">
        <v>18281.966787159537</v>
      </c>
      <c r="AI13" s="794">
        <v>0.55275714896962524</v>
      </c>
      <c r="AK13" s="685" t="s">
        <v>35</v>
      </c>
      <c r="AL13" s="687">
        <v>23824.671777982625</v>
      </c>
      <c r="AM13" s="688">
        <v>0.72034140530133128</v>
      </c>
      <c r="AN13" s="687">
        <v>8997.4306679959627</v>
      </c>
      <c r="AO13" s="688">
        <v>0.27203824303993457</v>
      </c>
      <c r="AP13" s="687">
        <v>252.03657011247196</v>
      </c>
      <c r="AQ13" s="688">
        <v>7.6203516587341072E-3</v>
      </c>
      <c r="AR13" s="686">
        <v>33074.13901609106</v>
      </c>
      <c r="AT13" s="691">
        <v>1028.3183697386762</v>
      </c>
      <c r="AU13" s="688">
        <v>3.1091311832437546E-2</v>
      </c>
      <c r="AV13" s="687">
        <v>16900.254760662436</v>
      </c>
      <c r="AW13" s="688">
        <v>0.51098094352328294</v>
      </c>
      <c r="AX13" s="687">
        <v>14193.285066087836</v>
      </c>
      <c r="AY13" s="688">
        <v>0.42913543597257642</v>
      </c>
    </row>
    <row r="14" spans="1:51" s="664" customFormat="1" ht="11.25" x14ac:dyDescent="0.2">
      <c r="A14" s="667">
        <v>97201</v>
      </c>
      <c r="B14" s="668" t="s">
        <v>32</v>
      </c>
      <c r="C14" s="669">
        <v>1010.8813964075302</v>
      </c>
      <c r="D14" s="670">
        <v>784.79102084446799</v>
      </c>
      <c r="E14" s="666">
        <v>0.77634332141580398</v>
      </c>
      <c r="F14" s="670">
        <v>8.9540742797252193</v>
      </c>
      <c r="G14" s="666">
        <v>8.8576902409582409E-3</v>
      </c>
      <c r="H14" s="670">
        <v>217.13630128333699</v>
      </c>
      <c r="I14" s="671">
        <v>0.21479898834323774</v>
      </c>
      <c r="J14" s="669">
        <v>782.17477599999995</v>
      </c>
      <c r="K14" s="670">
        <v>670.63842099999999</v>
      </c>
      <c r="L14" s="666">
        <v>0.85740226043801759</v>
      </c>
      <c r="M14" s="670">
        <v>8.7289320000000004</v>
      </c>
      <c r="N14" s="666">
        <v>1.1159822929396027E-2</v>
      </c>
      <c r="O14" s="670">
        <v>102.807423</v>
      </c>
      <c r="P14" s="671">
        <v>0.13143791663258647</v>
      </c>
      <c r="R14" s="692">
        <v>5.2638571130323886E-2</v>
      </c>
      <c r="S14" s="692">
        <v>3.193684470895608E-2</v>
      </c>
      <c r="T14" s="692">
        <v>5.1061179912879062E-3</v>
      </c>
      <c r="U14" s="692">
        <v>0.16129242322451787</v>
      </c>
      <c r="W14" s="693" t="s">
        <v>32</v>
      </c>
      <c r="X14" s="665">
        <v>16.367789482720898</v>
      </c>
      <c r="Y14" s="694">
        <v>1.6191602240271448E-2</v>
      </c>
      <c r="Z14" s="665">
        <v>67.432616799376959</v>
      </c>
      <c r="AA14" s="694">
        <v>6.6706754164256019E-2</v>
      </c>
      <c r="AB14" s="665">
        <v>294.97996936083536</v>
      </c>
      <c r="AC14" s="694">
        <v>0.29180472645864786</v>
      </c>
      <c r="AD14" s="665">
        <v>417.38931073464113</v>
      </c>
      <c r="AE14" s="694">
        <v>0.41289642110138641</v>
      </c>
      <c r="AF14" s="665">
        <v>214.71171002995709</v>
      </c>
      <c r="AG14" s="694">
        <v>0.21240049603543942</v>
      </c>
      <c r="AH14" s="793">
        <v>632.10102076459816</v>
      </c>
      <c r="AI14" s="794">
        <v>0.62529691713682589</v>
      </c>
      <c r="AK14" s="693" t="s">
        <v>32</v>
      </c>
      <c r="AL14" s="665">
        <v>830.00384988537655</v>
      </c>
      <c r="AM14" s="694">
        <v>0.82106946753105137</v>
      </c>
      <c r="AN14" s="665">
        <v>175.6920125177879</v>
      </c>
      <c r="AO14" s="694">
        <v>0.17380081693278962</v>
      </c>
      <c r="AP14" s="665">
        <v>5.1855340043657634</v>
      </c>
      <c r="AQ14" s="694">
        <v>5.1297155361589514E-3</v>
      </c>
      <c r="AR14" s="669">
        <v>1010.8813964075302</v>
      </c>
      <c r="AT14" s="673">
        <v>84.601256380414952</v>
      </c>
      <c r="AU14" s="694">
        <v>8.369058593923169E-2</v>
      </c>
      <c r="AV14" s="665">
        <v>517.53683175685455</v>
      </c>
      <c r="AW14" s="694">
        <v>0.5119659275520122</v>
      </c>
      <c r="AX14" s="665">
        <v>342.34793489334055</v>
      </c>
      <c r="AY14" s="694">
        <v>0.33866281060268438</v>
      </c>
    </row>
    <row r="15" spans="1:51" s="664" customFormat="1" ht="11.25" x14ac:dyDescent="0.2">
      <c r="A15" s="667">
        <v>97203</v>
      </c>
      <c r="B15" s="668" t="s">
        <v>1</v>
      </c>
      <c r="C15" s="669">
        <v>1817.5580710629235</v>
      </c>
      <c r="D15" s="670">
        <v>1554.2236844036399</v>
      </c>
      <c r="E15" s="666">
        <v>0.85511638343126861</v>
      </c>
      <c r="F15" s="670">
        <v>38.499179336152601</v>
      </c>
      <c r="G15" s="666">
        <v>2.1181815287826238E-2</v>
      </c>
      <c r="H15" s="670">
        <v>224.83520732313099</v>
      </c>
      <c r="I15" s="671">
        <v>0.12370180128090512</v>
      </c>
      <c r="J15" s="669">
        <v>1919.2263559999999</v>
      </c>
      <c r="K15" s="670">
        <v>1570.184424</v>
      </c>
      <c r="L15" s="666">
        <v>0.81813404609164309</v>
      </c>
      <c r="M15" s="670">
        <v>20.694185999999998</v>
      </c>
      <c r="N15" s="666">
        <v>1.0782566597892219E-2</v>
      </c>
      <c r="O15" s="670">
        <v>328.34774599999997</v>
      </c>
      <c r="P15" s="671">
        <v>0.1710833873104648</v>
      </c>
      <c r="R15" s="672">
        <v>-1.0826622495460514E-2</v>
      </c>
      <c r="S15" s="672">
        <v>-2.0412931879899565E-3</v>
      </c>
      <c r="T15" s="672">
        <v>0.13219341531728479</v>
      </c>
      <c r="U15" s="672">
        <v>-7.2943814485444403E-2</v>
      </c>
      <c r="W15" s="668" t="s">
        <v>1</v>
      </c>
      <c r="X15" s="665">
        <v>10.924869738128457</v>
      </c>
      <c r="Y15" s="666">
        <v>6.0107404060765444E-3</v>
      </c>
      <c r="Z15" s="665">
        <v>90.048250329471728</v>
      </c>
      <c r="AA15" s="666">
        <v>4.9543534131380317E-2</v>
      </c>
      <c r="AB15" s="665">
        <v>299.79959653878313</v>
      </c>
      <c r="AC15" s="666">
        <v>0.1649463647472115</v>
      </c>
      <c r="AD15" s="665">
        <v>779.45463730476149</v>
      </c>
      <c r="AE15" s="666">
        <v>0.42884717122074112</v>
      </c>
      <c r="AF15" s="665">
        <v>637.33071715178039</v>
      </c>
      <c r="AG15" s="666">
        <v>0.35065218949459148</v>
      </c>
      <c r="AH15" s="793">
        <v>1416.7853544565419</v>
      </c>
      <c r="AI15" s="794">
        <v>0.77949936071533266</v>
      </c>
      <c r="AK15" s="668" t="s">
        <v>1</v>
      </c>
      <c r="AL15" s="665">
        <v>1575.6101854104668</v>
      </c>
      <c r="AM15" s="666">
        <v>0.86688299564978222</v>
      </c>
      <c r="AN15" s="665">
        <v>219.95304665219567</v>
      </c>
      <c r="AO15" s="666">
        <v>0.12101569141258044</v>
      </c>
      <c r="AP15" s="665">
        <v>21.994839000260981</v>
      </c>
      <c r="AQ15" s="666">
        <v>1.2101312937637373E-2</v>
      </c>
      <c r="AR15" s="669">
        <v>1817.5580710629233</v>
      </c>
      <c r="AT15" s="673">
        <v>97.942328336971414</v>
      </c>
      <c r="AU15" s="666">
        <v>5.3886767028958754E-2</v>
      </c>
      <c r="AV15" s="665">
        <v>1094.9885905927117</v>
      </c>
      <c r="AW15" s="666">
        <v>0.6024504020123842</v>
      </c>
      <c r="AX15" s="665">
        <v>592.86125461254335</v>
      </c>
      <c r="AY15" s="666">
        <v>0.3261855915645287</v>
      </c>
    </row>
    <row r="16" spans="1:51" s="664" customFormat="1" ht="11.25" x14ac:dyDescent="0.2">
      <c r="A16" s="667">
        <v>97211</v>
      </c>
      <c r="B16" s="668" t="s">
        <v>30</v>
      </c>
      <c r="C16" s="669">
        <v>406</v>
      </c>
      <c r="D16" s="670">
        <v>312</v>
      </c>
      <c r="E16" s="666">
        <v>0.76847290640394084</v>
      </c>
      <c r="F16" s="670">
        <v>13</v>
      </c>
      <c r="G16" s="666">
        <v>3.2019704433497539E-2</v>
      </c>
      <c r="H16" s="670">
        <v>81</v>
      </c>
      <c r="I16" s="671">
        <v>0.19950738916256158</v>
      </c>
      <c r="J16" s="669">
        <v>378</v>
      </c>
      <c r="K16" s="670">
        <v>272</v>
      </c>
      <c r="L16" s="666">
        <v>0.71957671957671954</v>
      </c>
      <c r="M16" s="670">
        <v>34</v>
      </c>
      <c r="N16" s="666">
        <v>8.9947089947089942E-2</v>
      </c>
      <c r="O16" s="670">
        <v>72</v>
      </c>
      <c r="P16" s="671">
        <v>0.19047619047619047</v>
      </c>
      <c r="R16" s="672">
        <v>1.4394408739590636E-2</v>
      </c>
      <c r="S16" s="672">
        <v>2.7820174603307546E-2</v>
      </c>
      <c r="T16" s="672">
        <v>-0.174926027830268</v>
      </c>
      <c r="U16" s="672">
        <v>2.3836255539609663E-2</v>
      </c>
      <c r="W16" s="668" t="s">
        <v>30</v>
      </c>
      <c r="X16" s="665">
        <v>1</v>
      </c>
      <c r="Y16" s="666">
        <v>2.4630541871921183E-3</v>
      </c>
      <c r="Z16" s="665">
        <v>29</v>
      </c>
      <c r="AA16" s="666">
        <v>7.1428571428571425E-2</v>
      </c>
      <c r="AB16" s="665">
        <v>104</v>
      </c>
      <c r="AC16" s="666">
        <v>0.25615763546798032</v>
      </c>
      <c r="AD16" s="665">
        <v>190</v>
      </c>
      <c r="AE16" s="666">
        <v>0.46798029556650245</v>
      </c>
      <c r="AF16" s="665">
        <v>82</v>
      </c>
      <c r="AG16" s="666">
        <v>0.2019704433497537</v>
      </c>
      <c r="AH16" s="793">
        <v>272</v>
      </c>
      <c r="AI16" s="794">
        <v>0.66995073891625612</v>
      </c>
      <c r="AK16" s="668" t="s">
        <v>30</v>
      </c>
      <c r="AL16" s="665">
        <v>369</v>
      </c>
      <c r="AM16" s="666">
        <v>0.90886699507389157</v>
      </c>
      <c r="AN16" s="665">
        <v>37</v>
      </c>
      <c r="AO16" s="666">
        <v>9.1133004926108374E-2</v>
      </c>
      <c r="AP16" s="665">
        <v>0</v>
      </c>
      <c r="AQ16" s="666">
        <v>0</v>
      </c>
      <c r="AR16" s="669">
        <v>406</v>
      </c>
      <c r="AT16" s="673">
        <v>60</v>
      </c>
      <c r="AU16" s="666">
        <v>0.14778325123152711</v>
      </c>
      <c r="AV16" s="665">
        <v>237</v>
      </c>
      <c r="AW16" s="666">
        <v>0.58374384236453203</v>
      </c>
      <c r="AX16" s="665">
        <v>100</v>
      </c>
      <c r="AY16" s="666">
        <v>0.24630541871921183</v>
      </c>
    </row>
    <row r="17" spans="1:51" s="664" customFormat="1" ht="11.25" x14ac:dyDescent="0.2">
      <c r="A17" s="667">
        <v>97214</v>
      </c>
      <c r="B17" s="668" t="s">
        <v>11</v>
      </c>
      <c r="C17" s="669">
        <v>3890.4974896213826</v>
      </c>
      <c r="D17" s="670">
        <v>2897.5366900137601</v>
      </c>
      <c r="E17" s="666">
        <v>0.74477279518711215</v>
      </c>
      <c r="F17" s="670">
        <v>64.8667859040156</v>
      </c>
      <c r="G17" s="666">
        <v>1.6673133982751481E-2</v>
      </c>
      <c r="H17" s="670">
        <v>928.09401370360695</v>
      </c>
      <c r="I17" s="671">
        <v>0.23855407083013636</v>
      </c>
      <c r="J17" s="669">
        <v>3331.6367270000001</v>
      </c>
      <c r="K17" s="670">
        <v>2856.7122410000002</v>
      </c>
      <c r="L17" s="666">
        <v>0.8574500988804834</v>
      </c>
      <c r="M17" s="670">
        <v>93.325772000000001</v>
      </c>
      <c r="N17" s="666">
        <v>2.8011989195483495E-2</v>
      </c>
      <c r="O17" s="670">
        <v>381.59871399999997</v>
      </c>
      <c r="P17" s="671">
        <v>0.11453791192403312</v>
      </c>
      <c r="R17" s="672">
        <v>3.150063505750933E-2</v>
      </c>
      <c r="S17" s="672">
        <v>2.8419429463342194E-3</v>
      </c>
      <c r="T17" s="672">
        <v>-7.0168707804203478E-2</v>
      </c>
      <c r="U17" s="672">
        <v>0.19452986933785232</v>
      </c>
      <c r="W17" s="668" t="s">
        <v>11</v>
      </c>
      <c r="X17" s="665">
        <v>35.162287995447109</v>
      </c>
      <c r="Y17" s="666">
        <v>9.0379927218174477E-3</v>
      </c>
      <c r="Z17" s="665">
        <v>258.59510789172805</v>
      </c>
      <c r="AA17" s="666">
        <v>6.6468390888717463E-2</v>
      </c>
      <c r="AB17" s="665">
        <v>903.26091676645478</v>
      </c>
      <c r="AC17" s="666">
        <v>0.23217105760280513</v>
      </c>
      <c r="AD17" s="665">
        <v>1336.2500467081688</v>
      </c>
      <c r="AE17" s="666">
        <v>0.34346508390581448</v>
      </c>
      <c r="AF17" s="665">
        <v>1357.2291302595825</v>
      </c>
      <c r="AG17" s="666">
        <v>0.34885747488084512</v>
      </c>
      <c r="AH17" s="793">
        <v>2693.4791769677513</v>
      </c>
      <c r="AI17" s="794">
        <v>0.6923225587866596</v>
      </c>
      <c r="AK17" s="668" t="s">
        <v>11</v>
      </c>
      <c r="AL17" s="665">
        <v>3316.8678447028205</v>
      </c>
      <c r="AM17" s="666">
        <v>0.85255622283555654</v>
      </c>
      <c r="AN17" s="665">
        <v>554.31440893628462</v>
      </c>
      <c r="AO17" s="666">
        <v>0.14247905580585007</v>
      </c>
      <c r="AP17" s="665">
        <v>19.3152359822775</v>
      </c>
      <c r="AQ17" s="666">
        <v>4.9647213585934562E-3</v>
      </c>
      <c r="AR17" s="669">
        <v>3890.4974896213826</v>
      </c>
      <c r="AT17" s="673">
        <v>319.79027112616404</v>
      </c>
      <c r="AU17" s="666">
        <v>8.219778369713987E-2</v>
      </c>
      <c r="AV17" s="665">
        <v>2075.5673632750104</v>
      </c>
      <c r="AW17" s="666">
        <v>0.533496646331727</v>
      </c>
      <c r="AX17" s="665">
        <v>1480.6911571788339</v>
      </c>
      <c r="AY17" s="666">
        <v>0.38059172666962254</v>
      </c>
    </row>
    <row r="18" spans="1:51" s="664" customFormat="1" ht="11.25" x14ac:dyDescent="0.2">
      <c r="A18" s="667">
        <v>97215</v>
      </c>
      <c r="B18" s="668" t="s">
        <v>12</v>
      </c>
      <c r="C18" s="669">
        <v>614.62939596665069</v>
      </c>
      <c r="D18" s="670">
        <v>448.41252302025799</v>
      </c>
      <c r="E18" s="666">
        <v>0.72956569595084664</v>
      </c>
      <c r="F18" s="670">
        <v>1.0453891380276299</v>
      </c>
      <c r="G18" s="666">
        <v>1.7008446795544283E-3</v>
      </c>
      <c r="H18" s="670">
        <v>165.171483808365</v>
      </c>
      <c r="I18" s="671">
        <v>0.26873345936959886</v>
      </c>
      <c r="J18" s="669">
        <v>577.34292900000003</v>
      </c>
      <c r="K18" s="670">
        <v>443.73780499999998</v>
      </c>
      <c r="L18" s="666">
        <v>0.76858619498221992</v>
      </c>
      <c r="M18" s="670">
        <v>30.563264</v>
      </c>
      <c r="N18" s="666">
        <v>5.2937799122157431E-2</v>
      </c>
      <c r="O18" s="670">
        <v>103.04186</v>
      </c>
      <c r="P18" s="671">
        <v>0.17847600589562257</v>
      </c>
      <c r="R18" s="672">
        <v>1.2595272025022641E-2</v>
      </c>
      <c r="S18" s="672">
        <v>2.0981501070149733E-3</v>
      </c>
      <c r="T18" s="672">
        <v>-0.49088528450846847</v>
      </c>
      <c r="U18" s="672">
        <v>9.8966050100359526E-2</v>
      </c>
      <c r="W18" s="668" t="s">
        <v>12</v>
      </c>
      <c r="X18" s="665">
        <v>0</v>
      </c>
      <c r="Y18" s="666">
        <v>0</v>
      </c>
      <c r="Z18" s="665">
        <v>23.110115292629938</v>
      </c>
      <c r="AA18" s="666">
        <v>3.7600081356804933E-2</v>
      </c>
      <c r="AB18" s="665">
        <v>215.10750381494029</v>
      </c>
      <c r="AC18" s="666">
        <v>0.34997919921586673</v>
      </c>
      <c r="AD18" s="665">
        <v>248.85015067217614</v>
      </c>
      <c r="AE18" s="666">
        <v>0.40487837435890972</v>
      </c>
      <c r="AF18" s="665">
        <v>127.56162618690666</v>
      </c>
      <c r="AG18" s="666">
        <v>0.20754234506842242</v>
      </c>
      <c r="AH18" s="793">
        <v>376.41177685908281</v>
      </c>
      <c r="AI18" s="794">
        <v>0.61242071942733212</v>
      </c>
      <c r="AK18" s="668" t="s">
        <v>12</v>
      </c>
      <c r="AL18" s="665">
        <v>547.47876502024758</v>
      </c>
      <c r="AM18" s="666">
        <v>0.89074614493374049</v>
      </c>
      <c r="AN18" s="665">
        <v>67.150630946405457</v>
      </c>
      <c r="AO18" s="666">
        <v>0.10925385506626337</v>
      </c>
      <c r="AP18" s="665">
        <v>-2.3874235921539366E-12</v>
      </c>
      <c r="AQ18" s="666">
        <v>-3.884330309973453E-15</v>
      </c>
      <c r="AR18" s="669">
        <v>614.62939596665069</v>
      </c>
      <c r="AT18" s="673">
        <v>41.660309810839976</v>
      </c>
      <c r="AU18" s="666">
        <v>6.7781186653656955E-2</v>
      </c>
      <c r="AV18" s="665">
        <v>376.81122493504233</v>
      </c>
      <c r="AW18" s="666">
        <v>0.61307062012941504</v>
      </c>
      <c r="AX18" s="665">
        <v>188.10602641055152</v>
      </c>
      <c r="AY18" s="666">
        <v>0.30604788453814535</v>
      </c>
    </row>
    <row r="19" spans="1:51" s="664" customFormat="1" ht="11.25" x14ac:dyDescent="0.2">
      <c r="A19" s="667">
        <v>97216</v>
      </c>
      <c r="B19" s="668" t="s">
        <v>13</v>
      </c>
      <c r="C19" s="669">
        <v>1751</v>
      </c>
      <c r="D19" s="670">
        <v>1444</v>
      </c>
      <c r="E19" s="666">
        <v>0.82467161621930329</v>
      </c>
      <c r="F19" s="670">
        <v>38</v>
      </c>
      <c r="G19" s="666">
        <v>2.1701884637350087E-2</v>
      </c>
      <c r="H19" s="670">
        <v>269</v>
      </c>
      <c r="I19" s="671">
        <v>0.15362649914334667</v>
      </c>
      <c r="J19" s="669">
        <v>1645</v>
      </c>
      <c r="K19" s="670">
        <v>1411</v>
      </c>
      <c r="L19" s="666">
        <v>0.85775075987841942</v>
      </c>
      <c r="M19" s="670">
        <v>21</v>
      </c>
      <c r="N19" s="666">
        <v>1.276595744680851E-2</v>
      </c>
      <c r="O19" s="670">
        <v>213</v>
      </c>
      <c r="P19" s="671">
        <v>0.12948328267477205</v>
      </c>
      <c r="R19" s="676">
        <v>1.2567651251446765E-2</v>
      </c>
      <c r="S19" s="676">
        <v>4.6343791918856958E-3</v>
      </c>
      <c r="T19" s="676">
        <v>0.12593380967869239</v>
      </c>
      <c r="U19" s="676">
        <v>4.7790690114655421E-2</v>
      </c>
      <c r="W19" s="674" t="s">
        <v>13</v>
      </c>
      <c r="X19" s="665">
        <v>54</v>
      </c>
      <c r="Y19" s="675">
        <v>3.0839520274129069E-2</v>
      </c>
      <c r="Z19" s="665">
        <v>122</v>
      </c>
      <c r="AA19" s="675">
        <v>6.9674471730439752E-2</v>
      </c>
      <c r="AB19" s="665">
        <v>433</v>
      </c>
      <c r="AC19" s="675">
        <v>0.24728726442033125</v>
      </c>
      <c r="AD19" s="665">
        <v>727</v>
      </c>
      <c r="AE19" s="675">
        <v>0.41519131924614505</v>
      </c>
      <c r="AF19" s="665">
        <v>415</v>
      </c>
      <c r="AG19" s="675">
        <v>0.23700742432895489</v>
      </c>
      <c r="AH19" s="793">
        <v>1142</v>
      </c>
      <c r="AI19" s="794">
        <v>0.65219874357509999</v>
      </c>
      <c r="AK19" s="674" t="s">
        <v>13</v>
      </c>
      <c r="AL19" s="665">
        <v>1442</v>
      </c>
      <c r="AM19" s="675">
        <v>0.82352941176470584</v>
      </c>
      <c r="AN19" s="665">
        <v>304</v>
      </c>
      <c r="AO19" s="675">
        <v>0.1736150770988007</v>
      </c>
      <c r="AP19" s="665">
        <v>5</v>
      </c>
      <c r="AQ19" s="675">
        <v>2.8555111364934323E-3</v>
      </c>
      <c r="AR19" s="669">
        <v>1751</v>
      </c>
      <c r="AT19" s="673">
        <v>79</v>
      </c>
      <c r="AU19" s="675">
        <v>4.5117075956596232E-2</v>
      </c>
      <c r="AV19" s="665">
        <v>944</v>
      </c>
      <c r="AW19" s="675">
        <v>0.53912050256996003</v>
      </c>
      <c r="AX19" s="665">
        <v>680</v>
      </c>
      <c r="AY19" s="675">
        <v>0.38834951456310679</v>
      </c>
    </row>
    <row r="20" spans="1:51" s="664" customFormat="1" ht="11.25" x14ac:dyDescent="0.2">
      <c r="A20" s="677"/>
      <c r="B20" s="685" t="s">
        <v>36</v>
      </c>
      <c r="C20" s="686">
        <v>9490.5663530584861</v>
      </c>
      <c r="D20" s="687">
        <v>7440.9639182821256</v>
      </c>
      <c r="E20" s="688">
        <v>0.78403792160245067</v>
      </c>
      <c r="F20" s="687">
        <v>164.36542865792103</v>
      </c>
      <c r="G20" s="688">
        <v>1.731882192730802E-2</v>
      </c>
      <c r="H20" s="687">
        <v>1885.2370061184397</v>
      </c>
      <c r="I20" s="689">
        <v>0.19864325647024131</v>
      </c>
      <c r="J20" s="686">
        <v>8633.3807880000004</v>
      </c>
      <c r="K20" s="687">
        <v>7224.2728909999996</v>
      </c>
      <c r="L20" s="688">
        <v>0.83678376622069128</v>
      </c>
      <c r="M20" s="687">
        <v>208.31215400000002</v>
      </c>
      <c r="N20" s="688">
        <v>2.4128688298973709E-2</v>
      </c>
      <c r="O20" s="687">
        <v>1200.7957430000001</v>
      </c>
      <c r="P20" s="689">
        <v>0.13908754548033497</v>
      </c>
      <c r="R20" s="690">
        <v>1.9112777312966234E-2</v>
      </c>
      <c r="S20" s="690">
        <v>5.9282646904768033E-3</v>
      </c>
      <c r="T20" s="690">
        <v>-4.6283769904882699E-2</v>
      </c>
      <c r="U20" s="690">
        <v>9.4408262764348549E-2</v>
      </c>
      <c r="W20" s="685" t="s">
        <v>36</v>
      </c>
      <c r="X20" s="687">
        <v>117.45494721629646</v>
      </c>
      <c r="Y20" s="688">
        <v>1.2375968182177529E-2</v>
      </c>
      <c r="Z20" s="687">
        <v>590.18609031320671</v>
      </c>
      <c r="AA20" s="688">
        <v>6.2186603871433849E-2</v>
      </c>
      <c r="AB20" s="687">
        <v>2250.1479864810135</v>
      </c>
      <c r="AC20" s="688">
        <v>0.23709311992280285</v>
      </c>
      <c r="AD20" s="687">
        <v>3698.9441454197477</v>
      </c>
      <c r="AE20" s="688">
        <v>0.38974956897358437</v>
      </c>
      <c r="AF20" s="687">
        <v>2833.8331836282268</v>
      </c>
      <c r="AG20" s="688">
        <v>0.29859473905000189</v>
      </c>
      <c r="AH20" s="793">
        <v>6532.7773290479745</v>
      </c>
      <c r="AI20" s="794">
        <v>0.68834430802358626</v>
      </c>
      <c r="AK20" s="685" t="s">
        <v>36</v>
      </c>
      <c r="AL20" s="687">
        <v>8080.9606450189121</v>
      </c>
      <c r="AM20" s="688">
        <v>0.8514729621393663</v>
      </c>
      <c r="AN20" s="687">
        <v>1358.1100990526736</v>
      </c>
      <c r="AO20" s="688">
        <v>0.14310105936038275</v>
      </c>
      <c r="AP20" s="687">
        <v>51.495608986901857</v>
      </c>
      <c r="AQ20" s="688">
        <v>5.4259785002511024E-3</v>
      </c>
      <c r="AR20" s="686">
        <v>9490.5663530584861</v>
      </c>
      <c r="AT20" s="691">
        <v>682.99416565439037</v>
      </c>
      <c r="AU20" s="688">
        <v>7.1965585640132487E-2</v>
      </c>
      <c r="AV20" s="687">
        <v>5245.9040105596187</v>
      </c>
      <c r="AW20" s="688">
        <v>0.55274931077943967</v>
      </c>
      <c r="AX20" s="687">
        <v>3384.0063730952697</v>
      </c>
      <c r="AY20" s="688">
        <v>0.35656527199820059</v>
      </c>
    </row>
    <row r="21" spans="1:51" s="664" customFormat="1" ht="11.25" x14ac:dyDescent="0.2">
      <c r="A21" s="667">
        <v>97234</v>
      </c>
      <c r="B21" s="668" t="s">
        <v>2</v>
      </c>
      <c r="C21" s="669">
        <v>1020.7442710294949</v>
      </c>
      <c r="D21" s="670">
        <v>637.14496203407202</v>
      </c>
      <c r="E21" s="666">
        <v>0.62419646146185559</v>
      </c>
      <c r="F21" s="670">
        <v>35.885096647958903</v>
      </c>
      <c r="G21" s="666">
        <v>3.5155814895503817E-2</v>
      </c>
      <c r="H21" s="670">
        <v>347.71421234746401</v>
      </c>
      <c r="I21" s="671">
        <v>0.34064772364264057</v>
      </c>
      <c r="J21" s="669">
        <v>720.25952399999994</v>
      </c>
      <c r="K21" s="670">
        <v>537.58605899999998</v>
      </c>
      <c r="L21" s="666">
        <v>0.74637827211848162</v>
      </c>
      <c r="M21" s="670">
        <v>45.166516000000001</v>
      </c>
      <c r="N21" s="666">
        <v>6.2708668882523522E-2</v>
      </c>
      <c r="O21" s="670">
        <v>137.50694899999999</v>
      </c>
      <c r="P21" s="671">
        <v>0.19091305899899494</v>
      </c>
      <c r="R21" s="692">
        <v>7.2224158772257185E-2</v>
      </c>
      <c r="S21" s="692">
        <v>3.456564144344787E-2</v>
      </c>
      <c r="T21" s="692">
        <v>-4.4964520937844976E-2</v>
      </c>
      <c r="U21" s="692">
        <v>0.203869908820697</v>
      </c>
      <c r="W21" s="693" t="s">
        <v>2</v>
      </c>
      <c r="X21" s="665">
        <v>14.45709800401454</v>
      </c>
      <c r="Y21" s="694">
        <v>1.4163290859750311E-2</v>
      </c>
      <c r="Z21" s="665">
        <v>272.09750853076338</v>
      </c>
      <c r="AA21" s="694">
        <v>0.26656775477792616</v>
      </c>
      <c r="AB21" s="665">
        <v>181.31039982402959</v>
      </c>
      <c r="AC21" s="694">
        <v>0.17762568448330829</v>
      </c>
      <c r="AD21" s="665">
        <v>369.06759004821521</v>
      </c>
      <c r="AE21" s="694">
        <v>0.36156714323361683</v>
      </c>
      <c r="AF21" s="665">
        <v>183.81167462247058</v>
      </c>
      <c r="AG21" s="694">
        <v>0.18007612664539682</v>
      </c>
      <c r="AH21" s="793">
        <v>552.87926467068576</v>
      </c>
      <c r="AI21" s="794">
        <v>0.54164326987901368</v>
      </c>
      <c r="AK21" s="693" t="s">
        <v>2</v>
      </c>
      <c r="AL21" s="665">
        <v>697.53162276052433</v>
      </c>
      <c r="AM21" s="694">
        <v>0.68335590270520241</v>
      </c>
      <c r="AN21" s="665">
        <v>311.23919803215699</v>
      </c>
      <c r="AO21" s="694">
        <v>0.30491397979461554</v>
      </c>
      <c r="AP21" s="665">
        <v>11.973450236813619</v>
      </c>
      <c r="AQ21" s="694">
        <v>1.1730117500182021E-2</v>
      </c>
      <c r="AR21" s="669">
        <v>1020.7442710294949</v>
      </c>
      <c r="AT21" s="673">
        <v>75.339372014265479</v>
      </c>
      <c r="AU21" s="694">
        <v>7.3808273190972926E-2</v>
      </c>
      <c r="AV21" s="665">
        <v>408.36997923987485</v>
      </c>
      <c r="AW21" s="694">
        <v>0.40007080209032569</v>
      </c>
      <c r="AX21" s="665">
        <v>456.76350628915918</v>
      </c>
      <c r="AY21" s="694">
        <v>0.44748084241362424</v>
      </c>
    </row>
    <row r="22" spans="1:51" s="664" customFormat="1" ht="11.25" x14ac:dyDescent="0.2">
      <c r="A22" s="667">
        <v>97204</v>
      </c>
      <c r="B22" s="668" t="s">
        <v>3</v>
      </c>
      <c r="C22" s="669">
        <v>2140.4791857714449</v>
      </c>
      <c r="D22" s="670">
        <v>1621.65671533767</v>
      </c>
      <c r="E22" s="666">
        <v>0.7576138680148915</v>
      </c>
      <c r="F22" s="670">
        <v>273.93826438903301</v>
      </c>
      <c r="G22" s="666">
        <v>0.12797987768813721</v>
      </c>
      <c r="H22" s="670">
        <v>244.884206044742</v>
      </c>
      <c r="I22" s="671">
        <v>0.11440625429697131</v>
      </c>
      <c r="J22" s="669">
        <v>1998.392715</v>
      </c>
      <c r="K22" s="670">
        <v>1571.7235470000001</v>
      </c>
      <c r="L22" s="666">
        <v>0.78649383337048451</v>
      </c>
      <c r="M22" s="670">
        <v>217.17845</v>
      </c>
      <c r="N22" s="666">
        <v>0.10867656210406071</v>
      </c>
      <c r="O22" s="670">
        <v>209.49071799999999</v>
      </c>
      <c r="P22" s="671">
        <v>0.10482960452545484</v>
      </c>
      <c r="R22" s="672">
        <v>1.3832091800638491E-2</v>
      </c>
      <c r="S22" s="672">
        <v>6.2746984800816641E-3</v>
      </c>
      <c r="T22" s="672">
        <v>4.7531747829460791E-2</v>
      </c>
      <c r="U22" s="672">
        <v>3.1713701463057298E-2</v>
      </c>
      <c r="W22" s="668" t="s">
        <v>3</v>
      </c>
      <c r="X22" s="665">
        <v>95.805768861544081</v>
      </c>
      <c r="Y22" s="666">
        <v>4.4759028491564122E-2</v>
      </c>
      <c r="Z22" s="665">
        <v>532.30151262937432</v>
      </c>
      <c r="AA22" s="666">
        <v>0.24868333977166371</v>
      </c>
      <c r="AB22" s="665">
        <v>473.65583856209997</v>
      </c>
      <c r="AC22" s="666">
        <v>0.22128495418720495</v>
      </c>
      <c r="AD22" s="665">
        <v>599.55959391569911</v>
      </c>
      <c r="AE22" s="666">
        <v>0.28010531375459896</v>
      </c>
      <c r="AF22" s="665">
        <v>439.15647180273231</v>
      </c>
      <c r="AG22" s="666">
        <v>0.20516736379497053</v>
      </c>
      <c r="AH22" s="793">
        <v>1038.7160657184313</v>
      </c>
      <c r="AI22" s="794">
        <v>0.48527267754956949</v>
      </c>
      <c r="AK22" s="668" t="s">
        <v>3</v>
      </c>
      <c r="AL22" s="665">
        <v>1690.7921886206359</v>
      </c>
      <c r="AM22" s="666">
        <v>0.78991293158090747</v>
      </c>
      <c r="AN22" s="665">
        <v>431.5937944305989</v>
      </c>
      <c r="AO22" s="666">
        <v>0.20163419354860451</v>
      </c>
      <c r="AP22" s="665">
        <v>18.093202720210229</v>
      </c>
      <c r="AQ22" s="666">
        <v>8.4528748704880783E-3</v>
      </c>
      <c r="AR22" s="669">
        <v>2140.4791857714449</v>
      </c>
      <c r="AT22" s="673">
        <v>175.85969768809849</v>
      </c>
      <c r="AU22" s="666">
        <v>8.2159031892065484E-2</v>
      </c>
      <c r="AV22" s="665">
        <v>864.45821662298522</v>
      </c>
      <c r="AW22" s="666">
        <v>0.40386200546557893</v>
      </c>
      <c r="AX22" s="665">
        <v>864.81083245781315</v>
      </c>
      <c r="AY22" s="666">
        <v>0.40402674233252533</v>
      </c>
    </row>
    <row r="23" spans="1:51" s="664" customFormat="1" ht="11.25" x14ac:dyDescent="0.2">
      <c r="A23" s="667">
        <v>97205</v>
      </c>
      <c r="B23" s="668" t="s">
        <v>4</v>
      </c>
      <c r="C23" s="669">
        <v>2096.5065059706039</v>
      </c>
      <c r="D23" s="670">
        <v>1814.76641947855</v>
      </c>
      <c r="E23" s="666">
        <v>0.86561449454619321</v>
      </c>
      <c r="F23" s="670">
        <v>32.362036961925099</v>
      </c>
      <c r="G23" s="666">
        <v>1.5436172923748066E-2</v>
      </c>
      <c r="H23" s="670">
        <v>249.378049530129</v>
      </c>
      <c r="I23" s="671">
        <v>0.11894933253005877</v>
      </c>
      <c r="J23" s="669">
        <v>2058.1567259999997</v>
      </c>
      <c r="K23" s="670">
        <v>1778.7603469999999</v>
      </c>
      <c r="L23" s="666">
        <v>0.86424922093129275</v>
      </c>
      <c r="M23" s="670">
        <v>35.982866999999999</v>
      </c>
      <c r="N23" s="666">
        <v>1.748305488374164E-2</v>
      </c>
      <c r="O23" s="670">
        <v>243.413512</v>
      </c>
      <c r="P23" s="671">
        <v>0.1182677241849657</v>
      </c>
      <c r="R23" s="672">
        <v>3.699145381512059E-3</v>
      </c>
      <c r="S23" s="672">
        <v>4.0160583401134264E-3</v>
      </c>
      <c r="T23" s="672">
        <v>-2.0987995258122782E-2</v>
      </c>
      <c r="U23" s="672">
        <v>4.8534045360071332E-3</v>
      </c>
      <c r="W23" s="668" t="s">
        <v>4</v>
      </c>
      <c r="X23" s="665">
        <v>31.785429384853906</v>
      </c>
      <c r="Y23" s="666">
        <v>1.5161140351500338E-2</v>
      </c>
      <c r="Z23" s="665">
        <v>135.59185921799306</v>
      </c>
      <c r="AA23" s="666">
        <v>6.4675143545628588E-2</v>
      </c>
      <c r="AB23" s="665">
        <v>580.24861454297741</v>
      </c>
      <c r="AC23" s="666">
        <v>0.2767692887622803</v>
      </c>
      <c r="AD23" s="665">
        <v>781.39050888364864</v>
      </c>
      <c r="AE23" s="666">
        <v>0.37271074840852647</v>
      </c>
      <c r="AF23" s="665">
        <v>567.49009394113568</v>
      </c>
      <c r="AG23" s="666">
        <v>0.27068367893206657</v>
      </c>
      <c r="AH23" s="793">
        <v>1348.8806028247843</v>
      </c>
      <c r="AI23" s="794">
        <v>0.64339442734059304</v>
      </c>
      <c r="AK23" s="668" t="s">
        <v>4</v>
      </c>
      <c r="AL23" s="665">
        <v>1462.9652964496397</v>
      </c>
      <c r="AM23" s="666">
        <v>0.6978109976207022</v>
      </c>
      <c r="AN23" s="665">
        <v>622.72709090243347</v>
      </c>
      <c r="AO23" s="666">
        <v>0.29703084112974604</v>
      </c>
      <c r="AP23" s="665">
        <v>10.814118618530756</v>
      </c>
      <c r="AQ23" s="666">
        <v>5.1581612495517747E-3</v>
      </c>
      <c r="AR23" s="669">
        <v>2096.5065059706039</v>
      </c>
      <c r="AT23" s="673">
        <v>59.468662157824923</v>
      </c>
      <c r="AU23" s="666">
        <v>2.8365598670199766E-2</v>
      </c>
      <c r="AV23" s="665">
        <v>1104.1693553759535</v>
      </c>
      <c r="AW23" s="666">
        <v>0.52667108460260392</v>
      </c>
      <c r="AX23" s="665">
        <v>883.31126997197612</v>
      </c>
      <c r="AY23" s="666">
        <v>0.42132531783536542</v>
      </c>
    </row>
    <row r="24" spans="1:51" s="664" customFormat="1" ht="11.25" x14ac:dyDescent="0.2">
      <c r="A24" s="667">
        <v>97208</v>
      </c>
      <c r="B24" s="668" t="s">
        <v>7</v>
      </c>
      <c r="C24" s="669">
        <v>425.66541667748407</v>
      </c>
      <c r="D24" s="670">
        <v>349.81549815498198</v>
      </c>
      <c r="E24" s="666">
        <v>0.82180859531754802</v>
      </c>
      <c r="F24" s="670">
        <v>17.847039652353399</v>
      </c>
      <c r="G24" s="666">
        <v>4.1927389337047434E-2</v>
      </c>
      <c r="H24" s="670">
        <v>58.002878870148699</v>
      </c>
      <c r="I24" s="671">
        <v>0.13626401534540453</v>
      </c>
      <c r="J24" s="669">
        <v>470.21430700000002</v>
      </c>
      <c r="K24" s="670">
        <v>347.51202699999999</v>
      </c>
      <c r="L24" s="666">
        <v>0.73905030499210222</v>
      </c>
      <c r="M24" s="670">
        <v>39.090992</v>
      </c>
      <c r="N24" s="666">
        <v>8.3134416409835016E-2</v>
      </c>
      <c r="O24" s="670">
        <v>83.611288000000002</v>
      </c>
      <c r="P24" s="671">
        <v>0.17781527859806273</v>
      </c>
      <c r="R24" s="672">
        <v>-1.971015070553872E-2</v>
      </c>
      <c r="S24" s="672">
        <v>1.3221919031038976E-3</v>
      </c>
      <c r="T24" s="672">
        <v>-0.14513428565869524</v>
      </c>
      <c r="U24" s="672">
        <v>-7.0526681990736417E-2</v>
      </c>
      <c r="W24" s="668" t="s">
        <v>7</v>
      </c>
      <c r="X24" s="665">
        <v>7.7736777367773682</v>
      </c>
      <c r="Y24" s="666">
        <v>1.8262413229278823E-2</v>
      </c>
      <c r="Z24" s="665">
        <v>32.066420664206646</v>
      </c>
      <c r="AA24" s="666">
        <v>7.5332454570775156E-2</v>
      </c>
      <c r="AB24" s="665">
        <v>100.00674312652912</v>
      </c>
      <c r="AC24" s="666">
        <v>0.23494213814015738</v>
      </c>
      <c r="AD24" s="665">
        <v>216.82718523607139</v>
      </c>
      <c r="AE24" s="666">
        <v>0.50938407664993812</v>
      </c>
      <c r="AF24" s="665">
        <v>68.991389913899141</v>
      </c>
      <c r="AG24" s="666">
        <v>0.16207891740984956</v>
      </c>
      <c r="AH24" s="793">
        <v>285.81857514997051</v>
      </c>
      <c r="AI24" s="794">
        <v>0.67146299405978771</v>
      </c>
      <c r="AK24" s="668" t="s">
        <v>7</v>
      </c>
      <c r="AL24" s="665">
        <v>398.53690233324238</v>
      </c>
      <c r="AM24" s="666">
        <v>0.93626798588433147</v>
      </c>
      <c r="AN24" s="665">
        <v>27.128514344241289</v>
      </c>
      <c r="AO24" s="666">
        <v>6.3732014115668464E-2</v>
      </c>
      <c r="AP24" s="665">
        <v>0</v>
      </c>
      <c r="AQ24" s="666">
        <v>0</v>
      </c>
      <c r="AR24" s="669">
        <v>425.66541667748368</v>
      </c>
      <c r="AT24" s="673">
        <v>30.697922274711978</v>
      </c>
      <c r="AU24" s="666">
        <v>7.2117491983077986E-2</v>
      </c>
      <c r="AV24" s="665">
        <v>245.1865895252983</v>
      </c>
      <c r="AW24" s="666">
        <v>0.57600777493058641</v>
      </c>
      <c r="AX24" s="665">
        <v>149.78090487747335</v>
      </c>
      <c r="AY24" s="666">
        <v>0.35187473308633549</v>
      </c>
    </row>
    <row r="25" spans="1:51" s="664" customFormat="1" ht="11.25" x14ac:dyDescent="0.2">
      <c r="A25" s="667">
        <v>97218</v>
      </c>
      <c r="B25" s="668" t="s">
        <v>15</v>
      </c>
      <c r="C25" s="669">
        <v>2642</v>
      </c>
      <c r="D25" s="670">
        <v>2090</v>
      </c>
      <c r="E25" s="666">
        <v>0.79106737320211962</v>
      </c>
      <c r="F25" s="670">
        <v>45</v>
      </c>
      <c r="G25" s="666">
        <v>1.7032551097653292E-2</v>
      </c>
      <c r="H25" s="670">
        <v>507</v>
      </c>
      <c r="I25" s="671">
        <v>0.1919000757002271</v>
      </c>
      <c r="J25" s="669">
        <v>2417</v>
      </c>
      <c r="K25" s="670">
        <v>1943</v>
      </c>
      <c r="L25" s="666">
        <v>0.80388911874224245</v>
      </c>
      <c r="M25" s="670">
        <v>61</v>
      </c>
      <c r="N25" s="666">
        <v>2.5237898220935043E-2</v>
      </c>
      <c r="O25" s="670">
        <v>413</v>
      </c>
      <c r="P25" s="671">
        <v>0.1708729830368225</v>
      </c>
      <c r="R25" s="672">
        <v>1.7961217735633861E-2</v>
      </c>
      <c r="S25" s="672">
        <v>1.4693076536159921E-2</v>
      </c>
      <c r="T25" s="672">
        <v>-5.9028357063015235E-2</v>
      </c>
      <c r="U25" s="672">
        <v>4.1865318528971018E-2</v>
      </c>
      <c r="W25" s="668" t="s">
        <v>15</v>
      </c>
      <c r="X25" s="665">
        <v>70</v>
      </c>
      <c r="Y25" s="666">
        <v>2.6495079485238455E-2</v>
      </c>
      <c r="Z25" s="665">
        <v>412</v>
      </c>
      <c r="AA25" s="666">
        <v>0.15594246782740348</v>
      </c>
      <c r="AB25" s="665">
        <v>591</v>
      </c>
      <c r="AC25" s="666">
        <v>0.22369417108251324</v>
      </c>
      <c r="AD25" s="665">
        <v>884</v>
      </c>
      <c r="AE25" s="666">
        <v>0.33459500378501134</v>
      </c>
      <c r="AF25" s="665">
        <v>685</v>
      </c>
      <c r="AG25" s="666">
        <v>0.25927327781983345</v>
      </c>
      <c r="AH25" s="793">
        <v>1569</v>
      </c>
      <c r="AI25" s="794">
        <v>0.59386828160484484</v>
      </c>
      <c r="AK25" s="668" t="s">
        <v>15</v>
      </c>
      <c r="AL25" s="665">
        <v>2249</v>
      </c>
      <c r="AM25" s="666">
        <v>0.8512490537471612</v>
      </c>
      <c r="AN25" s="665">
        <v>365</v>
      </c>
      <c r="AO25" s="666">
        <v>0.13815291445874336</v>
      </c>
      <c r="AP25" s="665">
        <v>28</v>
      </c>
      <c r="AQ25" s="666">
        <v>1.0598031794095382E-2</v>
      </c>
      <c r="AR25" s="669">
        <v>2642</v>
      </c>
      <c r="AT25" s="673">
        <v>163</v>
      </c>
      <c r="AU25" s="666">
        <v>6.1695685087055259E-2</v>
      </c>
      <c r="AV25" s="665">
        <v>1493</v>
      </c>
      <c r="AW25" s="666">
        <v>0.5651021953065859</v>
      </c>
      <c r="AX25" s="665">
        <v>930</v>
      </c>
      <c r="AY25" s="666">
        <v>0.35200605601816803</v>
      </c>
    </row>
    <row r="26" spans="1:51" s="664" customFormat="1" ht="11.25" x14ac:dyDescent="0.2">
      <c r="A26" s="667">
        <v>97233</v>
      </c>
      <c r="B26" s="668" t="s">
        <v>16</v>
      </c>
      <c r="C26" s="669">
        <v>1062.728091643736</v>
      </c>
      <c r="D26" s="670">
        <v>830.87804248017301</v>
      </c>
      <c r="E26" s="666">
        <v>0.78183502347721201</v>
      </c>
      <c r="F26" s="670">
        <v>93.844067518584893</v>
      </c>
      <c r="G26" s="666">
        <v>8.8304871449699798E-2</v>
      </c>
      <c r="H26" s="670">
        <v>138.00598164497799</v>
      </c>
      <c r="I26" s="671">
        <v>0.12986010507308815</v>
      </c>
      <c r="J26" s="669">
        <v>1068.8106639999999</v>
      </c>
      <c r="K26" s="670">
        <v>804.87262899999996</v>
      </c>
      <c r="L26" s="666">
        <v>0.75305445212137223</v>
      </c>
      <c r="M26" s="670">
        <v>80.168094999999994</v>
      </c>
      <c r="N26" s="666">
        <v>7.5006825530700358E-2</v>
      </c>
      <c r="O26" s="670">
        <v>183.76993999999999</v>
      </c>
      <c r="P26" s="671">
        <v>0.17193872234792748</v>
      </c>
      <c r="R26" s="672">
        <v>-1.1407944047566732E-3</v>
      </c>
      <c r="S26" s="672">
        <v>6.3800632641919375E-3</v>
      </c>
      <c r="T26" s="672">
        <v>3.2003218935961808E-2</v>
      </c>
      <c r="U26" s="672">
        <v>-5.5668041736301022E-2</v>
      </c>
      <c r="W26" s="668" t="s">
        <v>16</v>
      </c>
      <c r="X26" s="665">
        <v>12.059052881970565</v>
      </c>
      <c r="Y26" s="666">
        <v>1.1347260862671528E-2</v>
      </c>
      <c r="Z26" s="665">
        <v>62.55016811356716</v>
      </c>
      <c r="AA26" s="666">
        <v>5.8858111124944448E-2</v>
      </c>
      <c r="AB26" s="665">
        <v>322.22632161863709</v>
      </c>
      <c r="AC26" s="666">
        <v>0.30320674135963155</v>
      </c>
      <c r="AD26" s="665">
        <v>437.98651739546102</v>
      </c>
      <c r="AE26" s="666">
        <v>0.41213412992407239</v>
      </c>
      <c r="AF26" s="665">
        <v>227.90603163410344</v>
      </c>
      <c r="AG26" s="666">
        <v>0.21445375672868314</v>
      </c>
      <c r="AH26" s="793">
        <v>665.89254902956441</v>
      </c>
      <c r="AI26" s="794">
        <v>0.62658788665275555</v>
      </c>
      <c r="AK26" s="668" t="s">
        <v>16</v>
      </c>
      <c r="AL26" s="665">
        <v>862.79263692609572</v>
      </c>
      <c r="AM26" s="666">
        <v>0.81186584198748579</v>
      </c>
      <c r="AN26" s="665">
        <v>187.87640183567299</v>
      </c>
      <c r="AO26" s="666">
        <v>0.17678689714984575</v>
      </c>
      <c r="AP26" s="665">
        <v>12.059052881967204</v>
      </c>
      <c r="AQ26" s="666">
        <v>1.1347260862668365E-2</v>
      </c>
      <c r="AR26" s="669">
        <v>1062.728091643736</v>
      </c>
      <c r="AT26" s="673">
        <v>61.650649379681987</v>
      </c>
      <c r="AU26" s="666">
        <v>5.8011686963432098E-2</v>
      </c>
      <c r="AV26" s="665">
        <v>578.97802142707997</v>
      </c>
      <c r="AW26" s="666">
        <v>0.54480353533476922</v>
      </c>
      <c r="AX26" s="665">
        <v>370.93468436646708</v>
      </c>
      <c r="AY26" s="666">
        <v>0.34904006705302892</v>
      </c>
    </row>
    <row r="27" spans="1:51" s="664" customFormat="1" ht="11.25" x14ac:dyDescent="0.2">
      <c r="A27" s="667">
        <v>97219</v>
      </c>
      <c r="B27" s="668" t="s">
        <v>31</v>
      </c>
      <c r="C27" s="669">
        <v>970.51863235982535</v>
      </c>
      <c r="D27" s="670">
        <v>661.33415361544098</v>
      </c>
      <c r="E27" s="666">
        <v>0.68142344882900463</v>
      </c>
      <c r="F27" s="670">
        <v>80.612454854146307</v>
      </c>
      <c r="G27" s="666">
        <v>8.3061213011579538E-2</v>
      </c>
      <c r="H27" s="670">
        <v>228.572023890238</v>
      </c>
      <c r="I27" s="671">
        <v>0.2355153381594158</v>
      </c>
      <c r="J27" s="669">
        <v>948.97862800000007</v>
      </c>
      <c r="K27" s="670">
        <v>681.18230600000004</v>
      </c>
      <c r="L27" s="666">
        <v>0.71780573966730044</v>
      </c>
      <c r="M27" s="670">
        <v>93.308823000000004</v>
      </c>
      <c r="N27" s="666">
        <v>9.8325526251999001E-2</v>
      </c>
      <c r="O27" s="670">
        <v>174.48749900000001</v>
      </c>
      <c r="P27" s="671">
        <v>0.18386873408070051</v>
      </c>
      <c r="R27" s="672">
        <v>4.4989547126703666E-3</v>
      </c>
      <c r="S27" s="672">
        <v>-5.8966926951126153E-3</v>
      </c>
      <c r="T27" s="672">
        <v>-2.8828593962803239E-2</v>
      </c>
      <c r="U27" s="672">
        <v>5.5484235602472287E-2</v>
      </c>
      <c r="W27" s="668" t="s">
        <v>31</v>
      </c>
      <c r="X27" s="665">
        <v>22.074846433205479</v>
      </c>
      <c r="Y27" s="666">
        <v>2.2745412295207851E-2</v>
      </c>
      <c r="Z27" s="665">
        <v>102.8833922383444</v>
      </c>
      <c r="AA27" s="666">
        <v>0.10600867289706993</v>
      </c>
      <c r="AB27" s="665">
        <v>290.15713615434845</v>
      </c>
      <c r="AC27" s="666">
        <v>0.29897121650187036</v>
      </c>
      <c r="AD27" s="665">
        <v>366.21433775983678</v>
      </c>
      <c r="AE27" s="666">
        <v>0.37733880169758627</v>
      </c>
      <c r="AF27" s="665">
        <v>189.18891977409055</v>
      </c>
      <c r="AG27" s="666">
        <v>0.19493589660826591</v>
      </c>
      <c r="AH27" s="793">
        <v>555.40325753392733</v>
      </c>
      <c r="AI27" s="794">
        <v>0.5722746983058522</v>
      </c>
      <c r="AK27" s="668" t="s">
        <v>31</v>
      </c>
      <c r="AL27" s="665">
        <v>794.46940747414578</v>
      </c>
      <c r="AM27" s="666">
        <v>0.8186029417512426</v>
      </c>
      <c r="AN27" s="665">
        <v>161.56463671761833</v>
      </c>
      <c r="AO27" s="666">
        <v>0.16647247289294423</v>
      </c>
      <c r="AP27" s="665">
        <v>14.484588168061237</v>
      </c>
      <c r="AQ27" s="666">
        <v>1.492458535581313E-2</v>
      </c>
      <c r="AR27" s="669">
        <v>970.51863235982535</v>
      </c>
      <c r="AT27" s="673">
        <v>83.621232424302391</v>
      </c>
      <c r="AU27" s="666">
        <v>8.6161387979720255E-2</v>
      </c>
      <c r="AV27" s="665">
        <v>550.12859420064251</v>
      </c>
      <c r="AW27" s="666">
        <v>0.56683980694219083</v>
      </c>
      <c r="AX27" s="665">
        <v>317.90431927068232</v>
      </c>
      <c r="AY27" s="666">
        <v>0.3275612736024397</v>
      </c>
    </row>
    <row r="28" spans="1:51" s="664" customFormat="1" ht="11.25" x14ac:dyDescent="0.2">
      <c r="A28" s="667">
        <v>97225</v>
      </c>
      <c r="B28" s="668" t="s">
        <v>20</v>
      </c>
      <c r="C28" s="669">
        <v>2508.7902371065475</v>
      </c>
      <c r="D28" s="670">
        <v>1822.54816896998</v>
      </c>
      <c r="E28" s="666">
        <v>0.72646494793122751</v>
      </c>
      <c r="F28" s="670">
        <v>54.983956152698802</v>
      </c>
      <c r="G28" s="666">
        <v>2.1916521891488711E-2</v>
      </c>
      <c r="H28" s="670">
        <v>631.25811198386896</v>
      </c>
      <c r="I28" s="671">
        <v>0.25161853017728386</v>
      </c>
      <c r="J28" s="669">
        <v>2319.3616929999998</v>
      </c>
      <c r="K28" s="670">
        <v>1808.324417</v>
      </c>
      <c r="L28" s="666">
        <v>0.77966469070246913</v>
      </c>
      <c r="M28" s="670">
        <v>90.550393</v>
      </c>
      <c r="N28" s="666">
        <v>3.9041083274457621E-2</v>
      </c>
      <c r="O28" s="670">
        <v>420.48688299999998</v>
      </c>
      <c r="P28" s="671">
        <v>0.18129422602307332</v>
      </c>
      <c r="R28" s="676">
        <v>1.5825648722655794E-2</v>
      </c>
      <c r="S28" s="676">
        <v>1.5682152971985275E-3</v>
      </c>
      <c r="T28" s="676">
        <v>-9.4957176502594831E-2</v>
      </c>
      <c r="U28" s="676">
        <v>8.4653205043586199E-2</v>
      </c>
      <c r="W28" s="674" t="s">
        <v>20</v>
      </c>
      <c r="X28" s="665">
        <v>78.46879322308213</v>
      </c>
      <c r="Y28" s="675">
        <v>3.127754248341711E-2</v>
      </c>
      <c r="Z28" s="665">
        <v>380.23425964440946</v>
      </c>
      <c r="AA28" s="675">
        <v>0.15156080170454722</v>
      </c>
      <c r="AB28" s="665">
        <v>673.27512891167157</v>
      </c>
      <c r="AC28" s="675">
        <v>0.26836644967503426</v>
      </c>
      <c r="AD28" s="665">
        <v>731.62599883419148</v>
      </c>
      <c r="AE28" s="675">
        <v>0.29162501831081528</v>
      </c>
      <c r="AF28" s="665">
        <v>645.18605649320034</v>
      </c>
      <c r="AG28" s="675">
        <v>0.25717018782618911</v>
      </c>
      <c r="AH28" s="793">
        <v>1376.8120553273918</v>
      </c>
      <c r="AI28" s="794">
        <v>0.54879520613700439</v>
      </c>
      <c r="AK28" s="674" t="s">
        <v>20</v>
      </c>
      <c r="AL28" s="665">
        <v>1864.8354370092504</v>
      </c>
      <c r="AM28" s="675">
        <v>0.74332058911390431</v>
      </c>
      <c r="AN28" s="665">
        <v>595.09881767727859</v>
      </c>
      <c r="AO28" s="675">
        <v>0.23720549007063318</v>
      </c>
      <c r="AP28" s="665">
        <v>48.855982420018563</v>
      </c>
      <c r="AQ28" s="675">
        <v>1.9473920815462606E-2</v>
      </c>
      <c r="AR28" s="669">
        <v>2508.7902371065475</v>
      </c>
      <c r="AT28" s="673">
        <v>337.60666477490145</v>
      </c>
      <c r="AU28" s="675">
        <v>0.13456950676126353</v>
      </c>
      <c r="AV28" s="665">
        <v>1057.82114191548</v>
      </c>
      <c r="AW28" s="675">
        <v>0.42164590975748234</v>
      </c>
      <c r="AX28" s="665">
        <v>1055.6086548357753</v>
      </c>
      <c r="AY28" s="675">
        <v>0.42076401574857686</v>
      </c>
    </row>
    <row r="29" spans="1:51" s="664" customFormat="1" ht="11.25" x14ac:dyDescent="0.2">
      <c r="A29" s="677"/>
      <c r="B29" s="685" t="s">
        <v>37</v>
      </c>
      <c r="C29" s="686">
        <v>12867.432340559135</v>
      </c>
      <c r="D29" s="687">
        <v>9828.1439600708691</v>
      </c>
      <c r="E29" s="688">
        <v>0.76379993303650839</v>
      </c>
      <c r="F29" s="687">
        <v>634.47291617670044</v>
      </c>
      <c r="G29" s="688">
        <v>4.9308432279592647E-2</v>
      </c>
      <c r="H29" s="687">
        <v>2404.8154643115686</v>
      </c>
      <c r="I29" s="689">
        <v>0.18689163468389924</v>
      </c>
      <c r="J29" s="686">
        <v>12001.174257000002</v>
      </c>
      <c r="K29" s="687">
        <v>9472.9613320000008</v>
      </c>
      <c r="L29" s="688">
        <v>0.78933620403642135</v>
      </c>
      <c r="M29" s="687">
        <v>662.44613599999991</v>
      </c>
      <c r="N29" s="688">
        <v>5.519844323680332E-2</v>
      </c>
      <c r="O29" s="687">
        <v>1865.766789</v>
      </c>
      <c r="P29" s="689">
        <v>0.15546535272677522</v>
      </c>
      <c r="R29" s="690">
        <v>1.4036599727111909E-2</v>
      </c>
      <c r="S29" s="690">
        <v>7.3888714926635402E-3</v>
      </c>
      <c r="T29" s="690">
        <v>-8.5918075288927698E-3</v>
      </c>
      <c r="U29" s="690">
        <v>5.207058809760734E-2</v>
      </c>
      <c r="W29" s="685" t="s">
        <v>37</v>
      </c>
      <c r="X29" s="687">
        <v>332.42466652544806</v>
      </c>
      <c r="Y29" s="688">
        <v>2.5834576606058382E-2</v>
      </c>
      <c r="Z29" s="687">
        <v>1929.7251210386585</v>
      </c>
      <c r="AA29" s="688">
        <v>0.1499697119025073</v>
      </c>
      <c r="AB29" s="687">
        <v>3211.8801827402931</v>
      </c>
      <c r="AC29" s="688">
        <v>0.24961313941525071</v>
      </c>
      <c r="AD29" s="687">
        <v>4386.6717320731232</v>
      </c>
      <c r="AE29" s="688">
        <v>0.34091274902188506</v>
      </c>
      <c r="AF29" s="687">
        <v>3006.730638181632</v>
      </c>
      <c r="AG29" s="688">
        <v>0.23366982305430012</v>
      </c>
      <c r="AH29" s="793">
        <v>7393.4023702547547</v>
      </c>
      <c r="AI29" s="794">
        <v>0.57458257207618524</v>
      </c>
      <c r="AK29" s="685" t="s">
        <v>37</v>
      </c>
      <c r="AL29" s="687">
        <v>10020.923491573534</v>
      </c>
      <c r="AM29" s="688">
        <v>0.77878190662691993</v>
      </c>
      <c r="AN29" s="687">
        <v>2702.2284539400002</v>
      </c>
      <c r="AO29" s="688">
        <v>0.21000525842458628</v>
      </c>
      <c r="AP29" s="687">
        <v>144.28039504560161</v>
      </c>
      <c r="AQ29" s="688">
        <v>1.1212834948493859E-2</v>
      </c>
      <c r="AR29" s="686">
        <v>12867.432340559135</v>
      </c>
      <c r="AT29" s="691">
        <v>987.24420071378677</v>
      </c>
      <c r="AU29" s="688">
        <v>7.6724258156922048E-2</v>
      </c>
      <c r="AV29" s="687">
        <v>6302.1118983073138</v>
      </c>
      <c r="AW29" s="688">
        <v>0.4897722973403616</v>
      </c>
      <c r="AX29" s="687">
        <v>5029.1141720693468</v>
      </c>
      <c r="AY29" s="688">
        <v>0.39084053748759129</v>
      </c>
    </row>
    <row r="30" spans="1:51" s="664" customFormat="1" ht="12" thickBot="1" x14ac:dyDescent="0.25">
      <c r="A30" s="677"/>
      <c r="B30" s="678" t="s">
        <v>253</v>
      </c>
      <c r="C30" s="679">
        <v>55432.137709708681</v>
      </c>
      <c r="D30" s="680">
        <v>43905.912235163545</v>
      </c>
      <c r="E30" s="681">
        <v>0.79206601168970669</v>
      </c>
      <c r="F30" s="680">
        <v>2079.8330475719631</v>
      </c>
      <c r="G30" s="681">
        <v>3.752034710376486E-2</v>
      </c>
      <c r="H30" s="680">
        <v>9446.392426973176</v>
      </c>
      <c r="I30" s="682">
        <v>0.17041364120652855</v>
      </c>
      <c r="J30" s="679">
        <v>51665.399466000003</v>
      </c>
      <c r="K30" s="680">
        <v>42767.722175000003</v>
      </c>
      <c r="L30" s="681">
        <v>0.82778266725963501</v>
      </c>
      <c r="M30" s="680">
        <v>1872.951133</v>
      </c>
      <c r="N30" s="681">
        <v>3.6251556212829689E-2</v>
      </c>
      <c r="O30" s="680">
        <v>7024.7261579999995</v>
      </c>
      <c r="P30" s="682">
        <v>0.13596577652753533</v>
      </c>
      <c r="Q30" s="662"/>
      <c r="R30" s="683">
        <v>1.417375390691622E-2</v>
      </c>
      <c r="S30" s="683">
        <v>5.2668860935707329E-3</v>
      </c>
      <c r="T30" s="683">
        <v>2.117554461226212E-2</v>
      </c>
      <c r="U30" s="683">
        <v>6.1029153138479675E-2</v>
      </c>
      <c r="W30" s="678" t="s">
        <v>253</v>
      </c>
      <c r="X30" s="680">
        <v>1083.384790679268</v>
      </c>
      <c r="Y30" s="681">
        <v>1.9544344408163033E-2</v>
      </c>
      <c r="Z30" s="680">
        <v>5699.1495746411965</v>
      </c>
      <c r="AA30" s="681">
        <v>0.1028130938136816</v>
      </c>
      <c r="AB30" s="680">
        <v>16441.456857925979</v>
      </c>
      <c r="AC30" s="681">
        <v>0.29660513805236732</v>
      </c>
      <c r="AD30" s="680">
        <v>21053.178128667198</v>
      </c>
      <c r="AE30" s="681">
        <v>0.37980094217040872</v>
      </c>
      <c r="AF30" s="680">
        <v>11154.968357795071</v>
      </c>
      <c r="AG30" s="681">
        <v>0.20123648155537993</v>
      </c>
      <c r="AH30" s="793">
        <v>32208.146486462269</v>
      </c>
      <c r="AI30" s="794">
        <v>0.5810374237257887</v>
      </c>
      <c r="AK30" s="678" t="s">
        <v>253</v>
      </c>
      <c r="AL30" s="680">
        <v>41926.555914575074</v>
      </c>
      <c r="AM30" s="681">
        <v>0.75635827241841758</v>
      </c>
      <c r="AN30" s="680">
        <v>13057.769220988637</v>
      </c>
      <c r="AO30" s="681">
        <v>0.23556315452545915</v>
      </c>
      <c r="AP30" s="680">
        <v>447.81257414497543</v>
      </c>
      <c r="AQ30" s="681">
        <v>8.0785730561234188E-3</v>
      </c>
      <c r="AR30" s="679">
        <v>55432.137709708681</v>
      </c>
      <c r="AT30" s="684">
        <v>2698.5567361068534</v>
      </c>
      <c r="AU30" s="681">
        <v>4.8682169723254488E-2</v>
      </c>
      <c r="AV30" s="680">
        <v>28448.270669529367</v>
      </c>
      <c r="AW30" s="681">
        <v>0.51320897668622267</v>
      </c>
      <c r="AX30" s="680">
        <v>22606.405611252452</v>
      </c>
      <c r="AY30" s="681">
        <v>0.40782128464248357</v>
      </c>
    </row>
    <row r="31" spans="1:51" s="664" customFormat="1" ht="11.25" x14ac:dyDescent="0.2">
      <c r="A31" s="667">
        <v>97210</v>
      </c>
      <c r="B31" s="657" t="s">
        <v>33</v>
      </c>
      <c r="C31" s="658">
        <v>9672.4739399726659</v>
      </c>
      <c r="D31" s="660">
        <v>7518.0632920592598</v>
      </c>
      <c r="E31" s="659">
        <v>0.77726374231828699</v>
      </c>
      <c r="F31" s="660">
        <v>446.33615172888699</v>
      </c>
      <c r="G31" s="659">
        <v>4.6144983641087829E-2</v>
      </c>
      <c r="H31" s="660">
        <v>1708.0744961845201</v>
      </c>
      <c r="I31" s="661">
        <v>0.17659127404062533</v>
      </c>
      <c r="J31" s="658">
        <v>8694.2697459999999</v>
      </c>
      <c r="K31" s="660">
        <v>7404.0512330000001</v>
      </c>
      <c r="L31" s="659">
        <v>0.85160127869352176</v>
      </c>
      <c r="M31" s="660">
        <v>309.42727300000001</v>
      </c>
      <c r="N31" s="659">
        <v>3.5589794432402927E-2</v>
      </c>
      <c r="O31" s="660">
        <v>980.79124000000002</v>
      </c>
      <c r="P31" s="661">
        <v>0.11280892687407539</v>
      </c>
      <c r="R31" s="663">
        <v>2.155297191005956E-2</v>
      </c>
      <c r="S31" s="663">
        <v>3.060924996768577E-3</v>
      </c>
      <c r="T31" s="663">
        <v>7.602087042229444E-2</v>
      </c>
      <c r="U31" s="663">
        <v>0.11734179962672919</v>
      </c>
      <c r="W31" s="657" t="s">
        <v>33</v>
      </c>
      <c r="X31" s="665">
        <v>245.6470188357776</v>
      </c>
      <c r="Y31" s="659">
        <v>2.5396503558475527E-2</v>
      </c>
      <c r="Z31" s="665">
        <v>1143.4380223885546</v>
      </c>
      <c r="AA31" s="659">
        <v>0.11821567362028849</v>
      </c>
      <c r="AB31" s="665">
        <v>3037.5489607884438</v>
      </c>
      <c r="AC31" s="659">
        <v>0.31404054222729988</v>
      </c>
      <c r="AD31" s="665">
        <v>3757.3886127407241</v>
      </c>
      <c r="AE31" s="659">
        <v>0.38846200424617966</v>
      </c>
      <c r="AF31" s="665">
        <v>1488.4513252191662</v>
      </c>
      <c r="AG31" s="659">
        <v>0.15388527634775642</v>
      </c>
      <c r="AH31" s="793">
        <v>5245.8399379598904</v>
      </c>
      <c r="AI31" s="794">
        <v>0.54234728059393611</v>
      </c>
      <c r="AK31" s="657" t="s">
        <v>33</v>
      </c>
      <c r="AL31" s="665">
        <v>7403.2298122565271</v>
      </c>
      <c r="AM31" s="659">
        <v>0.76539154907016982</v>
      </c>
      <c r="AN31" s="665">
        <v>2146.3110347232641</v>
      </c>
      <c r="AO31" s="659">
        <v>0.22189886972487718</v>
      </c>
      <c r="AP31" s="665">
        <v>122.93309299287466</v>
      </c>
      <c r="AQ31" s="659">
        <v>1.2709581204953038E-2</v>
      </c>
      <c r="AR31" s="658">
        <v>9672.4739399726659</v>
      </c>
      <c r="AT31" s="673">
        <v>406.85047834194512</v>
      </c>
      <c r="AU31" s="659">
        <v>4.2062711242941316E-2</v>
      </c>
      <c r="AV31" s="665">
        <v>4405.4151793340161</v>
      </c>
      <c r="AW31" s="659">
        <v>0.45545898667435081</v>
      </c>
      <c r="AX31" s="665">
        <v>4512.7317917370456</v>
      </c>
      <c r="AY31" s="659">
        <v>0.46655403981887578</v>
      </c>
    </row>
    <row r="32" spans="1:51" s="664" customFormat="1" ht="11.25" x14ac:dyDescent="0.2">
      <c r="A32" s="667">
        <v>97217</v>
      </c>
      <c r="B32" s="668" t="s">
        <v>14</v>
      </c>
      <c r="C32" s="669">
        <v>4765.2663003877105</v>
      </c>
      <c r="D32" s="670">
        <v>3682.70788980423</v>
      </c>
      <c r="E32" s="666">
        <v>0.7728231031924907</v>
      </c>
      <c r="F32" s="670">
        <v>616.59982072127298</v>
      </c>
      <c r="G32" s="666">
        <v>0.12939461970280766</v>
      </c>
      <c r="H32" s="670">
        <v>465.95858986220702</v>
      </c>
      <c r="I32" s="671">
        <v>9.778227710470154E-2</v>
      </c>
      <c r="J32" s="669">
        <v>4512.4436800000003</v>
      </c>
      <c r="K32" s="670">
        <v>3512.969317</v>
      </c>
      <c r="L32" s="666">
        <v>0.77850707202621527</v>
      </c>
      <c r="M32" s="670">
        <v>179.69273100000001</v>
      </c>
      <c r="N32" s="666">
        <v>3.9821600831591981E-2</v>
      </c>
      <c r="O32" s="670">
        <v>819.78163199999995</v>
      </c>
      <c r="P32" s="671">
        <v>0.1816713271421927</v>
      </c>
      <c r="R32" s="672">
        <v>1.0962569310278392E-2</v>
      </c>
      <c r="S32" s="672">
        <v>9.4820084950464345E-3</v>
      </c>
      <c r="T32" s="672">
        <v>0.27965994734030852</v>
      </c>
      <c r="U32" s="672">
        <v>-0.10683884264652965</v>
      </c>
      <c r="W32" s="668" t="s">
        <v>14</v>
      </c>
      <c r="X32" s="665">
        <v>221.5676733139689</v>
      </c>
      <c r="Y32" s="666">
        <v>4.64963885220731E-2</v>
      </c>
      <c r="Z32" s="665">
        <v>527.46659085310182</v>
      </c>
      <c r="AA32" s="666">
        <v>0.11068984556229024</v>
      </c>
      <c r="AB32" s="665">
        <v>1506.544809162627</v>
      </c>
      <c r="AC32" s="666">
        <v>0.31615123147263602</v>
      </c>
      <c r="AD32" s="665">
        <v>1583.5316022571465</v>
      </c>
      <c r="AE32" s="666">
        <v>0.33230705325498966</v>
      </c>
      <c r="AF32" s="665">
        <v>926.15562480086646</v>
      </c>
      <c r="AG32" s="666">
        <v>0.19435548118801099</v>
      </c>
      <c r="AH32" s="793">
        <v>2509.6872270580129</v>
      </c>
      <c r="AI32" s="794">
        <v>0.52666253444300071</v>
      </c>
      <c r="AK32" s="668" t="s">
        <v>14</v>
      </c>
      <c r="AL32" s="665">
        <v>3163.4315179249206</v>
      </c>
      <c r="AM32" s="666">
        <v>0.66385199032161923</v>
      </c>
      <c r="AN32" s="665">
        <v>1533.3432371029887</v>
      </c>
      <c r="AO32" s="666">
        <v>0.32177493144050168</v>
      </c>
      <c r="AP32" s="665">
        <v>68.491545359801421</v>
      </c>
      <c r="AQ32" s="666">
        <v>1.4373078237879136E-2</v>
      </c>
      <c r="AR32" s="669">
        <v>4765.2663003877105</v>
      </c>
      <c r="AT32" s="673">
        <v>181.2836334231107</v>
      </c>
      <c r="AU32" s="666">
        <v>3.8042707793342241E-2</v>
      </c>
      <c r="AV32" s="665">
        <v>1881.2946205620858</v>
      </c>
      <c r="AW32" s="666">
        <v>0.39479317670221709</v>
      </c>
      <c r="AX32" s="665">
        <v>2416.43798506239</v>
      </c>
      <c r="AY32" s="666">
        <v>0.5070940074987591</v>
      </c>
    </row>
    <row r="33" spans="1:51" s="664" customFormat="1" ht="11.25" x14ac:dyDescent="0.2">
      <c r="A33" s="667">
        <v>97220</v>
      </c>
      <c r="B33" s="668" t="s">
        <v>28</v>
      </c>
      <c r="C33" s="669">
        <v>7055.7270439192671</v>
      </c>
      <c r="D33" s="670">
        <v>5334.3600604130797</v>
      </c>
      <c r="E33" s="666">
        <v>0.75603265648014439</v>
      </c>
      <c r="F33" s="670">
        <v>580.217093974828</v>
      </c>
      <c r="G33" s="666">
        <v>8.2233494913166727E-2</v>
      </c>
      <c r="H33" s="670">
        <v>1141.14988953136</v>
      </c>
      <c r="I33" s="671">
        <v>0.16173384860668899</v>
      </c>
      <c r="J33" s="669">
        <v>6482.1890800000001</v>
      </c>
      <c r="K33" s="670">
        <v>5270.3505429999996</v>
      </c>
      <c r="L33" s="666">
        <v>0.81305103537646262</v>
      </c>
      <c r="M33" s="670">
        <v>225.81670299999999</v>
      </c>
      <c r="N33" s="666">
        <v>3.483648813897295E-2</v>
      </c>
      <c r="O33" s="670">
        <v>986.02183400000001</v>
      </c>
      <c r="P33" s="671">
        <v>0.15211247648456439</v>
      </c>
      <c r="R33" s="672">
        <v>1.7100845445236157E-2</v>
      </c>
      <c r="S33" s="672">
        <v>2.4173269010221432E-3</v>
      </c>
      <c r="T33" s="672">
        <v>0.20772176064250125</v>
      </c>
      <c r="U33" s="672">
        <v>2.9653813073956536E-2</v>
      </c>
      <c r="W33" s="668" t="s">
        <v>28</v>
      </c>
      <c r="X33" s="665">
        <v>42.572224954818324</v>
      </c>
      <c r="Y33" s="666">
        <v>6.0337120030043842E-3</v>
      </c>
      <c r="Z33" s="665">
        <v>700.24588425631327</v>
      </c>
      <c r="AA33" s="666">
        <v>9.9245035968305473E-2</v>
      </c>
      <c r="AB33" s="665">
        <v>2872.5755570698184</v>
      </c>
      <c r="AC33" s="666">
        <v>0.40712679773311916</v>
      </c>
      <c r="AD33" s="665">
        <v>2759.0333608096148</v>
      </c>
      <c r="AE33" s="666">
        <v>0.3910345941156258</v>
      </c>
      <c r="AF33" s="665">
        <v>681.30001682869852</v>
      </c>
      <c r="AG33" s="666">
        <v>9.655986017994464E-2</v>
      </c>
      <c r="AH33" s="793">
        <v>3440.3333776383133</v>
      </c>
      <c r="AI33" s="794">
        <v>0.48759445429557047</v>
      </c>
      <c r="AK33" s="668" t="s">
        <v>28</v>
      </c>
      <c r="AL33" s="665">
        <v>4948.9431188420895</v>
      </c>
      <c r="AM33" s="666">
        <v>0.70140796094247493</v>
      </c>
      <c r="AN33" s="665">
        <v>2029.27363065794</v>
      </c>
      <c r="AO33" s="666">
        <v>0.28760659504349717</v>
      </c>
      <c r="AP33" s="665">
        <v>77.510294419237653</v>
      </c>
      <c r="AQ33" s="666">
        <v>1.0985444014027896E-2</v>
      </c>
      <c r="AR33" s="669">
        <v>7055.7270439192671</v>
      </c>
      <c r="AT33" s="673">
        <v>117.61527290413542</v>
      </c>
      <c r="AU33" s="666">
        <v>1.6669476040105328E-2</v>
      </c>
      <c r="AV33" s="665">
        <v>3056.0282678701028</v>
      </c>
      <c r="AW33" s="666">
        <v>0.43312733738811998</v>
      </c>
      <c r="AX33" s="665">
        <v>3699.591105957506</v>
      </c>
      <c r="AY33" s="666">
        <v>0.52433875104988226</v>
      </c>
    </row>
    <row r="34" spans="1:51" s="664" customFormat="1" ht="11.25" x14ac:dyDescent="0.2">
      <c r="A34" s="667">
        <v>97226</v>
      </c>
      <c r="B34" s="668" t="s">
        <v>21</v>
      </c>
      <c r="C34" s="669">
        <v>3745.421385088167</v>
      </c>
      <c r="D34" s="670">
        <v>1837.0108254976899</v>
      </c>
      <c r="E34" s="666">
        <v>0.49046839771126227</v>
      </c>
      <c r="F34" s="670">
        <v>1472.0027026877899</v>
      </c>
      <c r="G34" s="666">
        <v>0.39301390987629531</v>
      </c>
      <c r="H34" s="670">
        <v>436.407856902687</v>
      </c>
      <c r="I34" s="671">
        <v>0.11651769241244239</v>
      </c>
      <c r="J34" s="669">
        <v>4048.4136089999997</v>
      </c>
      <c r="K34" s="670">
        <v>1870.412928</v>
      </c>
      <c r="L34" s="666">
        <v>0.46201132311231691</v>
      </c>
      <c r="M34" s="670">
        <v>1613.1242050000001</v>
      </c>
      <c r="N34" s="666">
        <v>0.39845834956533965</v>
      </c>
      <c r="O34" s="670">
        <v>564.87647600000003</v>
      </c>
      <c r="P34" s="671">
        <v>0.13953032732234352</v>
      </c>
      <c r="R34" s="672">
        <v>-1.5437791095728515E-2</v>
      </c>
      <c r="S34" s="672">
        <v>-3.5974186003070452E-3</v>
      </c>
      <c r="T34" s="672">
        <v>-1.8143182669504321E-2</v>
      </c>
      <c r="U34" s="672">
        <v>-5.0296990268829944E-2</v>
      </c>
      <c r="W34" s="668" t="s">
        <v>21</v>
      </c>
      <c r="X34" s="665">
        <v>149.40298413365545</v>
      </c>
      <c r="Y34" s="666">
        <v>3.9889499410795538E-2</v>
      </c>
      <c r="Z34" s="665">
        <v>265.15941740425421</v>
      </c>
      <c r="AA34" s="666">
        <v>7.0795616872362244E-2</v>
      </c>
      <c r="AB34" s="665">
        <v>1512.0012851350082</v>
      </c>
      <c r="AC34" s="666">
        <v>0.40369323760333464</v>
      </c>
      <c r="AD34" s="665">
        <v>930.89746031261495</v>
      </c>
      <c r="AE34" s="666">
        <v>0.24854278453656603</v>
      </c>
      <c r="AF34" s="665">
        <v>887.96023810262943</v>
      </c>
      <c r="AG34" s="666">
        <v>0.23707886157694028</v>
      </c>
      <c r="AH34" s="793">
        <v>1818.8576984152444</v>
      </c>
      <c r="AI34" s="794">
        <v>0.48562164611350633</v>
      </c>
      <c r="AK34" s="668" t="s">
        <v>21</v>
      </c>
      <c r="AL34" s="665">
        <v>2555.6620829234198</v>
      </c>
      <c r="AM34" s="666">
        <v>0.68234300500830292</v>
      </c>
      <c r="AN34" s="665">
        <v>1139.9795035705283</v>
      </c>
      <c r="AO34" s="666">
        <v>0.30436615439565373</v>
      </c>
      <c r="AP34" s="665">
        <v>49.779798594218846</v>
      </c>
      <c r="AQ34" s="666">
        <v>1.3290840596043383E-2</v>
      </c>
      <c r="AR34" s="669">
        <v>3745.421385088167</v>
      </c>
      <c r="AT34" s="673">
        <v>94.112552243198678</v>
      </c>
      <c r="AU34" s="666">
        <v>2.5127360199814545E-2</v>
      </c>
      <c r="AV34" s="665">
        <v>1707.314268592771</v>
      </c>
      <c r="AW34" s="666">
        <v>0.4558403696284179</v>
      </c>
      <c r="AX34" s="665">
        <v>1931.1386329924935</v>
      </c>
      <c r="AY34" s="666">
        <v>0.51559983095120676</v>
      </c>
    </row>
    <row r="35" spans="1:51" s="664" customFormat="1" ht="11.25" x14ac:dyDescent="0.2">
      <c r="A35" s="667">
        <v>97232</v>
      </c>
      <c r="B35" s="668" t="s">
        <v>26</v>
      </c>
      <c r="C35" s="669">
        <v>5986.4870271777472</v>
      </c>
      <c r="D35" s="670">
        <v>3957.7866463846999</v>
      </c>
      <c r="E35" s="666">
        <v>0.66112005729185519</v>
      </c>
      <c r="F35" s="670">
        <v>518.80755151014796</v>
      </c>
      <c r="G35" s="666">
        <v>8.6663104614582806E-2</v>
      </c>
      <c r="H35" s="670">
        <v>1509.8928292829</v>
      </c>
      <c r="I35" s="706">
        <v>0.25221683809356216</v>
      </c>
      <c r="J35" s="669">
        <v>4787.8338919999997</v>
      </c>
      <c r="K35" s="670">
        <v>3660.9167769999999</v>
      </c>
      <c r="L35" s="666">
        <v>0.76462902840406233</v>
      </c>
      <c r="M35" s="670">
        <v>418.70393200000001</v>
      </c>
      <c r="N35" s="666">
        <v>8.7451641273439573E-2</v>
      </c>
      <c r="O35" s="670">
        <v>708.21318299999996</v>
      </c>
      <c r="P35" s="671">
        <v>0.14791933032249815</v>
      </c>
      <c r="R35" s="676">
        <v>4.5698762836906104E-2</v>
      </c>
      <c r="S35" s="676">
        <v>1.571649305927747E-2</v>
      </c>
      <c r="T35" s="676">
        <v>4.3806146533026169E-2</v>
      </c>
      <c r="U35" s="676">
        <v>0.16347330500917812</v>
      </c>
      <c r="W35" s="674" t="s">
        <v>26</v>
      </c>
      <c r="X35" s="665">
        <v>86.475967460991157</v>
      </c>
      <c r="Y35" s="675">
        <v>1.4445194162854329E-2</v>
      </c>
      <c r="Z35" s="665">
        <v>817.31480060856666</v>
      </c>
      <c r="AA35" s="675">
        <v>0.1365266135043943</v>
      </c>
      <c r="AB35" s="665">
        <v>2036.6084060178509</v>
      </c>
      <c r="AC35" s="675">
        <v>0.34020092197176011</v>
      </c>
      <c r="AD35" s="665">
        <v>2027.8877806368675</v>
      </c>
      <c r="AE35" s="675">
        <v>0.33874420364239716</v>
      </c>
      <c r="AF35" s="665">
        <v>1018.2000724534735</v>
      </c>
      <c r="AG35" s="675">
        <v>0.17008306671859455</v>
      </c>
      <c r="AH35" s="793">
        <v>3046.087853090341</v>
      </c>
      <c r="AI35" s="794">
        <v>0.50882727036099173</v>
      </c>
      <c r="AK35" s="674" t="s">
        <v>26</v>
      </c>
      <c r="AL35" s="665">
        <v>4991.4260824876992</v>
      </c>
      <c r="AM35" s="675">
        <v>0.83378215969188252</v>
      </c>
      <c r="AN35" s="665">
        <v>905.72095208327835</v>
      </c>
      <c r="AO35" s="675">
        <v>0.15129423115283505</v>
      </c>
      <c r="AP35" s="665">
        <v>89.339992606769556</v>
      </c>
      <c r="AQ35" s="675">
        <v>1.4923609155282468E-2</v>
      </c>
      <c r="AR35" s="669">
        <v>5986.4870271777472</v>
      </c>
      <c r="AT35" s="673">
        <v>327.86438456597853</v>
      </c>
      <c r="AU35" s="675">
        <v>5.4767409179628003E-2</v>
      </c>
      <c r="AV35" s="665">
        <v>2883.9923326688709</v>
      </c>
      <c r="AW35" s="675">
        <v>0.48175036871807808</v>
      </c>
      <c r="AX35" s="665">
        <v>2769.4397935347429</v>
      </c>
      <c r="AY35" s="675">
        <v>0.46261518332235657</v>
      </c>
    </row>
    <row r="36" spans="1:51" s="664" customFormat="1" ht="11.25" x14ac:dyDescent="0.2">
      <c r="A36" s="677"/>
      <c r="B36" s="685" t="s">
        <v>38</v>
      </c>
      <c r="C36" s="686">
        <v>31225.375696545558</v>
      </c>
      <c r="D36" s="687">
        <v>22329.928714158959</v>
      </c>
      <c r="E36" s="688">
        <v>0.71512121843354803</v>
      </c>
      <c r="F36" s="687">
        <v>3633.9633206229264</v>
      </c>
      <c r="G36" s="688">
        <v>0.11637852994751795</v>
      </c>
      <c r="H36" s="687">
        <v>5261.4836617636738</v>
      </c>
      <c r="I36" s="689">
        <v>0.16850025161893403</v>
      </c>
      <c r="J36" s="686">
        <v>28525.150006999997</v>
      </c>
      <c r="K36" s="687">
        <v>21718.700798000002</v>
      </c>
      <c r="L36" s="688">
        <v>0.76138778560920062</v>
      </c>
      <c r="M36" s="687">
        <v>2746.7648439999998</v>
      </c>
      <c r="N36" s="688">
        <v>9.6292739681507408E-2</v>
      </c>
      <c r="O36" s="687">
        <v>4059.6843649999996</v>
      </c>
      <c r="P36" s="689">
        <v>0.1423194747092921</v>
      </c>
      <c r="R36" s="690">
        <v>1.8253583349731484E-2</v>
      </c>
      <c r="S36" s="690">
        <v>5.5662736769852561E-3</v>
      </c>
      <c r="T36" s="690">
        <v>5.7576548438590169E-2</v>
      </c>
      <c r="U36" s="690">
        <v>5.3229928318631048E-2</v>
      </c>
      <c r="W36" s="685" t="s">
        <v>38</v>
      </c>
      <c r="X36" s="687">
        <v>745.66586869921139</v>
      </c>
      <c r="Y36" s="688">
        <v>2.3880124804445631E-2</v>
      </c>
      <c r="Z36" s="687">
        <v>3453.6247155107908</v>
      </c>
      <c r="AA36" s="688">
        <v>0.11060314370830333</v>
      </c>
      <c r="AB36" s="687">
        <v>10965.279018173747</v>
      </c>
      <c r="AC36" s="688">
        <v>0.3511656392780193</v>
      </c>
      <c r="AD36" s="687">
        <v>11058.738816756968</v>
      </c>
      <c r="AE36" s="688">
        <v>0.35415871130672699</v>
      </c>
      <c r="AF36" s="687">
        <v>5002.0672774048344</v>
      </c>
      <c r="AG36" s="688">
        <v>0.16019238090250454</v>
      </c>
      <c r="AH36" s="793">
        <v>16060.806094161802</v>
      </c>
      <c r="AI36" s="794">
        <v>0.51435109220923159</v>
      </c>
      <c r="AK36" s="685" t="s">
        <v>38</v>
      </c>
      <c r="AL36" s="687">
        <v>23062.692614434654</v>
      </c>
      <c r="AM36" s="688">
        <v>0.73858815466505545</v>
      </c>
      <c r="AN36" s="687">
        <v>7754.6283581379994</v>
      </c>
      <c r="AO36" s="688">
        <v>0.24834379683687485</v>
      </c>
      <c r="AP36" s="687">
        <v>408.05472397290214</v>
      </c>
      <c r="AQ36" s="688">
        <v>1.3068048498069631E-2</v>
      </c>
      <c r="AR36" s="686">
        <v>31225.375696545558</v>
      </c>
      <c r="AT36" s="691">
        <v>1127.7263214783684</v>
      </c>
      <c r="AU36" s="688">
        <v>3.6115700654424085E-2</v>
      </c>
      <c r="AV36" s="687">
        <v>13934.044669027846</v>
      </c>
      <c r="AW36" s="688">
        <v>0.44624105741566339</v>
      </c>
      <c r="AX36" s="687">
        <v>15329.339309284178</v>
      </c>
      <c r="AY36" s="688">
        <v>0.49092569640339195</v>
      </c>
    </row>
    <row r="37" spans="1:51" s="664" customFormat="1" ht="11.25" x14ac:dyDescent="0.2">
      <c r="A37" s="667">
        <v>97202</v>
      </c>
      <c r="B37" s="668" t="s">
        <v>0</v>
      </c>
      <c r="C37" s="669">
        <v>2473.0868011392809</v>
      </c>
      <c r="D37" s="670">
        <v>1550.76349825427</v>
      </c>
      <c r="E37" s="666">
        <v>0.62705583060807946</v>
      </c>
      <c r="F37" s="670">
        <v>590.62711506468395</v>
      </c>
      <c r="G37" s="666">
        <v>0.23882182978478508</v>
      </c>
      <c r="H37" s="670">
        <v>331.696187820327</v>
      </c>
      <c r="I37" s="671">
        <v>0.13412233960713549</v>
      </c>
      <c r="J37" s="669">
        <v>2254.2157500000003</v>
      </c>
      <c r="K37" s="670">
        <v>1477.955363</v>
      </c>
      <c r="L37" s="666">
        <v>0.65564059828789678</v>
      </c>
      <c r="M37" s="670">
        <v>502.57884000000001</v>
      </c>
      <c r="N37" s="666">
        <v>0.22295063815431151</v>
      </c>
      <c r="O37" s="670">
        <v>273.68154700000002</v>
      </c>
      <c r="P37" s="671">
        <v>0.12140876355779166</v>
      </c>
      <c r="R37" s="692">
        <v>1.8705793287055794E-2</v>
      </c>
      <c r="S37" s="692">
        <v>9.6639509022165004E-3</v>
      </c>
      <c r="T37" s="692">
        <v>3.2813334237044245E-2</v>
      </c>
      <c r="U37" s="692">
        <v>3.9199652475233604E-2</v>
      </c>
      <c r="W37" s="693" t="s">
        <v>0</v>
      </c>
      <c r="X37" s="665">
        <v>138.51360272254669</v>
      </c>
      <c r="Y37" s="694">
        <v>5.6008387032245456E-2</v>
      </c>
      <c r="Z37" s="665">
        <v>241.84847069628952</v>
      </c>
      <c r="AA37" s="694">
        <v>9.7792148089940398E-2</v>
      </c>
      <c r="AB37" s="665">
        <v>563.46526577608495</v>
      </c>
      <c r="AC37" s="694">
        <v>0.22783885527855816</v>
      </c>
      <c r="AD37" s="665">
        <v>900.00116763120275</v>
      </c>
      <c r="AE37" s="694">
        <v>0.36391814764309838</v>
      </c>
      <c r="AF37" s="665">
        <v>629.25829431315844</v>
      </c>
      <c r="AG37" s="694">
        <v>0.25444246195615822</v>
      </c>
      <c r="AH37" s="793">
        <v>1529.2594619443612</v>
      </c>
      <c r="AI37" s="794">
        <v>0.61836060959925665</v>
      </c>
      <c r="AK37" s="693" t="s">
        <v>0</v>
      </c>
      <c r="AL37" s="665">
        <v>1990.2648524070289</v>
      </c>
      <c r="AM37" s="694">
        <v>0.80476950970348893</v>
      </c>
      <c r="AN37" s="665">
        <v>439.71808621466403</v>
      </c>
      <c r="AO37" s="694">
        <v>0.17780131534893898</v>
      </c>
      <c r="AP37" s="665">
        <v>43.103862517587913</v>
      </c>
      <c r="AQ37" s="694">
        <v>1.7429174947572075E-2</v>
      </c>
      <c r="AR37" s="669">
        <v>2473.0868011392809</v>
      </c>
      <c r="AT37" s="673">
        <v>148.52968462987283</v>
      </c>
      <c r="AU37" s="694">
        <v>6.0058419527146974E-2</v>
      </c>
      <c r="AV37" s="665">
        <v>884.84551189605111</v>
      </c>
      <c r="AW37" s="694">
        <v>0.35778991319205938</v>
      </c>
      <c r="AX37" s="665">
        <v>1301.7779045789578</v>
      </c>
      <c r="AY37" s="694">
        <v>0.52637776562442762</v>
      </c>
    </row>
    <row r="38" spans="1:51" s="664" customFormat="1" ht="11.25" x14ac:dyDescent="0.2">
      <c r="A38" s="667">
        <v>97206</v>
      </c>
      <c r="B38" s="668" t="s">
        <v>5</v>
      </c>
      <c r="C38" s="669">
        <v>3698.4379905322448</v>
      </c>
      <c r="D38" s="670">
        <v>2614.1213134602999</v>
      </c>
      <c r="E38" s="666">
        <v>0.70681766739155194</v>
      </c>
      <c r="F38" s="670">
        <v>485.700808642487</v>
      </c>
      <c r="G38" s="666">
        <v>0.13132592999689294</v>
      </c>
      <c r="H38" s="670">
        <v>598.61586842945803</v>
      </c>
      <c r="I38" s="671">
        <v>0.16185640261155515</v>
      </c>
      <c r="J38" s="669">
        <v>3512.674231</v>
      </c>
      <c r="K38" s="670">
        <v>2490.814511</v>
      </c>
      <c r="L38" s="666">
        <v>0.70909351314679314</v>
      </c>
      <c r="M38" s="670">
        <v>668.38623199999995</v>
      </c>
      <c r="N38" s="666">
        <v>0.19027845682396841</v>
      </c>
      <c r="O38" s="670">
        <v>353.47348799999997</v>
      </c>
      <c r="P38" s="671">
        <v>0.10062803002923842</v>
      </c>
      <c r="R38" s="672">
        <v>1.0359881644014246E-2</v>
      </c>
      <c r="S38" s="672">
        <v>9.710494527805702E-3</v>
      </c>
      <c r="T38" s="672">
        <v>-6.1858676640880406E-2</v>
      </c>
      <c r="U38" s="672">
        <v>0.11111312046335042</v>
      </c>
      <c r="W38" s="668" t="s">
        <v>5</v>
      </c>
      <c r="X38" s="665">
        <v>82.707459827127082</v>
      </c>
      <c r="Y38" s="666">
        <v>2.2362808309576279E-2</v>
      </c>
      <c r="Z38" s="665">
        <v>572.2896598028434</v>
      </c>
      <c r="AA38" s="666">
        <v>0.15473820603937849</v>
      </c>
      <c r="AB38" s="665">
        <v>901.19094302302256</v>
      </c>
      <c r="AC38" s="666">
        <v>0.24366798776402671</v>
      </c>
      <c r="AD38" s="665">
        <v>1335.6767338026364</v>
      </c>
      <c r="AE38" s="666">
        <v>0.36114617501277024</v>
      </c>
      <c r="AF38" s="665">
        <v>806.57319407661544</v>
      </c>
      <c r="AG38" s="666">
        <v>0.2180848228742483</v>
      </c>
      <c r="AH38" s="793">
        <v>2142.249927879252</v>
      </c>
      <c r="AI38" s="794">
        <v>0.57923099788701848</v>
      </c>
      <c r="AK38" s="668" t="s">
        <v>5</v>
      </c>
      <c r="AL38" s="665">
        <v>2661.3469536351986</v>
      </c>
      <c r="AM38" s="666">
        <v>0.7195867445792169</v>
      </c>
      <c r="AN38" s="665">
        <v>1010.3251693263088</v>
      </c>
      <c r="AO38" s="666">
        <v>0.27317618192130677</v>
      </c>
      <c r="AP38" s="665">
        <v>26.765867570737555</v>
      </c>
      <c r="AQ38" s="666">
        <v>7.2370734994763718E-3</v>
      </c>
      <c r="AR38" s="669">
        <v>3698.4379905322448</v>
      </c>
      <c r="AT38" s="673">
        <v>45.262083706811708</v>
      </c>
      <c r="AU38" s="666">
        <v>1.2238162116731342E-2</v>
      </c>
      <c r="AV38" s="665">
        <v>1195.029922165739</v>
      </c>
      <c r="AW38" s="666">
        <v>0.32311746884088255</v>
      </c>
      <c r="AX38" s="665">
        <v>2160.4985319013999</v>
      </c>
      <c r="AY38" s="666">
        <v>0.58416513604719955</v>
      </c>
    </row>
    <row r="39" spans="1:51" s="664" customFormat="1" ht="11.25" x14ac:dyDescent="0.2">
      <c r="A39" s="667">
        <v>97207</v>
      </c>
      <c r="B39" s="668" t="s">
        <v>6</v>
      </c>
      <c r="C39" s="669">
        <v>8483.9781160682414</v>
      </c>
      <c r="D39" s="670">
        <v>7277.2664033142701</v>
      </c>
      <c r="E39" s="666">
        <v>0.85776581501683535</v>
      </c>
      <c r="F39" s="670">
        <v>135.17560433243199</v>
      </c>
      <c r="G39" s="666">
        <v>1.5933044909252649E-2</v>
      </c>
      <c r="H39" s="670">
        <v>1071.5361084215399</v>
      </c>
      <c r="I39" s="671">
        <v>0.1263011400739121</v>
      </c>
      <c r="J39" s="669">
        <v>7487.4879880000008</v>
      </c>
      <c r="K39" s="670">
        <v>6519.3113080000003</v>
      </c>
      <c r="L39" s="666">
        <v>0.87069405900194141</v>
      </c>
      <c r="M39" s="670">
        <v>90.329901000000007</v>
      </c>
      <c r="N39" s="666">
        <v>1.2064112976844751E-2</v>
      </c>
      <c r="O39" s="670">
        <v>877.84677899999997</v>
      </c>
      <c r="P39" s="671">
        <v>0.11724182802121376</v>
      </c>
      <c r="R39" s="672">
        <v>2.5304067296774369E-2</v>
      </c>
      <c r="S39" s="672">
        <v>2.2241035638231432E-2</v>
      </c>
      <c r="T39" s="672">
        <v>8.3960251691503673E-2</v>
      </c>
      <c r="U39" s="672">
        <v>4.0680981998944432E-2</v>
      </c>
      <c r="W39" s="668" t="s">
        <v>6</v>
      </c>
      <c r="X39" s="665">
        <v>214.72257082995628</v>
      </c>
      <c r="Y39" s="666">
        <v>2.5309184900333747E-2</v>
      </c>
      <c r="Z39" s="665">
        <v>975.51045672791872</v>
      </c>
      <c r="AA39" s="666">
        <v>0.11498267008496278</v>
      </c>
      <c r="AB39" s="665">
        <v>2311.2382944043129</v>
      </c>
      <c r="AC39" s="666">
        <v>0.27242388685880037</v>
      </c>
      <c r="AD39" s="665">
        <v>3152.0062515965365</v>
      </c>
      <c r="AE39" s="666">
        <v>0.371524561765051</v>
      </c>
      <c r="AF39" s="665">
        <v>1830.5005425095137</v>
      </c>
      <c r="AG39" s="666">
        <v>0.21575969639085169</v>
      </c>
      <c r="AH39" s="793">
        <v>4982.5067941060497</v>
      </c>
      <c r="AI39" s="794">
        <v>0.58728425815590268</v>
      </c>
      <c r="AK39" s="668" t="s">
        <v>6</v>
      </c>
      <c r="AL39" s="665">
        <v>5589.2218869937651</v>
      </c>
      <c r="AM39" s="666">
        <v>0.65879730128111136</v>
      </c>
      <c r="AN39" s="665">
        <v>2867.1698498473143</v>
      </c>
      <c r="AO39" s="666">
        <v>0.33795111333644701</v>
      </c>
      <c r="AP39" s="665">
        <v>27.58637922716207</v>
      </c>
      <c r="AQ39" s="666">
        <v>3.2515853824416178E-3</v>
      </c>
      <c r="AR39" s="669">
        <v>8483.9781160682414</v>
      </c>
      <c r="AT39" s="673">
        <v>206.51269026359449</v>
      </c>
      <c r="AU39" s="666">
        <v>2.4341492568500326E-2</v>
      </c>
      <c r="AV39" s="665">
        <v>3627.7303761638323</v>
      </c>
      <c r="AW39" s="666">
        <v>0.42759779982141721</v>
      </c>
      <c r="AX39" s="665">
        <v>4341.5928348075031</v>
      </c>
      <c r="AY39" s="666">
        <v>0.51174022085049198</v>
      </c>
    </row>
    <row r="40" spans="1:51" s="664" customFormat="1" ht="11.25" x14ac:dyDescent="0.2">
      <c r="A40" s="667">
        <v>97221</v>
      </c>
      <c r="B40" s="668" t="s">
        <v>27</v>
      </c>
      <c r="C40" s="669">
        <v>6438.3799064166033</v>
      </c>
      <c r="D40" s="670">
        <v>5342.8280220955403</v>
      </c>
      <c r="E40" s="666">
        <v>0.82984044119092493</v>
      </c>
      <c r="F40" s="670">
        <v>149.41353678245801</v>
      </c>
      <c r="G40" s="666">
        <v>2.320669779575291E-2</v>
      </c>
      <c r="H40" s="670">
        <v>946.13834753860499</v>
      </c>
      <c r="I40" s="671">
        <v>0.14695286101332211</v>
      </c>
      <c r="J40" s="669">
        <v>5865.3540219999995</v>
      </c>
      <c r="K40" s="670">
        <v>5099.4778539999998</v>
      </c>
      <c r="L40" s="666">
        <v>0.86942370995385421</v>
      </c>
      <c r="M40" s="670">
        <v>134.34836999999999</v>
      </c>
      <c r="N40" s="666">
        <v>2.2905415341696489E-2</v>
      </c>
      <c r="O40" s="670">
        <v>631.52779799999996</v>
      </c>
      <c r="P40" s="671">
        <v>0.10767087470444935</v>
      </c>
      <c r="R40" s="672">
        <v>1.8817682127232782E-2</v>
      </c>
      <c r="S40" s="672">
        <v>9.3669885973193256E-3</v>
      </c>
      <c r="T40" s="672">
        <v>2.1483859889228629E-2</v>
      </c>
      <c r="U40" s="672">
        <v>8.4207568624942386E-2</v>
      </c>
      <c r="W40" s="668" t="s">
        <v>27</v>
      </c>
      <c r="X40" s="665">
        <v>231.54400310871677</v>
      </c>
      <c r="Y40" s="666">
        <v>3.5963084886922549E-2</v>
      </c>
      <c r="Z40" s="665">
        <v>552.44308633447974</v>
      </c>
      <c r="AA40" s="666">
        <v>8.5804673592483283E-2</v>
      </c>
      <c r="AB40" s="665">
        <v>1985.6467747665429</v>
      </c>
      <c r="AC40" s="666">
        <v>0.3084078298622317</v>
      </c>
      <c r="AD40" s="665">
        <v>2389.8997478719912</v>
      </c>
      <c r="AE40" s="666">
        <v>0.37119582606335094</v>
      </c>
      <c r="AF40" s="665">
        <v>1278.8462943348788</v>
      </c>
      <c r="AG40" s="666">
        <v>0.19862858559501251</v>
      </c>
      <c r="AH40" s="793">
        <v>3668.7460422068698</v>
      </c>
      <c r="AI40" s="794">
        <v>0.56982441165836351</v>
      </c>
      <c r="AK40" s="668" t="s">
        <v>27</v>
      </c>
      <c r="AL40" s="665">
        <v>4477.3508727512071</v>
      </c>
      <c r="AM40" s="666">
        <v>0.69541576263447891</v>
      </c>
      <c r="AN40" s="665">
        <v>1890.5934794172565</v>
      </c>
      <c r="AO40" s="666">
        <v>0.29364428736692871</v>
      </c>
      <c r="AP40" s="665">
        <v>70.435554248139852</v>
      </c>
      <c r="AQ40" s="666">
        <v>1.093994999859243E-2</v>
      </c>
      <c r="AR40" s="669">
        <v>6438.3799064166033</v>
      </c>
      <c r="AT40" s="673">
        <v>189.66608074217592</v>
      </c>
      <c r="AU40" s="666">
        <v>2.9458665611383286E-2</v>
      </c>
      <c r="AV40" s="665">
        <v>2816.1229266754567</v>
      </c>
      <c r="AW40" s="666">
        <v>0.43739620333196849</v>
      </c>
      <c r="AX40" s="665">
        <v>3317.1033676730335</v>
      </c>
      <c r="AY40" s="666">
        <v>0.51520777212403224</v>
      </c>
    </row>
    <row r="41" spans="1:51" s="664" customFormat="1" ht="11.25" x14ac:dyDescent="0.2">
      <c r="A41" s="667">
        <v>97227</v>
      </c>
      <c r="B41" s="668" t="s">
        <v>22</v>
      </c>
      <c r="C41" s="669">
        <v>6190.3671750414051</v>
      </c>
      <c r="D41" s="670">
        <v>4432.2462078354101</v>
      </c>
      <c r="E41" s="666">
        <v>0.71599084230504706</v>
      </c>
      <c r="F41" s="670">
        <v>925.874355510849</v>
      </c>
      <c r="G41" s="666">
        <v>0.14956695286893967</v>
      </c>
      <c r="H41" s="670">
        <v>832.24661169514502</v>
      </c>
      <c r="I41" s="671">
        <v>0.13444220482601316</v>
      </c>
      <c r="J41" s="669">
        <v>5580.0012120000001</v>
      </c>
      <c r="K41" s="670">
        <v>4104.4910749999999</v>
      </c>
      <c r="L41" s="666">
        <v>0.73557171747080252</v>
      </c>
      <c r="M41" s="670">
        <v>509.56694700000003</v>
      </c>
      <c r="N41" s="666">
        <v>9.132022156270457E-2</v>
      </c>
      <c r="O41" s="670">
        <v>965.94318999999996</v>
      </c>
      <c r="P41" s="671">
        <v>0.17310806096649284</v>
      </c>
      <c r="R41" s="672">
        <v>2.0978092205412802E-2</v>
      </c>
      <c r="S41" s="672">
        <v>1.5483596082393802E-2</v>
      </c>
      <c r="T41" s="672">
        <v>0.12686051386483155</v>
      </c>
      <c r="U41" s="672">
        <v>-2.9355741128744173E-2</v>
      </c>
      <c r="W41" s="668" t="s">
        <v>22</v>
      </c>
      <c r="X41" s="665">
        <v>48</v>
      </c>
      <c r="Y41" s="666">
        <v>7.75398270292084E-3</v>
      </c>
      <c r="Z41" s="665">
        <v>291</v>
      </c>
      <c r="AA41" s="666">
        <v>4.7008520136457593E-2</v>
      </c>
      <c r="AB41" s="665">
        <v>1150</v>
      </c>
      <c r="AC41" s="666">
        <v>0.18577250225747846</v>
      </c>
      <c r="AD41" s="665">
        <v>1842</v>
      </c>
      <c r="AE41" s="666">
        <v>0.29755908622458727</v>
      </c>
      <c r="AF41" s="665">
        <v>1089</v>
      </c>
      <c r="AG41" s="666">
        <v>0.17591848257251655</v>
      </c>
      <c r="AH41" s="793">
        <v>2931</v>
      </c>
      <c r="AI41" s="794">
        <v>0.47347756879710379</v>
      </c>
      <c r="AK41" s="668" t="s">
        <v>22</v>
      </c>
      <c r="AL41" s="665">
        <v>3957.3308437198898</v>
      </c>
      <c r="AM41" s="666">
        <v>0.63927239399873248</v>
      </c>
      <c r="AN41" s="665">
        <v>2123.6710170631013</v>
      </c>
      <c r="AO41" s="666">
        <v>0.34306059027086661</v>
      </c>
      <c r="AP41" s="665">
        <v>109.36531425841395</v>
      </c>
      <c r="AQ41" s="666">
        <v>1.7667015730400911E-2</v>
      </c>
      <c r="AR41" s="669">
        <v>6190.3671750414051</v>
      </c>
      <c r="AT41" s="673">
        <v>219</v>
      </c>
      <c r="AU41" s="666">
        <v>3.5377546082076335E-2</v>
      </c>
      <c r="AV41" s="665">
        <v>1955</v>
      </c>
      <c r="AW41" s="666">
        <v>0.31581325383771341</v>
      </c>
      <c r="AX41" s="665">
        <v>2121</v>
      </c>
      <c r="AY41" s="666">
        <v>0.34262911068531465</v>
      </c>
    </row>
    <row r="42" spans="1:51" s="664" customFormat="1" ht="11.25" x14ac:dyDescent="0.2">
      <c r="A42" s="667">
        <v>97223</v>
      </c>
      <c r="B42" s="668" t="s">
        <v>18</v>
      </c>
      <c r="C42" s="669">
        <v>4420</v>
      </c>
      <c r="D42" s="670">
        <v>3909</v>
      </c>
      <c r="E42" s="666">
        <v>0.88438914027149318</v>
      </c>
      <c r="F42" s="670">
        <v>40</v>
      </c>
      <c r="G42" s="666">
        <v>9.0497737556561094E-3</v>
      </c>
      <c r="H42" s="670">
        <v>471</v>
      </c>
      <c r="I42" s="671">
        <v>0.10656108597285067</v>
      </c>
      <c r="J42" s="669">
        <v>4145</v>
      </c>
      <c r="K42" s="670">
        <v>3523</v>
      </c>
      <c r="L42" s="666">
        <v>0.84993968636911943</v>
      </c>
      <c r="M42" s="670">
        <v>68</v>
      </c>
      <c r="N42" s="666">
        <v>1.6405307599517492E-2</v>
      </c>
      <c r="O42" s="670">
        <v>554</v>
      </c>
      <c r="P42" s="671">
        <v>0.1336550060313631</v>
      </c>
      <c r="R42" s="672">
        <v>1.2930263665447805E-2</v>
      </c>
      <c r="S42" s="672">
        <v>2.1011433536296975E-2</v>
      </c>
      <c r="T42" s="672">
        <v>-0.10068835772242513</v>
      </c>
      <c r="U42" s="672">
        <v>-3.1940104928784074E-2</v>
      </c>
      <c r="W42" s="668" t="s">
        <v>18</v>
      </c>
      <c r="X42" s="665">
        <v>372.13453156261602</v>
      </c>
      <c r="Y42" s="666">
        <v>8.4193332932718551E-2</v>
      </c>
      <c r="Z42" s="665">
        <v>1047.2612526877242</v>
      </c>
      <c r="AA42" s="666">
        <v>0.23693693499722268</v>
      </c>
      <c r="AB42" s="665">
        <v>1870.2754038034764</v>
      </c>
      <c r="AC42" s="666">
        <v>0.42313923162974576</v>
      </c>
      <c r="AD42" s="665">
        <v>2199.6859411455071</v>
      </c>
      <c r="AE42" s="666">
        <v>0.49766650252160793</v>
      </c>
      <c r="AF42" s="665">
        <v>701.01004584206828</v>
      </c>
      <c r="AG42" s="666">
        <v>0.15859955788282087</v>
      </c>
      <c r="AH42" s="793">
        <v>2900.6959869875755</v>
      </c>
      <c r="AI42" s="794">
        <v>0.65626606040442881</v>
      </c>
      <c r="AK42" s="668" t="s">
        <v>18</v>
      </c>
      <c r="AL42" s="665">
        <v>3359</v>
      </c>
      <c r="AM42" s="666">
        <v>0.75995475113122168</v>
      </c>
      <c r="AN42" s="665">
        <v>1039</v>
      </c>
      <c r="AO42" s="666">
        <v>0.23506787330316742</v>
      </c>
      <c r="AP42" s="665">
        <v>22</v>
      </c>
      <c r="AQ42" s="666">
        <v>4.9773755656108594E-3</v>
      </c>
      <c r="AR42" s="669">
        <v>4420</v>
      </c>
      <c r="AT42" s="673">
        <v>62.989462973822533</v>
      </c>
      <c r="AU42" s="666">
        <v>1.4251009722584284E-2</v>
      </c>
      <c r="AV42" s="665">
        <v>2531.9184419918956</v>
      </c>
      <c r="AW42" s="666">
        <v>0.572832226694999</v>
      </c>
      <c r="AX42" s="665">
        <v>3353.5091164513815</v>
      </c>
      <c r="AY42" s="666">
        <v>0.75871246978538043</v>
      </c>
    </row>
    <row r="43" spans="1:51" s="664" customFormat="1" ht="11.25" x14ac:dyDescent="0.2">
      <c r="A43" s="667">
        <v>97231</v>
      </c>
      <c r="B43" s="668" t="s">
        <v>29</v>
      </c>
      <c r="C43" s="669">
        <v>5341.8054399980829</v>
      </c>
      <c r="D43" s="670">
        <v>3511.1800058747799</v>
      </c>
      <c r="E43" s="666">
        <v>0.65730211354834367</v>
      </c>
      <c r="F43" s="670">
        <v>1376.2643564459399</v>
      </c>
      <c r="G43" s="666">
        <v>0.25764030006424832</v>
      </c>
      <c r="H43" s="670">
        <v>454.36107767736303</v>
      </c>
      <c r="I43" s="671">
        <v>8.5057586387408013E-2</v>
      </c>
      <c r="J43" s="669">
        <v>5282.753662000001</v>
      </c>
      <c r="K43" s="670">
        <v>3432.2672160000002</v>
      </c>
      <c r="L43" s="666">
        <v>0.64971176693114552</v>
      </c>
      <c r="M43" s="670">
        <v>1389.036028</v>
      </c>
      <c r="N43" s="666">
        <v>0.26293787612919356</v>
      </c>
      <c r="O43" s="670">
        <v>461.45041800000001</v>
      </c>
      <c r="P43" s="671">
        <v>8.7350356939660742E-2</v>
      </c>
      <c r="R43" s="676">
        <v>2.225714141345092E-3</v>
      </c>
      <c r="S43" s="676">
        <v>4.5565750113607528E-3</v>
      </c>
      <c r="T43" s="676">
        <v>-1.8457267379646813E-3</v>
      </c>
      <c r="U43" s="676">
        <v>-3.0916917141968758E-3</v>
      </c>
      <c r="W43" s="674" t="s">
        <v>29</v>
      </c>
      <c r="X43" s="665">
        <v>379.61162078986558</v>
      </c>
      <c r="Y43" s="675">
        <v>7.1064291849236988E-2</v>
      </c>
      <c r="Z43" s="665">
        <v>1138.0650322363617</v>
      </c>
      <c r="AA43" s="675">
        <v>0.21304876132605274</v>
      </c>
      <c r="AB43" s="665">
        <v>1791.495487034219</v>
      </c>
      <c r="AC43" s="675">
        <v>0.33537265764491453</v>
      </c>
      <c r="AD43" s="665">
        <v>1339.2135205354859</v>
      </c>
      <c r="AE43" s="675">
        <v>0.25070428632757663</v>
      </c>
      <c r="AF43" s="665">
        <v>693.41977940216873</v>
      </c>
      <c r="AG43" s="675">
        <v>0.12981000285222249</v>
      </c>
      <c r="AH43" s="793">
        <v>2032.6332999376546</v>
      </c>
      <c r="AI43" s="794">
        <v>0.38051428917979913</v>
      </c>
      <c r="AK43" s="674" t="s">
        <v>29</v>
      </c>
      <c r="AL43" s="665">
        <v>2339.4279037357051</v>
      </c>
      <c r="AM43" s="675">
        <v>0.437947044311772</v>
      </c>
      <c r="AN43" s="665">
        <v>2948.3927417197324</v>
      </c>
      <c r="AO43" s="675">
        <v>0.5519468604458927</v>
      </c>
      <c r="AP43" s="665">
        <v>53.984794542645432</v>
      </c>
      <c r="AQ43" s="675">
        <v>1.0106095242335297E-2</v>
      </c>
      <c r="AR43" s="669">
        <v>5341.8054399980829</v>
      </c>
      <c r="AT43" s="673">
        <v>81.172448030021144</v>
      </c>
      <c r="AU43" s="675">
        <v>1.5195695339673449E-2</v>
      </c>
      <c r="AV43" s="665">
        <v>1925.696175566311</v>
      </c>
      <c r="AW43" s="675">
        <v>0.36049537879968202</v>
      </c>
      <c r="AX43" s="665">
        <v>3047.3984037410323</v>
      </c>
      <c r="AY43" s="675">
        <v>0.57048098025489413</v>
      </c>
    </row>
    <row r="44" spans="1:51" s="664" customFormat="1" ht="11.25" hidden="1" x14ac:dyDescent="0.2">
      <c r="A44" s="677"/>
      <c r="B44" s="685" t="s">
        <v>40</v>
      </c>
      <c r="C44" s="686">
        <v>37046.055429195862</v>
      </c>
      <c r="D44" s="687">
        <v>28637.405450834573</v>
      </c>
      <c r="E44" s="688">
        <v>0.77302171902127903</v>
      </c>
      <c r="F44" s="687">
        <v>3703.05577677885</v>
      </c>
      <c r="G44" s="688">
        <v>9.995816650051452E-2</v>
      </c>
      <c r="H44" s="687">
        <v>4705.5942015824376</v>
      </c>
      <c r="I44" s="689">
        <v>0.12702011447820638</v>
      </c>
      <c r="J44" s="686">
        <v>34127.486864999999</v>
      </c>
      <c r="K44" s="687">
        <v>26647.317326999997</v>
      </c>
      <c r="L44" s="688">
        <v>0.7808168656663842</v>
      </c>
      <c r="M44" s="687">
        <v>3362.246318</v>
      </c>
      <c r="N44" s="688">
        <v>9.8520184955318418E-2</v>
      </c>
      <c r="O44" s="687">
        <v>4117.9232199999997</v>
      </c>
      <c r="P44" s="689">
        <v>0.12066294937829726</v>
      </c>
      <c r="R44" s="690">
        <v>1.6547163335505433E-2</v>
      </c>
      <c r="S44" s="690">
        <v>1.4509305518893623E-2</v>
      </c>
      <c r="T44" s="690">
        <v>1.9497453624014893E-2</v>
      </c>
      <c r="U44" s="690">
        <v>2.7039733013596745E-2</v>
      </c>
      <c r="W44" s="685" t="s">
        <v>40</v>
      </c>
      <c r="X44" s="687">
        <v>1467.2337888408285</v>
      </c>
      <c r="Y44" s="688">
        <v>3.9605668453557057E-2</v>
      </c>
      <c r="Z44" s="687">
        <v>4818.4179584856174</v>
      </c>
      <c r="AA44" s="688">
        <v>0.13006561434576486</v>
      </c>
      <c r="AB44" s="687">
        <v>10573.312168807659</v>
      </c>
      <c r="AC44" s="688">
        <v>0.28540993221304933</v>
      </c>
      <c r="AD44" s="687">
        <v>13158.48336258336</v>
      </c>
      <c r="AE44" s="688">
        <v>0.35519256261256921</v>
      </c>
      <c r="AF44" s="687">
        <v>7028.6081504784033</v>
      </c>
      <c r="AG44" s="688">
        <v>0.18972622237505973</v>
      </c>
      <c r="AH44" s="793">
        <v>20187.091513061765</v>
      </c>
      <c r="AI44" s="794">
        <v>0.54491878498762891</v>
      </c>
      <c r="AK44" s="685" t="s">
        <v>40</v>
      </c>
      <c r="AL44" s="687">
        <v>24373.943313242795</v>
      </c>
      <c r="AM44" s="688">
        <v>0.65793626422190632</v>
      </c>
      <c r="AN44" s="687">
        <v>12318.870343588378</v>
      </c>
      <c r="AO44" s="688">
        <v>0.33252852971439223</v>
      </c>
      <c r="AP44" s="687">
        <v>353.24177236468677</v>
      </c>
      <c r="AQ44" s="688">
        <v>9.5352060637014062E-3</v>
      </c>
      <c r="AR44" s="686">
        <v>37046.055429195862</v>
      </c>
      <c r="AT44" s="691">
        <v>953.13245034629858</v>
      </c>
      <c r="AU44" s="688">
        <v>2.5728311403300941E-2</v>
      </c>
      <c r="AV44" s="687">
        <v>14936.343354459284</v>
      </c>
      <c r="AW44" s="688">
        <v>0.40318309686185932</v>
      </c>
      <c r="AX44" s="687">
        <v>19642.880159153312</v>
      </c>
      <c r="AY44" s="688">
        <v>0.53022865542852993</v>
      </c>
    </row>
    <row r="45" spans="1:51" s="664" customFormat="1" ht="12" thickBot="1" x14ac:dyDescent="0.25">
      <c r="A45" s="677"/>
      <c r="B45" s="678" t="s">
        <v>41</v>
      </c>
      <c r="C45" s="679">
        <v>68271.431125741423</v>
      </c>
      <c r="D45" s="680">
        <v>50967.334164993532</v>
      </c>
      <c r="E45" s="681">
        <v>0.74653970664717084</v>
      </c>
      <c r="F45" s="680">
        <v>7337.0190974017769</v>
      </c>
      <c r="G45" s="681">
        <v>0.10746836526523887</v>
      </c>
      <c r="H45" s="680">
        <v>9967.0778633461123</v>
      </c>
      <c r="I45" s="682">
        <v>0.14599192808759023</v>
      </c>
      <c r="J45" s="679">
        <v>62652.636871999995</v>
      </c>
      <c r="K45" s="680">
        <v>48366.018125000002</v>
      </c>
      <c r="L45" s="681">
        <v>0.77197099020448723</v>
      </c>
      <c r="M45" s="680">
        <v>6109.0111619999998</v>
      </c>
      <c r="N45" s="681">
        <v>9.7506050295708621E-2</v>
      </c>
      <c r="O45" s="680">
        <v>8177.6075849999997</v>
      </c>
      <c r="P45" s="707">
        <v>0.13052295949980428</v>
      </c>
      <c r="Q45" s="708"/>
      <c r="R45" s="683">
        <v>1.7325500055012766E-2</v>
      </c>
      <c r="S45" s="683">
        <v>1.0532572852575806E-2</v>
      </c>
      <c r="T45" s="683">
        <v>3.7312822047808281E-2</v>
      </c>
      <c r="U45" s="683">
        <v>4.0371189338820779E-2</v>
      </c>
      <c r="W45" s="678" t="s">
        <v>41</v>
      </c>
      <c r="X45" s="680">
        <v>2212.8996575400397</v>
      </c>
      <c r="Y45" s="681">
        <v>3.2413260144852539E-2</v>
      </c>
      <c r="Z45" s="680">
        <v>8272.0426739964078</v>
      </c>
      <c r="AA45" s="681">
        <v>0.12116404384084271</v>
      </c>
      <c r="AB45" s="680">
        <v>21538.591186981408</v>
      </c>
      <c r="AC45" s="681">
        <v>0.31548468857071288</v>
      </c>
      <c r="AD45" s="680">
        <v>24217.22217934033</v>
      </c>
      <c r="AE45" s="681">
        <v>0.35471970896197225</v>
      </c>
      <c r="AF45" s="680">
        <v>12030.675427883238</v>
      </c>
      <c r="AG45" s="681">
        <v>0.1762182984816196</v>
      </c>
      <c r="AH45" s="793">
        <v>36247.897607223567</v>
      </c>
      <c r="AI45" s="794">
        <v>0.53093800744359188</v>
      </c>
      <c r="AK45" s="678" t="s">
        <v>41</v>
      </c>
      <c r="AL45" s="680">
        <v>47436.635927677446</v>
      </c>
      <c r="AM45" s="681">
        <v>0.69482410351570445</v>
      </c>
      <c r="AN45" s="680">
        <v>20073.498701726377</v>
      </c>
      <c r="AO45" s="681">
        <v>0.29402487058979726</v>
      </c>
      <c r="AP45" s="680">
        <v>761.29649633758891</v>
      </c>
      <c r="AQ45" s="681">
        <v>1.1151025894498141E-2</v>
      </c>
      <c r="AR45" s="679">
        <v>68271.431125741423</v>
      </c>
      <c r="AT45" s="684">
        <v>2080.8587718246672</v>
      </c>
      <c r="AU45" s="681">
        <v>3.0479202464529693E-2</v>
      </c>
      <c r="AV45" s="680">
        <v>28870.388023487132</v>
      </c>
      <c r="AW45" s="681">
        <v>0.42287656121217132</v>
      </c>
      <c r="AX45" s="680">
        <v>34972.219468437492</v>
      </c>
      <c r="AY45" s="681">
        <v>0.51225262004580097</v>
      </c>
    </row>
    <row r="46" spans="1:51" s="664" customFormat="1" ht="12" thickBot="1" x14ac:dyDescent="0.25">
      <c r="A46" s="677"/>
      <c r="B46" s="695" t="s">
        <v>42</v>
      </c>
      <c r="C46" s="696">
        <v>210145.09427418039</v>
      </c>
      <c r="D46" s="697">
        <v>166667.12881930184</v>
      </c>
      <c r="E46" s="698">
        <v>0.79310501820160506</v>
      </c>
      <c r="F46" s="697">
        <v>10827.694247843001</v>
      </c>
      <c r="G46" s="705">
        <v>5.1524848987033203E-2</v>
      </c>
      <c r="H46" s="697">
        <v>32650.271207035548</v>
      </c>
      <c r="I46" s="699">
        <v>0.15537013281136178</v>
      </c>
      <c r="J46" s="696">
        <v>194917.797781</v>
      </c>
      <c r="K46" s="697">
        <v>160910.01040900001</v>
      </c>
      <c r="L46" s="698">
        <v>0.82552754156288255</v>
      </c>
      <c r="M46" s="697">
        <v>9091.2901469999997</v>
      </c>
      <c r="N46" s="698">
        <v>4.6641662539274757E-2</v>
      </c>
      <c r="O46" s="697">
        <v>24916.497224999999</v>
      </c>
      <c r="P46" s="700">
        <v>0.12783079589784277</v>
      </c>
      <c r="Q46" s="662"/>
      <c r="R46" s="701">
        <v>1.5157790956441097E-2</v>
      </c>
      <c r="S46" s="702">
        <v>7.0554362363113299E-3</v>
      </c>
      <c r="T46" s="702">
        <v>3.5576276999292444E-2</v>
      </c>
      <c r="U46" s="702">
        <v>5.5552796882796462E-2</v>
      </c>
      <c r="W46" s="695" t="s">
        <v>42</v>
      </c>
      <c r="X46" s="697">
        <v>8069.3025332553807</v>
      </c>
      <c r="Y46" s="698">
        <v>3.8398719518654117E-2</v>
      </c>
      <c r="Z46" s="697">
        <v>27371.459171522591</v>
      </c>
      <c r="AA46" s="698">
        <v>0.13025028857352489</v>
      </c>
      <c r="AB46" s="697">
        <v>65724.061347466719</v>
      </c>
      <c r="AC46" s="698">
        <v>0.31275562998256462</v>
      </c>
      <c r="AD46" s="697">
        <v>72780.266506951855</v>
      </c>
      <c r="AE46" s="698">
        <v>0.34633340720290157</v>
      </c>
      <c r="AF46" s="697">
        <v>36200.00471498385</v>
      </c>
      <c r="AG46" s="698">
        <v>0.17226195472235484</v>
      </c>
      <c r="AH46" s="793">
        <v>108980.27122193571</v>
      </c>
      <c r="AI46" s="794">
        <v>0.51859536192525635</v>
      </c>
      <c r="AK46" s="695" t="s">
        <v>42</v>
      </c>
      <c r="AL46" s="697">
        <v>134220.99138149028</v>
      </c>
      <c r="AM46" s="698">
        <v>0.63870627979718408</v>
      </c>
      <c r="AN46" s="697">
        <v>74383.678928511741</v>
      </c>
      <c r="AO46" s="698">
        <v>0.35396343267219893</v>
      </c>
      <c r="AP46" s="697">
        <v>1540.4239641783729</v>
      </c>
      <c r="AQ46" s="698">
        <v>7.3302875306170689E-3</v>
      </c>
      <c r="AR46" s="696">
        <v>210145.09427418039</v>
      </c>
      <c r="AT46" s="703">
        <v>9426.9899954215434</v>
      </c>
      <c r="AU46" s="698">
        <v>4.4859434039996988E-2</v>
      </c>
      <c r="AV46" s="697">
        <v>109123.40312588737</v>
      </c>
      <c r="AW46" s="698">
        <v>0.5192764718243289</v>
      </c>
      <c r="AX46" s="697">
        <v>85203.99865497314</v>
      </c>
      <c r="AY46" s="698">
        <v>0.40545318913705319</v>
      </c>
    </row>
    <row r="47" spans="1:51" x14ac:dyDescent="0.2">
      <c r="B47" s="54" t="s">
        <v>238</v>
      </c>
      <c r="C47" s="4"/>
      <c r="D47" s="12"/>
      <c r="E47" s="11"/>
      <c r="F47" s="12"/>
      <c r="G47" s="11"/>
      <c r="H47" s="11"/>
      <c r="I47" s="4"/>
      <c r="J47" s="11"/>
      <c r="K47" s="12"/>
      <c r="L47" s="11"/>
      <c r="M47" s="12"/>
      <c r="N47" s="11"/>
      <c r="O47" s="11"/>
      <c r="P47" s="4"/>
      <c r="R47" s="11"/>
      <c r="S47" s="12"/>
      <c r="T47" s="12"/>
      <c r="U47" s="11"/>
      <c r="W47" s="54" t="s">
        <v>238</v>
      </c>
      <c r="AK47" s="54" t="s">
        <v>238</v>
      </c>
      <c r="AR47" s="11"/>
    </row>
    <row r="48" spans="1:51" x14ac:dyDescent="0.2">
      <c r="E48" s="557"/>
    </row>
    <row r="50" spans="15:21" x14ac:dyDescent="0.2">
      <c r="S50" s="418"/>
      <c r="T50" s="418"/>
      <c r="U50" s="418"/>
    </row>
    <row r="51" spans="15:21" x14ac:dyDescent="0.2">
      <c r="O51" s="50"/>
      <c r="S51" s="418"/>
      <c r="T51" s="418"/>
      <c r="U51" s="418"/>
    </row>
    <row r="52" spans="15:21" x14ac:dyDescent="0.2">
      <c r="S52" s="418"/>
      <c r="T52" s="418"/>
      <c r="U52" s="418"/>
    </row>
    <row r="53" spans="15:21" x14ac:dyDescent="0.2">
      <c r="S53" s="418"/>
      <c r="T53" s="418"/>
      <c r="U53" s="418"/>
    </row>
  </sheetData>
  <autoFilter ref="A3:AR47" xr:uid="{00000000-0009-0000-0000-000001000000}"/>
  <phoneticPr fontId="2" type="noConversion"/>
  <printOptions horizontalCentered="1" verticalCentered="1"/>
  <pageMargins left="0.25" right="0.25" top="0.75" bottom="0.75" header="0.3" footer="0.3"/>
  <pageSetup paperSize="9" orientation="portrait" r:id="rId1"/>
  <headerFooter alignWithMargins="0">
    <oddHeader>&amp;C&amp;"-,Normal"&amp;K002060Observatoire de l'habitat de la Martinique&amp;"Arial,Normal"&amp;K000000
&amp;"-,Gras"&amp;11Les logements</oddHeader>
  </headerFooter>
  <rowBreaks count="1" manualBreakCount="1">
    <brk id="47" max="16383" man="1"/>
  </rowBreaks>
  <colBreaks count="1" manualBreakCount="1">
    <brk id="22" max="4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DV47"/>
  <sheetViews>
    <sheetView zoomScale="90" zoomScaleNormal="90" workbookViewId="0">
      <selection activeCell="M21" sqref="M21"/>
    </sheetView>
  </sheetViews>
  <sheetFormatPr baseColWidth="10" defaultRowHeight="12.75" x14ac:dyDescent="0.2"/>
  <cols>
    <col min="1" max="1" width="7.5703125" style="221" customWidth="1"/>
    <col min="2" max="2" width="21.28515625" style="221" customWidth="1"/>
    <col min="3" max="3" width="9.85546875" style="244" customWidth="1"/>
    <col min="4" max="4" width="9.85546875" style="221" customWidth="1"/>
    <col min="5" max="5" width="9.85546875" style="244" customWidth="1"/>
    <col min="6" max="6" width="9.85546875" style="221" customWidth="1"/>
    <col min="7" max="7" width="9.85546875" style="244" customWidth="1"/>
    <col min="8" max="8" width="9.85546875" style="221" customWidth="1"/>
    <col min="9" max="9" width="9.85546875" style="244" customWidth="1"/>
    <col min="10" max="10" width="9.85546875" style="221" customWidth="1"/>
    <col min="11" max="11" width="9.85546875" style="244" customWidth="1"/>
    <col min="12" max="12" width="9.85546875" style="221" customWidth="1"/>
    <col min="13" max="13" width="12.85546875" style="221" customWidth="1"/>
    <col min="14" max="14" width="9.7109375" style="221" customWidth="1"/>
    <col min="15" max="15" width="1.42578125" customWidth="1"/>
    <col min="16" max="16" width="11.42578125" style="50" customWidth="1"/>
    <col min="17" max="17" width="8.7109375" customWidth="1"/>
    <col min="18" max="18" width="12.7109375" style="50" customWidth="1"/>
    <col min="20" max="20" width="11.42578125" style="50" customWidth="1"/>
    <col min="21" max="21" width="11.42578125" customWidth="1"/>
    <col min="22" max="22" width="11.42578125" style="50" customWidth="1"/>
    <col min="23" max="23" width="9.7109375" style="222" customWidth="1"/>
    <col min="24" max="24" width="2.85546875" customWidth="1"/>
    <col min="25" max="25" width="21" customWidth="1"/>
    <col min="26" max="26" width="9.7109375" style="50" customWidth="1"/>
    <col min="27" max="27" width="8.7109375" customWidth="1"/>
    <col min="28" max="28" width="9.7109375" style="50" customWidth="1"/>
    <col min="29" max="29" width="8.7109375" customWidth="1"/>
    <col min="30" max="30" width="9.7109375" style="50" customWidth="1"/>
    <col min="31" max="31" width="8.7109375" customWidth="1"/>
    <col min="32" max="32" width="9.7109375" customWidth="1"/>
    <col min="33" max="33" width="8.28515625" customWidth="1"/>
    <col min="34" max="34" width="11.28515625" customWidth="1"/>
    <col min="35" max="35" width="6.5703125" style="50" customWidth="1"/>
    <col min="36" max="36" width="8.7109375" customWidth="1"/>
    <col min="37" max="37" width="12.140625" style="412" customWidth="1"/>
    <col min="38" max="38" width="8.7109375" customWidth="1"/>
    <col min="39" max="39" width="19.42578125" style="50" customWidth="1"/>
    <col min="40" max="40" width="11" customWidth="1"/>
    <col min="41" max="41" width="11.42578125" style="50"/>
    <col min="42" max="42" width="11.28515625" customWidth="1"/>
    <col min="46" max="46" width="11.85546875" customWidth="1"/>
    <col min="47" max="47" width="13.85546875" customWidth="1"/>
    <col min="48" max="48" width="9.7109375" style="50" customWidth="1"/>
    <col min="49" max="49" width="9.7109375" style="34" customWidth="1"/>
    <col min="50" max="51" width="9.7109375" style="50" customWidth="1"/>
    <col min="52" max="52" width="17" style="50" bestFit="1" customWidth="1"/>
    <col min="53" max="61" width="9.7109375" style="50" customWidth="1"/>
    <col min="63" max="63" width="9.7109375" customWidth="1"/>
    <col min="64" max="64" width="9.7109375" style="50" customWidth="1"/>
    <col min="65" max="65" width="9.7109375" customWidth="1"/>
    <col min="66" max="66" width="9.7109375" style="50" customWidth="1"/>
    <col min="67" max="67" width="9.7109375" customWidth="1"/>
    <col min="68" max="68" width="9.7109375" style="50" customWidth="1"/>
    <col min="69" max="69" width="9.7109375" customWidth="1"/>
    <col min="70" max="70" width="9.7109375" style="50" customWidth="1"/>
    <col min="71" max="71" width="9.7109375" customWidth="1"/>
    <col min="72" max="72" width="9.7109375" style="50" customWidth="1"/>
    <col min="73" max="73" width="9.7109375" customWidth="1"/>
    <col min="74" max="74" width="9.7109375" style="50" customWidth="1"/>
    <col min="75" max="75" width="9.7109375" customWidth="1"/>
    <col min="76" max="76" width="9.7109375" style="50" customWidth="1"/>
    <col min="78" max="91" width="9.7109375" style="50" customWidth="1"/>
    <col min="93" max="93" width="9.7109375" customWidth="1"/>
    <col min="94" max="94" width="9.7109375" style="50" customWidth="1"/>
    <col min="95" max="95" width="9.7109375" customWidth="1"/>
    <col min="96" max="96" width="9.7109375" style="50" customWidth="1"/>
    <col min="97" max="97" width="9.7109375" customWidth="1"/>
    <col min="98" max="98" width="9.7109375" style="50" customWidth="1"/>
    <col min="99" max="99" width="9.7109375" customWidth="1"/>
    <col min="100" max="100" width="9.7109375" style="50" customWidth="1"/>
    <col min="101" max="101" width="9.7109375" customWidth="1"/>
    <col min="102" max="102" width="9.7109375" style="50" customWidth="1"/>
    <col min="103" max="103" width="9.7109375" customWidth="1"/>
    <col min="104" max="104" width="9.7109375" style="50" customWidth="1"/>
    <col min="105" max="105" width="9.7109375" customWidth="1"/>
    <col min="106" max="106" width="9.7109375" style="50" customWidth="1"/>
    <col min="108" max="108" width="9.7109375" customWidth="1"/>
    <col min="109" max="109" width="9.7109375" style="50" customWidth="1"/>
    <col min="110" max="110" width="9.7109375" customWidth="1"/>
    <col min="111" max="111" width="9.7109375" style="50" customWidth="1"/>
    <col min="112" max="112" width="9.7109375" customWidth="1"/>
    <col min="113" max="113" width="9.7109375" style="50" customWidth="1"/>
    <col min="114" max="114" width="9.7109375" customWidth="1"/>
    <col min="115" max="115" width="9.7109375" style="50" customWidth="1"/>
    <col min="116" max="116" width="9.7109375" customWidth="1"/>
    <col min="117" max="117" width="9.7109375" style="50" customWidth="1"/>
    <col min="118" max="118" width="9.7109375" customWidth="1"/>
    <col min="119" max="119" width="9.7109375" style="50" customWidth="1"/>
    <col min="120" max="120" width="9.7109375" customWidth="1"/>
    <col min="121" max="121" width="9.7109375" style="50" customWidth="1"/>
  </cols>
  <sheetData>
    <row r="1" spans="1:126" s="221" customFormat="1" ht="13.5" thickBot="1" x14ac:dyDescent="0.25">
      <c r="C1" s="244"/>
      <c r="E1" s="244"/>
      <c r="G1" s="244"/>
      <c r="I1" s="244"/>
      <c r="K1" s="244"/>
      <c r="P1" s="244"/>
      <c r="R1" s="244"/>
      <c r="T1" s="244"/>
      <c r="V1" s="244"/>
      <c r="W1" s="455"/>
      <c r="Z1" s="244"/>
      <c r="AB1" s="244"/>
      <c r="AD1" s="244"/>
      <c r="AI1" s="244"/>
      <c r="AK1" s="451"/>
      <c r="AM1" s="244"/>
      <c r="AO1" s="244"/>
      <c r="AV1" s="244"/>
      <c r="AW1" s="434"/>
      <c r="AX1" s="244"/>
      <c r="AY1" s="244"/>
      <c r="AZ1" s="244"/>
      <c r="BA1" s="244">
        <v>124</v>
      </c>
      <c r="BB1" s="244"/>
      <c r="BC1" s="244">
        <v>129</v>
      </c>
      <c r="BD1" s="244"/>
      <c r="BE1" s="244">
        <v>134</v>
      </c>
      <c r="BF1" s="244"/>
      <c r="BG1" s="244">
        <v>139</v>
      </c>
      <c r="BH1" s="244"/>
      <c r="BI1" s="244">
        <v>144</v>
      </c>
      <c r="BK1" s="221">
        <v>149</v>
      </c>
      <c r="BL1" s="244"/>
      <c r="BM1" s="221">
        <v>154</v>
      </c>
      <c r="BN1" s="244"/>
      <c r="BP1" s="244">
        <v>125</v>
      </c>
      <c r="BR1" s="244">
        <v>130</v>
      </c>
      <c r="BT1" s="244">
        <v>135</v>
      </c>
      <c r="BV1" s="244">
        <v>140</v>
      </c>
      <c r="BX1" s="244">
        <v>145</v>
      </c>
      <c r="BZ1" s="244">
        <v>150</v>
      </c>
      <c r="CA1" s="244"/>
      <c r="CB1" s="244">
        <v>155</v>
      </c>
      <c r="CC1" s="244"/>
      <c r="CD1" s="244"/>
      <c r="CE1" s="244">
        <v>126</v>
      </c>
      <c r="CF1" s="244"/>
      <c r="CG1" s="244">
        <v>131</v>
      </c>
      <c r="CH1" s="244"/>
      <c r="CI1" s="244">
        <v>136</v>
      </c>
      <c r="CJ1" s="244"/>
      <c r="CK1" s="244">
        <v>141</v>
      </c>
      <c r="CL1" s="244"/>
      <c r="CM1" s="244">
        <v>146</v>
      </c>
      <c r="CO1" s="244">
        <v>151</v>
      </c>
      <c r="CP1" s="244"/>
      <c r="CQ1" s="221">
        <v>156</v>
      </c>
      <c r="CR1" s="244"/>
      <c r="CT1" s="244">
        <v>127</v>
      </c>
      <c r="CV1" s="244">
        <v>132</v>
      </c>
      <c r="CX1" s="244">
        <v>137</v>
      </c>
      <c r="CZ1" s="244">
        <v>142</v>
      </c>
      <c r="DB1" s="244">
        <v>147</v>
      </c>
      <c r="DD1" s="221">
        <v>152</v>
      </c>
      <c r="DE1" s="244"/>
      <c r="DF1" s="221">
        <v>157</v>
      </c>
      <c r="DG1" s="244"/>
      <c r="DI1" s="244">
        <v>128</v>
      </c>
      <c r="DK1" s="244">
        <v>133</v>
      </c>
      <c r="DM1" s="244">
        <v>138</v>
      </c>
      <c r="DO1" s="244">
        <v>143</v>
      </c>
      <c r="DQ1" s="244">
        <v>148</v>
      </c>
      <c r="DS1" s="244">
        <v>153</v>
      </c>
      <c r="DU1" s="244">
        <v>158</v>
      </c>
    </row>
    <row r="2" spans="1:126" s="221" customFormat="1" ht="15" x14ac:dyDescent="0.2">
      <c r="C2" s="431" t="s">
        <v>66</v>
      </c>
      <c r="D2" s="435"/>
      <c r="E2" s="436"/>
      <c r="F2" s="435"/>
      <c r="G2" s="436"/>
      <c r="H2" s="435"/>
      <c r="I2" s="436"/>
      <c r="J2" s="435"/>
      <c r="K2" s="436"/>
      <c r="L2" s="435"/>
      <c r="M2" s="437"/>
      <c r="N2" s="456"/>
      <c r="P2" s="457" t="s">
        <v>222</v>
      </c>
      <c r="Q2" s="458"/>
      <c r="R2" s="459"/>
      <c r="S2" s="458"/>
      <c r="T2" s="459"/>
      <c r="U2" s="458"/>
      <c r="V2" s="460"/>
      <c r="W2" s="455"/>
      <c r="Z2" s="431" t="s">
        <v>269</v>
      </c>
      <c r="AA2" s="435"/>
      <c r="AB2" s="436"/>
      <c r="AC2" s="435"/>
      <c r="AD2" s="436"/>
      <c r="AE2" s="435"/>
      <c r="AF2" s="435"/>
      <c r="AG2" s="435"/>
      <c r="AH2" s="435"/>
      <c r="AI2" s="435"/>
      <c r="AJ2" s="435"/>
      <c r="AK2" s="451"/>
      <c r="AM2" s="436"/>
      <c r="AN2" s="431" t="s">
        <v>270</v>
      </c>
      <c r="AO2" s="627"/>
      <c r="AP2" s="435"/>
      <c r="AQ2" s="437"/>
      <c r="AR2" s="628"/>
      <c r="AS2" s="628"/>
      <c r="AT2" s="628"/>
      <c r="AU2" s="628"/>
      <c r="AV2" s="629"/>
      <c r="AW2" s="434"/>
      <c r="AX2" s="244"/>
      <c r="AY2" s="244"/>
      <c r="AZ2" s="244"/>
      <c r="BA2" s="431" t="s">
        <v>124</v>
      </c>
      <c r="BB2" s="436"/>
      <c r="BC2" s="436"/>
      <c r="BD2" s="436"/>
      <c r="BE2" s="436"/>
      <c r="BF2" s="436"/>
      <c r="BG2" s="436"/>
      <c r="BH2" s="436"/>
      <c r="BI2" s="436"/>
      <c r="BJ2" s="436"/>
      <c r="BK2" s="436"/>
      <c r="BL2" s="436"/>
      <c r="BM2" s="436"/>
      <c r="BN2" s="461"/>
      <c r="BP2" s="431" t="s">
        <v>70</v>
      </c>
      <c r="BQ2" s="436"/>
      <c r="BR2" s="461"/>
      <c r="BS2" s="436"/>
      <c r="BT2" s="461"/>
      <c r="BU2" s="436"/>
      <c r="BV2" s="461"/>
      <c r="BW2" s="436"/>
      <c r="BX2" s="436"/>
      <c r="BY2" s="436"/>
      <c r="BZ2" s="436"/>
      <c r="CA2" s="436"/>
      <c r="CB2" s="436"/>
      <c r="CC2" s="436"/>
      <c r="CD2" s="244"/>
      <c r="CE2" s="431" t="s">
        <v>68</v>
      </c>
      <c r="CF2" s="436"/>
      <c r="CG2" s="461"/>
      <c r="CH2" s="436"/>
      <c r="CI2" s="461"/>
      <c r="CJ2" s="436"/>
      <c r="CK2" s="461"/>
      <c r="CL2" s="436"/>
      <c r="CM2" s="461"/>
      <c r="CN2" s="461"/>
      <c r="CO2" s="461"/>
      <c r="CP2" s="461"/>
      <c r="CQ2" s="461"/>
      <c r="CR2" s="461"/>
      <c r="CT2" s="431" t="s">
        <v>167</v>
      </c>
      <c r="CU2" s="436"/>
      <c r="CV2" s="461"/>
      <c r="CW2" s="436"/>
      <c r="CX2" s="461"/>
      <c r="CY2" s="436"/>
      <c r="CZ2" s="461"/>
      <c r="DA2" s="436"/>
      <c r="DB2" s="461"/>
      <c r="DC2" s="461"/>
      <c r="DD2" s="461"/>
      <c r="DE2" s="461"/>
      <c r="DF2" s="461"/>
      <c r="DG2" s="461"/>
      <c r="DI2" s="431" t="s">
        <v>69</v>
      </c>
      <c r="DJ2" s="436"/>
      <c r="DK2" s="461"/>
      <c r="DL2" s="436"/>
      <c r="DM2" s="461"/>
      <c r="DN2" s="436"/>
      <c r="DO2" s="461"/>
      <c r="DP2" s="436"/>
      <c r="DQ2" s="461"/>
      <c r="DR2" s="461"/>
      <c r="DS2" s="461"/>
      <c r="DT2" s="461"/>
      <c r="DU2" s="461"/>
      <c r="DV2" s="461"/>
    </row>
    <row r="3" spans="1:126" s="221" customFormat="1" ht="45.75" customHeight="1" thickBot="1" x14ac:dyDescent="0.25">
      <c r="C3" s="279" t="s">
        <v>67</v>
      </c>
      <c r="D3" s="438" t="s">
        <v>55</v>
      </c>
      <c r="E3" s="279" t="s">
        <v>70</v>
      </c>
      <c r="F3" s="438" t="s">
        <v>55</v>
      </c>
      <c r="G3" s="279" t="s">
        <v>68</v>
      </c>
      <c r="H3" s="438" t="s">
        <v>55</v>
      </c>
      <c r="I3" s="439" t="s">
        <v>167</v>
      </c>
      <c r="J3" s="438" t="s">
        <v>55</v>
      </c>
      <c r="K3" s="279" t="s">
        <v>69</v>
      </c>
      <c r="L3" s="438" t="s">
        <v>55</v>
      </c>
      <c r="M3" s="440" t="s">
        <v>65</v>
      </c>
      <c r="N3" s="441"/>
      <c r="P3" s="443" t="s">
        <v>127</v>
      </c>
      <c r="Q3" s="438" t="s">
        <v>55</v>
      </c>
      <c r="R3" s="444" t="s">
        <v>128</v>
      </c>
      <c r="S3" s="438" t="s">
        <v>55</v>
      </c>
      <c r="T3" s="444" t="s">
        <v>129</v>
      </c>
      <c r="U3" s="438" t="s">
        <v>55</v>
      </c>
      <c r="V3" s="449" t="s">
        <v>65</v>
      </c>
      <c r="W3" s="450" t="s">
        <v>55</v>
      </c>
      <c r="Z3" s="279" t="s">
        <v>60</v>
      </c>
      <c r="AA3" s="438" t="s">
        <v>55</v>
      </c>
      <c r="AB3" s="279" t="s">
        <v>61</v>
      </c>
      <c r="AC3" s="438" t="s">
        <v>55</v>
      </c>
      <c r="AD3" s="279" t="s">
        <v>62</v>
      </c>
      <c r="AE3" s="438" t="s">
        <v>55</v>
      </c>
      <c r="AF3" s="279" t="s">
        <v>63</v>
      </c>
      <c r="AG3" s="438" t="s">
        <v>55</v>
      </c>
      <c r="AH3" s="279" t="s">
        <v>64</v>
      </c>
      <c r="AI3" s="438" t="s">
        <v>55</v>
      </c>
      <c r="AJ3" s="440" t="s">
        <v>65</v>
      </c>
      <c r="AK3" s="451"/>
      <c r="AM3" s="630"/>
      <c r="AN3" s="278" t="s">
        <v>71</v>
      </c>
      <c r="AO3" s="631" t="s">
        <v>55</v>
      </c>
      <c r="AP3" s="278" t="s">
        <v>72</v>
      </c>
      <c r="AQ3" s="631" t="s">
        <v>55</v>
      </c>
      <c r="AR3" s="278" t="s">
        <v>73</v>
      </c>
      <c r="AS3" s="631" t="s">
        <v>55</v>
      </c>
      <c r="AT3" s="278" t="s">
        <v>74</v>
      </c>
      <c r="AU3" s="631" t="s">
        <v>55</v>
      </c>
      <c r="AV3" s="448" t="s">
        <v>65</v>
      </c>
      <c r="AW3" s="434"/>
      <c r="AX3" s="244"/>
      <c r="BA3" s="452" t="s">
        <v>219</v>
      </c>
      <c r="BB3" s="453"/>
      <c r="BC3" s="452" t="s">
        <v>234</v>
      </c>
      <c r="BD3" s="453"/>
      <c r="BE3" s="452" t="s">
        <v>48</v>
      </c>
      <c r="BF3" s="453"/>
      <c r="BG3" s="452" t="s">
        <v>49</v>
      </c>
      <c r="BH3" s="453"/>
      <c r="BI3" s="452" t="s">
        <v>50</v>
      </c>
      <c r="BJ3" s="453"/>
      <c r="BK3" s="452" t="s">
        <v>51</v>
      </c>
      <c r="BL3" s="453"/>
      <c r="BM3" s="452" t="s">
        <v>52</v>
      </c>
      <c r="BN3" s="454"/>
      <c r="BP3" s="452" t="s">
        <v>219</v>
      </c>
      <c r="BQ3" s="453"/>
      <c r="BR3" s="452" t="s">
        <v>234</v>
      </c>
      <c r="BS3" s="453"/>
      <c r="BT3" s="452" t="s">
        <v>48</v>
      </c>
      <c r="BU3" s="453"/>
      <c r="BV3" s="452" t="s">
        <v>49</v>
      </c>
      <c r="BW3" s="453"/>
      <c r="BX3" s="452" t="s">
        <v>50</v>
      </c>
      <c r="BY3" s="453"/>
      <c r="BZ3" s="452" t="s">
        <v>51</v>
      </c>
      <c r="CA3" s="453"/>
      <c r="CB3" s="452" t="s">
        <v>52</v>
      </c>
      <c r="CC3" s="454"/>
      <c r="CD3" s="244"/>
      <c r="CE3" s="452" t="s">
        <v>219</v>
      </c>
      <c r="CF3" s="453"/>
      <c r="CG3" s="452" t="s">
        <v>234</v>
      </c>
      <c r="CH3" s="453"/>
      <c r="CI3" s="452" t="s">
        <v>48</v>
      </c>
      <c r="CJ3" s="453"/>
      <c r="CK3" s="452" t="s">
        <v>49</v>
      </c>
      <c r="CL3" s="453"/>
      <c r="CM3" s="452" t="s">
        <v>50</v>
      </c>
      <c r="CN3" s="453"/>
      <c r="CO3" s="452" t="s">
        <v>51</v>
      </c>
      <c r="CP3" s="453"/>
      <c r="CQ3" s="452" t="s">
        <v>52</v>
      </c>
      <c r="CR3" s="454"/>
      <c r="CT3" s="452" t="s">
        <v>219</v>
      </c>
      <c r="CU3" s="453"/>
      <c r="CV3" s="452" t="s">
        <v>234</v>
      </c>
      <c r="CW3" s="453"/>
      <c r="CX3" s="452" t="s">
        <v>48</v>
      </c>
      <c r="CY3" s="453"/>
      <c r="CZ3" s="452" t="s">
        <v>49</v>
      </c>
      <c r="DA3" s="453"/>
      <c r="DB3" s="452" t="s">
        <v>50</v>
      </c>
      <c r="DC3" s="453"/>
      <c r="DD3" s="452" t="s">
        <v>51</v>
      </c>
      <c r="DE3" s="453"/>
      <c r="DF3" s="452" t="s">
        <v>52</v>
      </c>
      <c r="DG3" s="454"/>
      <c r="DI3" s="452" t="s">
        <v>219</v>
      </c>
      <c r="DJ3" s="453"/>
      <c r="DK3" s="452" t="s">
        <v>234</v>
      </c>
      <c r="DL3" s="453"/>
      <c r="DM3" s="452" t="s">
        <v>48</v>
      </c>
      <c r="DN3" s="453"/>
      <c r="DO3" s="452" t="s">
        <v>49</v>
      </c>
      <c r="DP3" s="453"/>
      <c r="DQ3" s="452" t="s">
        <v>50</v>
      </c>
      <c r="DR3" s="453"/>
      <c r="DS3" s="452" t="s">
        <v>51</v>
      </c>
      <c r="DT3" s="453"/>
      <c r="DU3" s="452" t="s">
        <v>52</v>
      </c>
      <c r="DV3" s="454"/>
    </row>
    <row r="4" spans="1:126" s="93" customFormat="1" x14ac:dyDescent="0.2">
      <c r="A4" s="94">
        <v>97209</v>
      </c>
      <c r="B4" s="108" t="s">
        <v>8</v>
      </c>
      <c r="C4" s="237">
        <v>15326.514513714099</v>
      </c>
      <c r="D4" s="110">
        <v>0.40079795267797552</v>
      </c>
      <c r="E4" s="237">
        <v>11413.697718803822</v>
      </c>
      <c r="F4" s="110">
        <v>0.29847534311134671</v>
      </c>
      <c r="G4" s="237">
        <v>8725.6597756815063</v>
      </c>
      <c r="H4" s="110">
        <v>0.22818146752990759</v>
      </c>
      <c r="I4" s="237">
        <v>618.70998757545988</v>
      </c>
      <c r="J4" s="110">
        <v>1.6179653638782036E-2</v>
      </c>
      <c r="K4" s="237">
        <v>2155.4200084976142</v>
      </c>
      <c r="L4" s="110">
        <v>5.6365583041988132E-2</v>
      </c>
      <c r="M4" s="237">
        <v>38240.002004272501</v>
      </c>
      <c r="N4" s="615"/>
      <c r="P4" s="237">
        <v>18052.113226462345</v>
      </c>
      <c r="Q4" s="616">
        <v>0.47207406590735557</v>
      </c>
      <c r="R4" s="237">
        <v>20091.167172211441</v>
      </c>
      <c r="S4" s="616">
        <v>0.52539660353487128</v>
      </c>
      <c r="T4" s="400">
        <v>96.721605598715541</v>
      </c>
      <c r="U4" s="116">
        <v>2.529330557773218E-3</v>
      </c>
      <c r="V4" s="236">
        <v>38240.002004272501</v>
      </c>
      <c r="W4" s="617"/>
      <c r="X4" s="94"/>
      <c r="Y4" s="108" t="s">
        <v>8</v>
      </c>
      <c r="Z4" s="237">
        <v>1582.5340558449727</v>
      </c>
      <c r="AA4" s="110">
        <v>4.3241925071633769E-2</v>
      </c>
      <c r="AB4" s="237">
        <v>5769.714669068223</v>
      </c>
      <c r="AC4" s="110">
        <v>0.15765447099420593</v>
      </c>
      <c r="AD4" s="237">
        <v>12454.454017377131</v>
      </c>
      <c r="AE4" s="110">
        <v>0.34031151837675694</v>
      </c>
      <c r="AF4" s="237">
        <v>12238.163260185169</v>
      </c>
      <c r="AG4" s="110">
        <v>0.33440148523615071</v>
      </c>
      <c r="AH4" s="237">
        <v>4552.3496215601135</v>
      </c>
      <c r="AI4" s="110">
        <v>0.12439060032125256</v>
      </c>
      <c r="AJ4" s="237">
        <v>36597.215624035613</v>
      </c>
      <c r="AK4" s="618"/>
      <c r="AL4" s="407"/>
      <c r="AM4" s="632" t="s">
        <v>8</v>
      </c>
      <c r="AN4" s="633">
        <v>113.68876968843782</v>
      </c>
      <c r="AO4" s="634">
        <v>2.9730325243114671E-3</v>
      </c>
      <c r="AP4" s="633">
        <v>40.052717222503432</v>
      </c>
      <c r="AQ4" s="634">
        <v>1.0474036381595483E-3</v>
      </c>
      <c r="AR4" s="633">
        <v>665.04695625806539</v>
      </c>
      <c r="AS4" s="634">
        <v>1.7391394388100733E-2</v>
      </c>
      <c r="AT4" s="633">
        <v>37421.21356110349</v>
      </c>
      <c r="AU4" s="634">
        <v>0.97858816944942828</v>
      </c>
      <c r="AV4" s="633">
        <v>38240.002004272494</v>
      </c>
      <c r="AY4" s="107">
        <v>97209</v>
      </c>
      <c r="AZ4" s="108" t="s">
        <v>8</v>
      </c>
      <c r="BA4" s="237">
        <v>17.747337581304393</v>
      </c>
      <c r="BB4" s="110">
        <v>1.1579500065343723E-3</v>
      </c>
      <c r="BC4" s="237">
        <v>78.360166405986789</v>
      </c>
      <c r="BD4" s="110">
        <v>5.1127192902124261E-3</v>
      </c>
      <c r="BE4" s="237">
        <v>1212.4416157760709</v>
      </c>
      <c r="BF4" s="110">
        <v>7.9107458821846499E-2</v>
      </c>
      <c r="BG4" s="237">
        <v>3430.2690597088895</v>
      </c>
      <c r="BH4" s="110">
        <v>0.22381273032687893</v>
      </c>
      <c r="BI4" s="237">
        <v>3244.8025172402713</v>
      </c>
      <c r="BJ4" s="110">
        <v>0.21171170485871632</v>
      </c>
      <c r="BK4" s="237">
        <v>4658.9704165841131</v>
      </c>
      <c r="BL4" s="110">
        <v>0.30398107883010755</v>
      </c>
      <c r="BM4" s="237">
        <v>2683.9234004174618</v>
      </c>
      <c r="BN4" s="110">
        <v>0.17511635786570381</v>
      </c>
      <c r="BP4" s="237">
        <v>153.90273033688806</v>
      </c>
      <c r="BQ4" s="110">
        <v>1.3484037700011681E-2</v>
      </c>
      <c r="BR4" s="237">
        <v>635.24135769147438</v>
      </c>
      <c r="BS4" s="110">
        <v>5.5656052345326078E-2</v>
      </c>
      <c r="BT4" s="237">
        <v>3678.6688775493617</v>
      </c>
      <c r="BU4" s="110">
        <v>0.32230298788173034</v>
      </c>
      <c r="BV4" s="237">
        <v>3832.1100404271601</v>
      </c>
      <c r="BW4" s="110">
        <v>0.33574658579873207</v>
      </c>
      <c r="BX4" s="237">
        <v>1782.4192538087595</v>
      </c>
      <c r="BY4" s="110">
        <v>0.15616492548880651</v>
      </c>
      <c r="BZ4" s="237">
        <v>1024.2662361998334</v>
      </c>
      <c r="CA4" s="110">
        <v>8.9740087869365673E-2</v>
      </c>
      <c r="CB4" s="237">
        <v>307.08922279034618</v>
      </c>
      <c r="CC4" s="110">
        <v>2.6905322916027756E-2</v>
      </c>
      <c r="CD4" s="94"/>
      <c r="CE4" s="237">
        <v>60.3148474098615</v>
      </c>
      <c r="CF4" s="110">
        <v>6.9123537887598521E-3</v>
      </c>
      <c r="CG4" s="237">
        <v>202.04901049032372</v>
      </c>
      <c r="CH4" s="110">
        <v>2.3155728699557617E-2</v>
      </c>
      <c r="CI4" s="237">
        <v>1519.8089764133101</v>
      </c>
      <c r="CJ4" s="110">
        <v>0.17417696947674166</v>
      </c>
      <c r="CK4" s="237">
        <v>3123.0161472545715</v>
      </c>
      <c r="CL4" s="110">
        <v>0.35791174851424373</v>
      </c>
      <c r="CM4" s="237">
        <v>1976.0984354564239</v>
      </c>
      <c r="CN4" s="110">
        <v>0.22646980128240024</v>
      </c>
      <c r="CO4" s="237">
        <v>1424.5081206059699</v>
      </c>
      <c r="CP4" s="110">
        <v>0.16325506119045427</v>
      </c>
      <c r="CQ4" s="237">
        <v>419.86423805104317</v>
      </c>
      <c r="CR4" s="110">
        <v>4.8118337047842345E-2</v>
      </c>
      <c r="CT4" s="237">
        <v>15.246030840375809</v>
      </c>
      <c r="CU4" s="110">
        <v>2.4641643332961961E-2</v>
      </c>
      <c r="CV4" s="237">
        <v>46.443261483256371</v>
      </c>
      <c r="CW4" s="110">
        <v>7.5064670711480957E-2</v>
      </c>
      <c r="CX4" s="237">
        <v>239.26538619440726</v>
      </c>
      <c r="CY4" s="110">
        <v>0.38671654086596696</v>
      </c>
      <c r="CZ4" s="237">
        <v>216.41517086444509</v>
      </c>
      <c r="DA4" s="110">
        <v>0.34978451166193658</v>
      </c>
      <c r="DB4" s="237">
        <v>58.526418361295839</v>
      </c>
      <c r="DC4" s="110">
        <v>9.4594267971401982E-2</v>
      </c>
      <c r="DD4" s="237">
        <v>22.78552673047616</v>
      </c>
      <c r="DE4" s="110">
        <v>3.6827475211392423E-2</v>
      </c>
      <c r="DF4" s="237">
        <v>20.028193101203442</v>
      </c>
      <c r="DG4" s="110">
        <v>3.237089024485925E-2</v>
      </c>
      <c r="DI4" s="237">
        <v>5.0711920203588896</v>
      </c>
      <c r="DJ4" s="110">
        <v>2.3527628027790494E-3</v>
      </c>
      <c r="DK4" s="237">
        <v>50.615586336240369</v>
      </c>
      <c r="DL4" s="110">
        <v>2.3482934247938431E-2</v>
      </c>
      <c r="DM4" s="237">
        <v>332.03833999302282</v>
      </c>
      <c r="DN4" s="110">
        <v>0.15404809210454648</v>
      </c>
      <c r="DO4" s="237">
        <v>859.96167563839231</v>
      </c>
      <c r="DP4" s="110">
        <v>0.39897638151638426</v>
      </c>
      <c r="DQ4" s="237">
        <v>485.25269500458569</v>
      </c>
      <c r="DR4" s="110">
        <v>0.2251313865007776</v>
      </c>
      <c r="DS4" s="237">
        <v>325.8717687354503</v>
      </c>
      <c r="DT4" s="110">
        <v>0.15118713171944234</v>
      </c>
      <c r="DU4" s="237">
        <v>96.608750769563628</v>
      </c>
      <c r="DV4" s="110">
        <v>4.4821311108131791E-2</v>
      </c>
    </row>
    <row r="5" spans="1:126" s="93" customFormat="1" x14ac:dyDescent="0.2">
      <c r="A5" s="94">
        <v>97213</v>
      </c>
      <c r="B5" s="115" t="s">
        <v>10</v>
      </c>
      <c r="C5" s="236">
        <v>8508.5657594005897</v>
      </c>
      <c r="D5" s="747">
        <v>0.49066711423147436</v>
      </c>
      <c r="E5" s="236">
        <v>3607.30106172352</v>
      </c>
      <c r="F5" s="116">
        <v>0.20802377888006177</v>
      </c>
      <c r="G5" s="236">
        <v>3585.0942520702752</v>
      </c>
      <c r="H5" s="116">
        <v>0.20674316925477834</v>
      </c>
      <c r="I5" s="236">
        <v>285.65215248434185</v>
      </c>
      <c r="J5" s="116">
        <v>1.6472825302977393E-2</v>
      </c>
      <c r="K5" s="236">
        <v>1354.1979120871454</v>
      </c>
      <c r="L5" s="116">
        <v>7.8093112330708161E-2</v>
      </c>
      <c r="M5" s="236">
        <v>17340.811137765872</v>
      </c>
      <c r="N5" s="615"/>
      <c r="P5" s="236">
        <v>9743.9587179796999</v>
      </c>
      <c r="Q5" s="749">
        <v>0.56190905030726701</v>
      </c>
      <c r="R5" s="236">
        <v>7549.504095513129</v>
      </c>
      <c r="S5" s="749">
        <v>0.43536049355104045</v>
      </c>
      <c r="T5" s="400">
        <v>47.348324273042635</v>
      </c>
      <c r="U5" s="116">
        <v>2.7304561416925058E-3</v>
      </c>
      <c r="V5" s="236">
        <v>17340.811137765872</v>
      </c>
      <c r="W5" s="617"/>
      <c r="X5" s="94"/>
      <c r="Y5" s="115" t="s">
        <v>10</v>
      </c>
      <c r="Z5" s="236">
        <v>314.47208762508637</v>
      </c>
      <c r="AA5" s="116">
        <v>1.8609452292953455E-2</v>
      </c>
      <c r="AB5" s="236">
        <v>2169.479328729507</v>
      </c>
      <c r="AC5" s="116">
        <v>0.12838284749988024</v>
      </c>
      <c r="AD5" s="236">
        <v>5933.8909466062023</v>
      </c>
      <c r="AE5" s="116">
        <v>0.35114868641094454</v>
      </c>
      <c r="AF5" s="236">
        <v>6865.3136885983295</v>
      </c>
      <c r="AG5" s="116">
        <v>0.40626730508574127</v>
      </c>
      <c r="AH5" s="236">
        <v>1615.3578151903298</v>
      </c>
      <c r="AI5" s="116">
        <v>9.5591708710480533E-2</v>
      </c>
      <c r="AJ5" s="236">
        <v>16898.513866749454</v>
      </c>
      <c r="AK5" s="618"/>
      <c r="AL5" s="407"/>
      <c r="AM5" s="750" t="s">
        <v>10</v>
      </c>
      <c r="AN5" s="751">
        <v>86.288260992676072</v>
      </c>
      <c r="AO5" s="553">
        <v>4.9760221887632603E-3</v>
      </c>
      <c r="AP5" s="751">
        <v>68.018996365698484</v>
      </c>
      <c r="AQ5" s="553">
        <v>3.9224806628314268E-3</v>
      </c>
      <c r="AR5" s="751">
        <v>601.42997212396403</v>
      </c>
      <c r="AS5" s="553">
        <v>3.4682920386240365E-2</v>
      </c>
      <c r="AT5" s="751">
        <v>16585.073908283535</v>
      </c>
      <c r="AU5" s="553">
        <v>0.95641857676216491</v>
      </c>
      <c r="AV5" s="751">
        <v>17340.811137765875</v>
      </c>
      <c r="AY5" s="114">
        <v>97213</v>
      </c>
      <c r="AZ5" s="115" t="s">
        <v>10</v>
      </c>
      <c r="BA5" s="236">
        <v>17.742355008054929</v>
      </c>
      <c r="BB5" s="116">
        <v>2.0852345165755458E-3</v>
      </c>
      <c r="BC5" s="236">
        <v>64.054717089210584</v>
      </c>
      <c r="BD5" s="116">
        <v>7.5282625651027588E-3</v>
      </c>
      <c r="BE5" s="236">
        <v>649.13123038659614</v>
      </c>
      <c r="BF5" s="116">
        <v>7.6291498325603363E-2</v>
      </c>
      <c r="BG5" s="236">
        <v>2467.9762293625563</v>
      </c>
      <c r="BH5" s="116">
        <v>0.29005784278458935</v>
      </c>
      <c r="BI5" s="236">
        <v>1931.4711047070941</v>
      </c>
      <c r="BJ5" s="116">
        <v>0.22700313534900177</v>
      </c>
      <c r="BK5" s="236">
        <v>2403.5326410990824</v>
      </c>
      <c r="BL5" s="116">
        <v>0.2824838767266466</v>
      </c>
      <c r="BM5" s="236">
        <v>974.6574817479966</v>
      </c>
      <c r="BN5" s="116">
        <v>0.11455014973248077</v>
      </c>
      <c r="BP5" s="236">
        <v>22.783223999941001</v>
      </c>
      <c r="BQ5" s="116">
        <v>6.315864301344308E-3</v>
      </c>
      <c r="BR5" s="236">
        <v>191.84759351434838</v>
      </c>
      <c r="BS5" s="116">
        <v>5.3183138926221528E-2</v>
      </c>
      <c r="BT5" s="236">
        <v>1480.7121014665006</v>
      </c>
      <c r="BU5" s="116">
        <v>0.41047644100962183</v>
      </c>
      <c r="BV5" s="236">
        <v>1286.0411200753874</v>
      </c>
      <c r="BW5" s="116">
        <v>0.35651061501945563</v>
      </c>
      <c r="BX5" s="236">
        <v>416.02466526147242</v>
      </c>
      <c r="BY5" s="116">
        <v>0.11532851240941376</v>
      </c>
      <c r="BZ5" s="236">
        <v>179.26540074230729</v>
      </c>
      <c r="CA5" s="116">
        <v>4.9695159254785543E-2</v>
      </c>
      <c r="CB5" s="236">
        <v>30.62695666356214</v>
      </c>
      <c r="CC5" s="116">
        <v>8.4902690791571998E-3</v>
      </c>
      <c r="CD5" s="94"/>
      <c r="CE5" s="236">
        <v>30.373585937544512</v>
      </c>
      <c r="CF5" s="116">
        <v>8.4721861691654989E-3</v>
      </c>
      <c r="CG5" s="236">
        <v>103.8491961036049</v>
      </c>
      <c r="CH5" s="116">
        <v>2.8966936097603393E-2</v>
      </c>
      <c r="CI5" s="236">
        <v>777.74634535428243</v>
      </c>
      <c r="CJ5" s="116">
        <v>0.21693888379786927</v>
      </c>
      <c r="CK5" s="236">
        <v>1566.0445686226678</v>
      </c>
      <c r="CL5" s="116">
        <v>0.4368210313350418</v>
      </c>
      <c r="CM5" s="236">
        <v>601.40368567919143</v>
      </c>
      <c r="CN5" s="116">
        <v>0.16775115056791057</v>
      </c>
      <c r="CO5" s="236">
        <v>423.16582638102614</v>
      </c>
      <c r="CP5" s="116">
        <v>0.11803478420034889</v>
      </c>
      <c r="CQ5" s="236">
        <v>82.511043991957806</v>
      </c>
      <c r="CR5" s="116">
        <v>2.3015027832060584E-2</v>
      </c>
      <c r="CT5" s="236">
        <v>2.4957488279885598</v>
      </c>
      <c r="CU5" s="116">
        <v>8.7370209056112941E-3</v>
      </c>
      <c r="CV5" s="236">
        <v>17.5054952509877</v>
      </c>
      <c r="CW5" s="116">
        <v>6.1282560270387851E-2</v>
      </c>
      <c r="CX5" s="236">
        <v>167.91170236360185</v>
      </c>
      <c r="CY5" s="116">
        <v>0.5878187890525558</v>
      </c>
      <c r="CZ5" s="236">
        <v>73.942883294415864</v>
      </c>
      <c r="DA5" s="116">
        <v>0.25885638407177441</v>
      </c>
      <c r="DB5" s="236">
        <v>12.7555633123582</v>
      </c>
      <c r="DC5" s="116">
        <v>4.4654182373288442E-2</v>
      </c>
      <c r="DD5" s="236">
        <v>11.04075943498964</v>
      </c>
      <c r="DE5" s="116">
        <v>3.8651063326382053E-2</v>
      </c>
      <c r="DF5" s="236">
        <v>0</v>
      </c>
      <c r="DG5" s="116">
        <v>0</v>
      </c>
      <c r="DI5" s="236">
        <v>2.49104286770817</v>
      </c>
      <c r="DJ5" s="116">
        <v>1.8394969047536578E-3</v>
      </c>
      <c r="DK5" s="236">
        <v>33.28359201315974</v>
      </c>
      <c r="DL5" s="116">
        <v>2.4578085460094753E-2</v>
      </c>
      <c r="DM5" s="236">
        <v>275.08037561423021</v>
      </c>
      <c r="DN5" s="116">
        <v>0.20313159041152637</v>
      </c>
      <c r="DO5" s="236">
        <v>571.74866070091127</v>
      </c>
      <c r="DP5" s="116">
        <v>0.42220465383801159</v>
      </c>
      <c r="DQ5" s="236">
        <v>261.04390721469736</v>
      </c>
      <c r="DR5" s="116">
        <v>0.19276643752342357</v>
      </c>
      <c r="DS5" s="236">
        <v>148.29916621393707</v>
      </c>
      <c r="DT5" s="116">
        <v>0.10951070363516682</v>
      </c>
      <c r="DU5" s="236">
        <v>62.251167462501641</v>
      </c>
      <c r="DV5" s="116">
        <v>4.5969032227023296E-2</v>
      </c>
    </row>
    <row r="6" spans="1:126" s="93" customFormat="1" x14ac:dyDescent="0.2">
      <c r="A6" s="94">
        <v>97224</v>
      </c>
      <c r="B6" s="115" t="s">
        <v>19</v>
      </c>
      <c r="C6" s="236">
        <v>4323.8805815867927</v>
      </c>
      <c r="D6" s="116">
        <v>0.62083634196929594</v>
      </c>
      <c r="E6" s="236">
        <v>1324.1321778930226</v>
      </c>
      <c r="F6" s="116">
        <v>0.19012305314529646</v>
      </c>
      <c r="G6" s="236">
        <v>506.96069779586827</v>
      </c>
      <c r="H6" s="116">
        <v>7.2791007800285801E-2</v>
      </c>
      <c r="I6" s="236">
        <v>57.011035284845235</v>
      </c>
      <c r="J6" s="116">
        <v>8.1858233432377924E-3</v>
      </c>
      <c r="K6" s="236">
        <v>752.62161904598997</v>
      </c>
      <c r="L6" s="116">
        <v>0.1080637737418841</v>
      </c>
      <c r="M6" s="236">
        <v>6964.6061116065184</v>
      </c>
      <c r="N6" s="615"/>
      <c r="P6" s="236">
        <v>5309.8905244784037</v>
      </c>
      <c r="Q6" s="749">
        <v>0.76241074360680205</v>
      </c>
      <c r="R6" s="236">
        <v>1620.2782595834483</v>
      </c>
      <c r="S6" s="749">
        <v>0.23264463684216888</v>
      </c>
      <c r="T6" s="400">
        <v>34.437327544666459</v>
      </c>
      <c r="U6" s="116">
        <v>4.9446195510291155E-3</v>
      </c>
      <c r="V6" s="236">
        <v>6964.6061116065184</v>
      </c>
      <c r="W6" s="617"/>
      <c r="X6" s="94"/>
      <c r="Y6" s="115" t="s">
        <v>19</v>
      </c>
      <c r="Z6" s="236">
        <v>107.54097935571446</v>
      </c>
      <c r="AA6" s="116">
        <v>1.6261966014491831E-2</v>
      </c>
      <c r="AB6" s="236">
        <v>547.24423152568261</v>
      </c>
      <c r="AC6" s="116">
        <v>8.2752334486941456E-2</v>
      </c>
      <c r="AD6" s="236">
        <v>2011.0692422606</v>
      </c>
      <c r="AE6" s="116">
        <v>0.30410676810238579</v>
      </c>
      <c r="AF6" s="236">
        <v>2890.5792768829942</v>
      </c>
      <c r="AG6" s="116">
        <v>0.43710316052991954</v>
      </c>
      <c r="AH6" s="236">
        <v>1056.6030491614529</v>
      </c>
      <c r="AI6" s="116">
        <v>0.15977577086626146</v>
      </c>
      <c r="AJ6" s="236">
        <v>6613.0367791864437</v>
      </c>
      <c r="AK6" s="618"/>
      <c r="AL6" s="407"/>
      <c r="AM6" s="750" t="s">
        <v>19</v>
      </c>
      <c r="AN6" s="751">
        <v>39.673369539681453</v>
      </c>
      <c r="AO6" s="553">
        <v>5.6964268910435255E-3</v>
      </c>
      <c r="AP6" s="751">
        <v>27.182673309886621</v>
      </c>
      <c r="AQ6" s="553">
        <v>3.9029735313511399E-3</v>
      </c>
      <c r="AR6" s="751">
        <v>215.40679232874243</v>
      </c>
      <c r="AS6" s="553">
        <v>3.0928783175514687E-2</v>
      </c>
      <c r="AT6" s="751">
        <v>6682.343276428207</v>
      </c>
      <c r="AU6" s="553">
        <v>0.95947181640209067</v>
      </c>
      <c r="AV6" s="751">
        <v>6964.6061116065175</v>
      </c>
      <c r="AY6" s="114">
        <v>97224</v>
      </c>
      <c r="AZ6" s="115" t="s">
        <v>19</v>
      </c>
      <c r="BA6" s="236">
        <v>5.00242430409223</v>
      </c>
      <c r="BB6" s="116">
        <v>1.1569293392132544E-3</v>
      </c>
      <c r="BC6" s="236">
        <v>27.306656941708791</v>
      </c>
      <c r="BD6" s="116">
        <v>6.3153124667674563E-3</v>
      </c>
      <c r="BE6" s="236">
        <v>225.31030824743223</v>
      </c>
      <c r="BF6" s="116">
        <v>5.2108355907634032E-2</v>
      </c>
      <c r="BG6" s="236">
        <v>1190.3325325237677</v>
      </c>
      <c r="BH6" s="116">
        <v>0.27529264744100201</v>
      </c>
      <c r="BI6" s="236">
        <v>1092.8100346098884</v>
      </c>
      <c r="BJ6" s="116">
        <v>0.25273825536801603</v>
      </c>
      <c r="BK6" s="236">
        <v>1267.1893730223694</v>
      </c>
      <c r="BL6" s="116">
        <v>0.29306761579371182</v>
      </c>
      <c r="BM6" s="236">
        <v>515.92925193753263</v>
      </c>
      <c r="BN6" s="116">
        <v>0.11932088368365509</v>
      </c>
      <c r="BP6" s="236">
        <v>12.40803252439723</v>
      </c>
      <c r="BQ6" s="116">
        <v>9.3706902766618541E-3</v>
      </c>
      <c r="BR6" s="236">
        <v>96.951399088833696</v>
      </c>
      <c r="BS6" s="116">
        <v>7.3218822642845294E-2</v>
      </c>
      <c r="BT6" s="236">
        <v>448.65238786420673</v>
      </c>
      <c r="BU6" s="116">
        <v>0.33882749422954783</v>
      </c>
      <c r="BV6" s="236">
        <v>468.87321850342744</v>
      </c>
      <c r="BW6" s="116">
        <v>0.35409850038498797</v>
      </c>
      <c r="BX6" s="236">
        <v>190.67893835018651</v>
      </c>
      <c r="BY6" s="116">
        <v>0.14400294890016002</v>
      </c>
      <c r="BZ6" s="236">
        <v>89.399531238859623</v>
      </c>
      <c r="CA6" s="116">
        <v>6.7515564330679886E-2</v>
      </c>
      <c r="CB6" s="236">
        <v>17.1686703231114</v>
      </c>
      <c r="CC6" s="116">
        <v>1.2965979235117166E-2</v>
      </c>
      <c r="CD6" s="94"/>
      <c r="CE6" s="236">
        <v>4.8815310514031998</v>
      </c>
      <c r="CF6" s="116">
        <v>9.6290128063710109E-3</v>
      </c>
      <c r="CG6" s="236">
        <v>17.428656883066729</v>
      </c>
      <c r="CH6" s="116">
        <v>3.4378714087387727E-2</v>
      </c>
      <c r="CI6" s="236">
        <v>129.017374101103</v>
      </c>
      <c r="CJ6" s="116">
        <v>0.25449186625716075</v>
      </c>
      <c r="CK6" s="236">
        <v>217.3877584991923</v>
      </c>
      <c r="CL6" s="116">
        <v>0.42880593987726678</v>
      </c>
      <c r="CM6" s="236">
        <v>61.809659162743948</v>
      </c>
      <c r="CN6" s="116">
        <v>0.12192199401546527</v>
      </c>
      <c r="CO6" s="236">
        <v>59.063490817161089</v>
      </c>
      <c r="CP6" s="116">
        <v>0.11650506848746581</v>
      </c>
      <c r="CQ6" s="236">
        <v>17.372227281198029</v>
      </c>
      <c r="CR6" s="116">
        <v>3.4267404468882698E-2</v>
      </c>
      <c r="CT6" s="236">
        <v>0</v>
      </c>
      <c r="CU6" s="116">
        <v>0</v>
      </c>
      <c r="CV6" s="236">
        <v>0</v>
      </c>
      <c r="CW6" s="116">
        <v>0</v>
      </c>
      <c r="CX6" s="236">
        <v>34.592198855410174</v>
      </c>
      <c r="CY6" s="116">
        <v>0.6067632114129583</v>
      </c>
      <c r="CZ6" s="236">
        <v>15.040424024246999</v>
      </c>
      <c r="DA6" s="116">
        <v>0.26381601297187929</v>
      </c>
      <c r="DB6" s="236">
        <v>4.9937627075697204</v>
      </c>
      <c r="DC6" s="116">
        <v>8.7592913944103915E-2</v>
      </c>
      <c r="DD6" s="236">
        <v>2.38464969761834</v>
      </c>
      <c r="DE6" s="116">
        <v>4.1827861671058467E-2</v>
      </c>
      <c r="DF6" s="236">
        <v>0</v>
      </c>
      <c r="DG6" s="116">
        <v>0</v>
      </c>
      <c r="DI6" s="236">
        <v>2.4992534894368399</v>
      </c>
      <c r="DJ6" s="116">
        <v>3.3207303991677119E-3</v>
      </c>
      <c r="DK6" s="236">
        <v>5.9961492325455197</v>
      </c>
      <c r="DL6" s="116">
        <v>7.9670169987225894E-3</v>
      </c>
      <c r="DM6" s="236">
        <v>165.32916996134773</v>
      </c>
      <c r="DN6" s="116">
        <v>0.21967103492312126</v>
      </c>
      <c r="DO6" s="236">
        <v>299.15183630775562</v>
      </c>
      <c r="DP6" s="116">
        <v>0.39747972784379387</v>
      </c>
      <c r="DQ6" s="236">
        <v>141.17313795717334</v>
      </c>
      <c r="DR6" s="116">
        <v>0.18757518304632539</v>
      </c>
      <c r="DS6" s="236">
        <v>113.78473495206264</v>
      </c>
      <c r="DT6" s="116">
        <v>0.15118451566179322</v>
      </c>
      <c r="DU6" s="236">
        <v>24.68733714566833</v>
      </c>
      <c r="DV6" s="116">
        <v>3.2801791127076006E-2</v>
      </c>
    </row>
    <row r="7" spans="1:126" s="93" customFormat="1" x14ac:dyDescent="0.2">
      <c r="A7" s="94">
        <v>97229</v>
      </c>
      <c r="B7" s="118" t="s">
        <v>24</v>
      </c>
      <c r="C7" s="238">
        <v>4365.0353021753863</v>
      </c>
      <c r="D7" s="119">
        <v>0.47197412413973344</v>
      </c>
      <c r="E7" s="238">
        <v>2599.0650420907791</v>
      </c>
      <c r="F7" s="119">
        <v>0.2810266955256131</v>
      </c>
      <c r="G7" s="238">
        <v>1286.3029151332692</v>
      </c>
      <c r="H7" s="119">
        <v>0.13908288243301301</v>
      </c>
      <c r="I7" s="238">
        <v>487.6985944818087</v>
      </c>
      <c r="J7" s="119">
        <v>5.2732933651193199E-2</v>
      </c>
      <c r="K7" s="238">
        <v>510.36131161862221</v>
      </c>
      <c r="L7" s="119">
        <v>5.5183364250447106E-2</v>
      </c>
      <c r="M7" s="238">
        <v>9248.4631654998666</v>
      </c>
      <c r="N7" s="615"/>
      <c r="P7" s="238">
        <v>4407.1613527296704</v>
      </c>
      <c r="Q7" s="752">
        <v>0.4765290485418146</v>
      </c>
      <c r="R7" s="238">
        <v>4801.812390010361</v>
      </c>
      <c r="S7" s="752">
        <v>0.51920111526451973</v>
      </c>
      <c r="T7" s="486">
        <v>39.489422759835179</v>
      </c>
      <c r="U7" s="119">
        <v>4.2698361936656781E-3</v>
      </c>
      <c r="V7" s="236">
        <v>9248.4631654998666</v>
      </c>
      <c r="W7" s="617"/>
      <c r="X7" s="94"/>
      <c r="Y7" s="118" t="s">
        <v>24</v>
      </c>
      <c r="Z7" s="238">
        <v>686.80105920967526</v>
      </c>
      <c r="AA7" s="119">
        <v>7.8458842027118073E-2</v>
      </c>
      <c r="AB7" s="238">
        <v>1274.8584489418176</v>
      </c>
      <c r="AC7" s="119">
        <v>0.14563739573663978</v>
      </c>
      <c r="AD7" s="238">
        <v>2580.8153576216037</v>
      </c>
      <c r="AE7" s="119">
        <v>0.29482742015250102</v>
      </c>
      <c r="AF7" s="238">
        <v>3044.5065434298317</v>
      </c>
      <c r="AG7" s="119">
        <v>0.3477986161179808</v>
      </c>
      <c r="AH7" s="238">
        <v>1166.6662545274805</v>
      </c>
      <c r="AI7" s="119">
        <v>0.13327772596576046</v>
      </c>
      <c r="AJ7" s="238">
        <v>8753.6476637304077</v>
      </c>
      <c r="AK7" s="618"/>
      <c r="AL7" s="407"/>
      <c r="AM7" s="753" t="s">
        <v>24</v>
      </c>
      <c r="AN7" s="754">
        <v>29.76836109280433</v>
      </c>
      <c r="AO7" s="554">
        <v>3.2187359737616901E-3</v>
      </c>
      <c r="AP7" s="754">
        <v>9.9685650210519405</v>
      </c>
      <c r="AQ7" s="554">
        <v>1.0778617855384143E-3</v>
      </c>
      <c r="AR7" s="754">
        <v>61.932966170012683</v>
      </c>
      <c r="AS7" s="554">
        <v>6.6965683986335367E-3</v>
      </c>
      <c r="AT7" s="754">
        <v>9146.7932732159952</v>
      </c>
      <c r="AU7" s="554">
        <v>0.98900683384206634</v>
      </c>
      <c r="AV7" s="754">
        <v>9248.4631654998648</v>
      </c>
      <c r="AY7" s="114">
        <v>97229</v>
      </c>
      <c r="AZ7" s="118" t="s">
        <v>24</v>
      </c>
      <c r="BA7" s="238">
        <v>5.0130851491706103</v>
      </c>
      <c r="BB7" s="119">
        <v>1.1484638272392111E-3</v>
      </c>
      <c r="BC7" s="238">
        <v>17.361219973697573</v>
      </c>
      <c r="BD7" s="119">
        <v>3.9773378155831471E-3</v>
      </c>
      <c r="BE7" s="238">
        <v>330.6963041508111</v>
      </c>
      <c r="BF7" s="119">
        <v>7.5760281706313631E-2</v>
      </c>
      <c r="BG7" s="238">
        <v>1050.6575699877776</v>
      </c>
      <c r="BH7" s="119">
        <v>0.24069852756154464</v>
      </c>
      <c r="BI7" s="238">
        <v>1099.7262279446702</v>
      </c>
      <c r="BJ7" s="119">
        <v>0.25193982449502844</v>
      </c>
      <c r="BK7" s="238">
        <v>1312.5914873002698</v>
      </c>
      <c r="BL7" s="119">
        <v>0.30070581253858786</v>
      </c>
      <c r="BM7" s="238">
        <v>548.98940766898897</v>
      </c>
      <c r="BN7" s="119">
        <v>0.12576975205570301</v>
      </c>
      <c r="BP7" s="238">
        <v>42.536899836494058</v>
      </c>
      <c r="BQ7" s="119">
        <v>1.6366231374600724E-2</v>
      </c>
      <c r="BR7" s="238">
        <v>124.66603195938875</v>
      </c>
      <c r="BS7" s="119">
        <v>4.7965722265689438E-2</v>
      </c>
      <c r="BT7" s="238">
        <v>935.49749462416139</v>
      </c>
      <c r="BU7" s="119">
        <v>0.35993616145581891</v>
      </c>
      <c r="BV7" s="238">
        <v>918.39629707503195</v>
      </c>
      <c r="BW7" s="119">
        <v>0.35335641171035942</v>
      </c>
      <c r="BX7" s="238">
        <v>342.61464118248011</v>
      </c>
      <c r="BY7" s="119">
        <v>0.13182226517381376</v>
      </c>
      <c r="BZ7" s="238">
        <v>188.15730122770472</v>
      </c>
      <c r="CA7" s="119">
        <v>7.2394225685227326E-2</v>
      </c>
      <c r="CB7" s="238">
        <v>47.196376185518076</v>
      </c>
      <c r="CC7" s="119">
        <v>1.8158982334490426E-2</v>
      </c>
      <c r="CD7" s="94"/>
      <c r="CE7" s="238">
        <v>14.80847547206832</v>
      </c>
      <c r="CF7" s="119">
        <v>1.1512432489927203E-2</v>
      </c>
      <c r="CG7" s="238">
        <v>29.74632241030373</v>
      </c>
      <c r="CH7" s="119">
        <v>2.3125441185229547E-2</v>
      </c>
      <c r="CI7" s="238">
        <v>189.06252593439558</v>
      </c>
      <c r="CJ7" s="119">
        <v>0.14698133986177547</v>
      </c>
      <c r="CK7" s="238">
        <v>396.77771876559018</v>
      </c>
      <c r="CL7" s="119">
        <v>0.30846367064672436</v>
      </c>
      <c r="CM7" s="238">
        <v>295.81374870139194</v>
      </c>
      <c r="CN7" s="119">
        <v>0.22997207362368743</v>
      </c>
      <c r="CO7" s="238">
        <v>248.16685750793559</v>
      </c>
      <c r="CP7" s="119">
        <v>0.19293033902688772</v>
      </c>
      <c r="CQ7" s="238">
        <v>111.92726634158387</v>
      </c>
      <c r="CR7" s="119">
        <v>8.7014703165768301E-2</v>
      </c>
      <c r="CT7" s="238">
        <v>44.804131221017379</v>
      </c>
      <c r="CU7" s="119">
        <v>9.1868485429249247E-2</v>
      </c>
      <c r="CV7" s="238">
        <v>102.33119199794652</v>
      </c>
      <c r="CW7" s="119">
        <v>0.20982466046816442</v>
      </c>
      <c r="CX7" s="238">
        <v>186.272618833579</v>
      </c>
      <c r="CY7" s="119">
        <v>0.38194208665189627</v>
      </c>
      <c r="CZ7" s="238">
        <v>97.100102487624127</v>
      </c>
      <c r="DA7" s="119">
        <v>0.19909858996168583</v>
      </c>
      <c r="DB7" s="238">
        <v>39.813578639323381</v>
      </c>
      <c r="DC7" s="119">
        <v>8.1635623087300976E-2</v>
      </c>
      <c r="DD7" s="238">
        <v>14.901153459170271</v>
      </c>
      <c r="DE7" s="119">
        <v>3.0554021741651928E-2</v>
      </c>
      <c r="DF7" s="238">
        <v>2.47581784314808</v>
      </c>
      <c r="DG7" s="119">
        <v>5.0765326600514301E-3</v>
      </c>
      <c r="DI7" s="238">
        <v>12.563163471349689</v>
      </c>
      <c r="DJ7" s="119">
        <v>2.4616214406035869E-2</v>
      </c>
      <c r="DK7" s="238">
        <v>8.4924520558802534</v>
      </c>
      <c r="DL7" s="119">
        <v>1.6640078043820079E-2</v>
      </c>
      <c r="DM7" s="238">
        <v>94.908159884114838</v>
      </c>
      <c r="DN7" s="119">
        <v>0.18596268510853908</v>
      </c>
      <c r="DO7" s="238">
        <v>228.28008715694352</v>
      </c>
      <c r="DP7" s="119">
        <v>0.44729112877492255</v>
      </c>
      <c r="DQ7" s="238">
        <v>93.828332881366279</v>
      </c>
      <c r="DR7" s="119">
        <v>0.18384687621361354</v>
      </c>
      <c r="DS7" s="238">
        <v>47.317684694234728</v>
      </c>
      <c r="DT7" s="119">
        <v>9.271409022789294E-2</v>
      </c>
      <c r="DU7" s="238">
        <v>24.97143147473291</v>
      </c>
      <c r="DV7" s="119">
        <v>4.8928927225175944E-2</v>
      </c>
    </row>
    <row r="8" spans="1:126" s="93" customFormat="1" ht="13.5" thickBot="1" x14ac:dyDescent="0.25">
      <c r="A8" s="94"/>
      <c r="B8" s="122" t="s">
        <v>34</v>
      </c>
      <c r="C8" s="239">
        <v>32523.99615687687</v>
      </c>
      <c r="D8" s="124">
        <v>0.45301904648360303</v>
      </c>
      <c r="E8" s="239">
        <v>18944.196000511143</v>
      </c>
      <c r="F8" s="124">
        <v>0.26386922342368585</v>
      </c>
      <c r="G8" s="239">
        <v>14104.017640680919</v>
      </c>
      <c r="H8" s="124">
        <v>0.1964515243560627</v>
      </c>
      <c r="I8" s="239">
        <v>1449.0717698264557</v>
      </c>
      <c r="J8" s="124">
        <v>2.0183777795530416E-2</v>
      </c>
      <c r="K8" s="239">
        <v>4772.6008512493718</v>
      </c>
      <c r="L8" s="124">
        <v>6.6476427941117952E-2</v>
      </c>
      <c r="M8" s="239">
        <v>71793.882419144764</v>
      </c>
      <c r="N8" s="619"/>
      <c r="P8" s="239">
        <v>37513.123821650122</v>
      </c>
      <c r="Q8" s="620">
        <v>0.52251142517467153</v>
      </c>
      <c r="R8" s="239">
        <v>34062.761917318378</v>
      </c>
      <c r="S8" s="620">
        <v>0.47445215065058388</v>
      </c>
      <c r="T8" s="225">
        <v>217.99668017625982</v>
      </c>
      <c r="U8" s="124">
        <v>3.0364241747445628E-3</v>
      </c>
      <c r="V8" s="239">
        <v>71793.882419144764</v>
      </c>
      <c r="W8" s="617"/>
      <c r="X8" s="94"/>
      <c r="Y8" s="122" t="s">
        <v>34</v>
      </c>
      <c r="Z8" s="239">
        <v>2691.3481820354491</v>
      </c>
      <c r="AA8" s="124">
        <v>3.9082977611365408E-2</v>
      </c>
      <c r="AB8" s="239">
        <v>9761.2966782652293</v>
      </c>
      <c r="AC8" s="124">
        <v>0.14175071887057331</v>
      </c>
      <c r="AD8" s="239">
        <v>22980.229563865538</v>
      </c>
      <c r="AE8" s="124">
        <v>0.3337122277762441</v>
      </c>
      <c r="AF8" s="239">
        <v>25038.562769096323</v>
      </c>
      <c r="AG8" s="124">
        <v>0.36360274551517302</v>
      </c>
      <c r="AH8" s="239">
        <v>8390.976740439377</v>
      </c>
      <c r="AI8" s="124">
        <v>0.1218513302266442</v>
      </c>
      <c r="AJ8" s="239">
        <v>68862.413933701915</v>
      </c>
      <c r="AK8" s="618"/>
      <c r="AL8" s="407"/>
      <c r="AM8" s="122" t="s">
        <v>34</v>
      </c>
      <c r="AN8" s="239">
        <v>269.4187613135997</v>
      </c>
      <c r="AO8" s="124">
        <v>3.7526701751646151E-3</v>
      </c>
      <c r="AP8" s="239">
        <v>145.22295191914048</v>
      </c>
      <c r="AQ8" s="124">
        <v>2.0227761339232844E-3</v>
      </c>
      <c r="AR8" s="239">
        <v>1543.8166868807843</v>
      </c>
      <c r="AS8" s="124">
        <v>2.1503457326178897E-2</v>
      </c>
      <c r="AT8" s="239">
        <v>69835.424019031227</v>
      </c>
      <c r="AU8" s="124">
        <v>0.97272109636473325</v>
      </c>
      <c r="AV8" s="239">
        <v>71793.882419144749</v>
      </c>
      <c r="AY8" s="121"/>
      <c r="AZ8" s="122" t="s">
        <v>34</v>
      </c>
      <c r="BA8" s="239">
        <v>45.505202042622159</v>
      </c>
      <c r="BB8" s="124">
        <v>1.3991270267998891E-3</v>
      </c>
      <c r="BC8" s="239">
        <v>187.08276041060373</v>
      </c>
      <c r="BD8" s="124">
        <v>5.7521455699424242E-3</v>
      </c>
      <c r="BE8" s="239">
        <v>2417.5794585609106</v>
      </c>
      <c r="BF8" s="124">
        <v>7.4332177598961435E-2</v>
      </c>
      <c r="BG8" s="239">
        <v>8139.2353915829908</v>
      </c>
      <c r="BH8" s="124">
        <v>0.25025323924907772</v>
      </c>
      <c r="BI8" s="239">
        <v>7368.809884501924</v>
      </c>
      <c r="BJ8" s="124">
        <v>0.22656532884086766</v>
      </c>
      <c r="BK8" s="239">
        <v>9642.2839180058345</v>
      </c>
      <c r="BL8" s="124">
        <v>0.2964667647695276</v>
      </c>
      <c r="BM8" s="239">
        <v>4723.4995417719801</v>
      </c>
      <c r="BN8" s="124">
        <v>0.14523121694482319</v>
      </c>
      <c r="BP8" s="239">
        <v>231.63088669772037</v>
      </c>
      <c r="BQ8" s="124">
        <v>1.2227010673425815E-2</v>
      </c>
      <c r="BR8" s="239">
        <v>1048.7063822540451</v>
      </c>
      <c r="BS8" s="124">
        <v>5.535766111297357E-2</v>
      </c>
      <c r="BT8" s="239">
        <v>6543.5308615042304</v>
      </c>
      <c r="BU8" s="124">
        <v>0.34541085097133051</v>
      </c>
      <c r="BV8" s="239">
        <v>6505.4206760810075</v>
      </c>
      <c r="BW8" s="124">
        <v>0.34339914324711807</v>
      </c>
      <c r="BX8" s="239">
        <v>2731.7374986028985</v>
      </c>
      <c r="BY8" s="124">
        <v>0.14419917839369864</v>
      </c>
      <c r="BZ8" s="239">
        <v>1481.0884694087051</v>
      </c>
      <c r="CA8" s="124">
        <v>7.8181648319556193E-2</v>
      </c>
      <c r="CB8" s="239">
        <v>402.08122596253787</v>
      </c>
      <c r="CC8" s="124">
        <v>2.122450728189727E-2</v>
      </c>
      <c r="CD8" s="94"/>
      <c r="CE8" s="239">
        <v>110.37843987087753</v>
      </c>
      <c r="CF8" s="124">
        <v>7.8260282057863798E-3</v>
      </c>
      <c r="CG8" s="239">
        <v>353.07318588729908</v>
      </c>
      <c r="CH8" s="124">
        <v>2.5033518454267423E-2</v>
      </c>
      <c r="CI8" s="239">
        <v>2615.6352218030911</v>
      </c>
      <c r="CJ8" s="124">
        <v>0.18545320123953082</v>
      </c>
      <c r="CK8" s="239">
        <v>5303.2261931420217</v>
      </c>
      <c r="CL8" s="124">
        <v>0.37600819342749991</v>
      </c>
      <c r="CM8" s="239">
        <v>2935.1255289997512</v>
      </c>
      <c r="CN8" s="124">
        <v>0.20810563371204407</v>
      </c>
      <c r="CO8" s="239">
        <v>2154.9042953120925</v>
      </c>
      <c r="CP8" s="124">
        <v>0.15278655700887631</v>
      </c>
      <c r="CQ8" s="239">
        <v>631.67477566578282</v>
      </c>
      <c r="CR8" s="124">
        <v>4.4786867951994887E-2</v>
      </c>
      <c r="CT8" s="239">
        <v>62.545910889381744</v>
      </c>
      <c r="CU8" s="124">
        <v>4.3162741964721592E-2</v>
      </c>
      <c r="CV8" s="239">
        <v>166.27994873219058</v>
      </c>
      <c r="CW8" s="124">
        <v>0.11474928446926039</v>
      </c>
      <c r="CX8" s="239">
        <v>628.04190624699834</v>
      </c>
      <c r="CY8" s="124">
        <v>0.4334098002076282</v>
      </c>
      <c r="CZ8" s="239">
        <v>402.49858067073205</v>
      </c>
      <c r="DA8" s="124">
        <v>0.27776304048690165</v>
      </c>
      <c r="DB8" s="239">
        <v>116.08932302054714</v>
      </c>
      <c r="DC8" s="124">
        <v>8.0112887047996434E-2</v>
      </c>
      <c r="DD8" s="239">
        <v>51.11208932225442</v>
      </c>
      <c r="DE8" s="124">
        <v>3.5272296642957668E-2</v>
      </c>
      <c r="DF8" s="239">
        <v>22.504010944351521</v>
      </c>
      <c r="DG8" s="124">
        <v>1.5529949180534139E-2</v>
      </c>
      <c r="DI8" s="239">
        <v>22.624651848853588</v>
      </c>
      <c r="DJ8" s="124">
        <v>4.7405288131168368E-3</v>
      </c>
      <c r="DK8" s="239">
        <v>98.387779637825872</v>
      </c>
      <c r="DL8" s="124">
        <v>2.0615128460212614E-2</v>
      </c>
      <c r="DM8" s="239">
        <v>867.35604545271565</v>
      </c>
      <c r="DN8" s="124">
        <v>0.18173655675095041</v>
      </c>
      <c r="DO8" s="239">
        <v>1959.1422598040026</v>
      </c>
      <c r="DP8" s="124">
        <v>0.41049782306666988</v>
      </c>
      <c r="DQ8" s="239">
        <v>981.29807305782265</v>
      </c>
      <c r="DR8" s="124">
        <v>0.20561075682684388</v>
      </c>
      <c r="DS8" s="239">
        <v>635.27335459568474</v>
      </c>
      <c r="DT8" s="124">
        <v>0.13310841916088223</v>
      </c>
      <c r="DU8" s="239">
        <v>208.51868685246649</v>
      </c>
      <c r="DV8" s="124">
        <v>4.3690786921324137E-2</v>
      </c>
    </row>
    <row r="9" spans="1:126" s="93" customFormat="1" x14ac:dyDescent="0.2">
      <c r="A9" s="94">
        <v>97212</v>
      </c>
      <c r="B9" s="108" t="s">
        <v>9</v>
      </c>
      <c r="C9" s="237">
        <v>2954.1572484726007</v>
      </c>
      <c r="D9" s="110">
        <v>0.66485127237364983</v>
      </c>
      <c r="E9" s="237">
        <v>560.50228550873487</v>
      </c>
      <c r="F9" s="110">
        <v>0.12614448939083867</v>
      </c>
      <c r="G9" s="237">
        <v>417.71180860807692</v>
      </c>
      <c r="H9" s="110">
        <v>9.4008613651885689E-2</v>
      </c>
      <c r="I9" s="237">
        <v>50.121456630171672</v>
      </c>
      <c r="J9" s="110">
        <v>1.1280142325199385E-2</v>
      </c>
      <c r="K9" s="237">
        <v>460.84268230198717</v>
      </c>
      <c r="L9" s="110">
        <v>0.10371548225842642</v>
      </c>
      <c r="M9" s="237">
        <v>4443.3354815215716</v>
      </c>
      <c r="N9" s="615"/>
      <c r="P9" s="237">
        <v>3686.1049763634296</v>
      </c>
      <c r="Q9" s="616">
        <v>0.82958061386379123</v>
      </c>
      <c r="R9" s="237">
        <v>724.66057447789547</v>
      </c>
      <c r="S9" s="616">
        <v>0.16308932276023944</v>
      </c>
      <c r="T9" s="755">
        <v>32.569930680246557</v>
      </c>
      <c r="U9" s="110">
        <v>7.3300633759693836E-3</v>
      </c>
      <c r="V9" s="236">
        <v>4443.3354815215716</v>
      </c>
      <c r="W9" s="617"/>
      <c r="X9" s="94"/>
      <c r="Y9" s="108" t="s">
        <v>9</v>
      </c>
      <c r="Z9" s="237">
        <v>47.557933990577766</v>
      </c>
      <c r="AA9" s="110">
        <v>1.1201778916733626E-2</v>
      </c>
      <c r="AB9" s="237">
        <v>342.93660824436461</v>
      </c>
      <c r="AC9" s="110">
        <v>8.0775167162832284E-2</v>
      </c>
      <c r="AD9" s="237">
        <v>1381.245577369938</v>
      </c>
      <c r="AE9" s="110">
        <v>0.32533809375486217</v>
      </c>
      <c r="AF9" s="237">
        <v>1849.4304397983337</v>
      </c>
      <c r="AG9" s="110">
        <v>0.43561419031791476</v>
      </c>
      <c r="AH9" s="237">
        <v>624.39921519160362</v>
      </c>
      <c r="AI9" s="110">
        <v>0.14707076984765702</v>
      </c>
      <c r="AJ9" s="237">
        <v>4245.5697745948182</v>
      </c>
      <c r="AK9" s="618"/>
      <c r="AL9" s="407"/>
      <c r="AM9" s="632" t="s">
        <v>9</v>
      </c>
      <c r="AN9" s="633">
        <v>22.519010119243841</v>
      </c>
      <c r="AO9" s="634">
        <v>5.0680418376900169E-3</v>
      </c>
      <c r="AP9" s="633">
        <v>72.5693486716482</v>
      </c>
      <c r="AQ9" s="634">
        <v>1.6332178601737635E-2</v>
      </c>
      <c r="AR9" s="633">
        <v>295.36576308941511</v>
      </c>
      <c r="AS9" s="634">
        <v>6.6473883036234374E-2</v>
      </c>
      <c r="AT9" s="633">
        <v>4052.8813596412642</v>
      </c>
      <c r="AU9" s="634">
        <v>0.91212589652433795</v>
      </c>
      <c r="AV9" s="633">
        <v>4443.3354815215716</v>
      </c>
      <c r="AY9" s="114">
        <v>97212</v>
      </c>
      <c r="AZ9" s="108" t="s">
        <v>9</v>
      </c>
      <c r="BA9" s="237">
        <v>10.02063068189667</v>
      </c>
      <c r="BB9" s="110">
        <v>3.3920437671615738E-3</v>
      </c>
      <c r="BC9" s="237">
        <v>25.037286486451819</v>
      </c>
      <c r="BD9" s="110">
        <v>8.4752720930468227E-3</v>
      </c>
      <c r="BE9" s="237">
        <v>160.28058768119675</v>
      </c>
      <c r="BF9" s="110">
        <v>5.4255943133720196E-2</v>
      </c>
      <c r="BG9" s="237">
        <v>791.20117666087253</v>
      </c>
      <c r="BH9" s="110">
        <v>0.26782635794690696</v>
      </c>
      <c r="BI9" s="237">
        <v>736.1285530610561</v>
      </c>
      <c r="BJ9" s="110">
        <v>0.24918394355671469</v>
      </c>
      <c r="BK9" s="237">
        <v>800.92630259882264</v>
      </c>
      <c r="BL9" s="110">
        <v>0.2711183715805679</v>
      </c>
      <c r="BM9" s="237">
        <v>430.56271130230436</v>
      </c>
      <c r="BN9" s="110">
        <v>0.14574806792188191</v>
      </c>
      <c r="BP9" s="237">
        <v>5.0084775374239596</v>
      </c>
      <c r="BQ9" s="110">
        <v>8.9356951200976094E-3</v>
      </c>
      <c r="BR9" s="237">
        <v>30.044915727487812</v>
      </c>
      <c r="BS9" s="110">
        <v>5.3603556139325666E-2</v>
      </c>
      <c r="BT9" s="237">
        <v>160.24248783838772</v>
      </c>
      <c r="BU9" s="110">
        <v>0.28589087320660084</v>
      </c>
      <c r="BV9" s="237">
        <v>225.12594205747325</v>
      </c>
      <c r="BW9" s="110">
        <v>0.40165035518658004</v>
      </c>
      <c r="BX9" s="237">
        <v>80.029415290149117</v>
      </c>
      <c r="BY9" s="110">
        <v>0.14278160385646088</v>
      </c>
      <c r="BZ9" s="237">
        <v>45.033431415987046</v>
      </c>
      <c r="CA9" s="110">
        <v>8.0344777497406372E-2</v>
      </c>
      <c r="CB9" s="237">
        <v>15.017615641825941</v>
      </c>
      <c r="CC9" s="110">
        <v>2.6793138993528521E-2</v>
      </c>
      <c r="CD9" s="94"/>
      <c r="CE9" s="237">
        <v>12.50947117755733</v>
      </c>
      <c r="CF9" s="110">
        <v>2.9947612013273225E-2</v>
      </c>
      <c r="CG9" s="237">
        <v>15.01608979782665</v>
      </c>
      <c r="CH9" s="110">
        <v>3.5948444569628327E-2</v>
      </c>
      <c r="CI9" s="237">
        <v>107.55292960921466</v>
      </c>
      <c r="CJ9" s="110">
        <v>0.25748118054792046</v>
      </c>
      <c r="CK9" s="237">
        <v>202.6141603224732</v>
      </c>
      <c r="CL9" s="110">
        <v>0.48505729583665741</v>
      </c>
      <c r="CM9" s="237">
        <v>42.52601670048135</v>
      </c>
      <c r="CN9" s="110">
        <v>0.10180707325988453</v>
      </c>
      <c r="CO9" s="237">
        <v>32.48789161104505</v>
      </c>
      <c r="CP9" s="110">
        <v>7.7775851535782661E-2</v>
      </c>
      <c r="CQ9" s="237">
        <v>5.0052493894786494</v>
      </c>
      <c r="CR9" s="110">
        <v>1.1982542236853267E-2</v>
      </c>
      <c r="CT9" s="237">
        <v>0</v>
      </c>
      <c r="CU9" s="110">
        <v>0</v>
      </c>
      <c r="CV9" s="237">
        <v>2.5042387687119798</v>
      </c>
      <c r="CW9" s="110">
        <v>4.99634076317826E-2</v>
      </c>
      <c r="CX9" s="237">
        <v>15.041508432934521</v>
      </c>
      <c r="CY9" s="110">
        <v>0.30010118309051631</v>
      </c>
      <c r="CZ9" s="237">
        <v>22.534072474074542</v>
      </c>
      <c r="DA9" s="110">
        <v>0.44958933736394402</v>
      </c>
      <c r="DB9" s="237">
        <v>7.5373981857386596</v>
      </c>
      <c r="DC9" s="110">
        <v>0.15038266428197467</v>
      </c>
      <c r="DD9" s="237">
        <v>2.5042387687119798</v>
      </c>
      <c r="DE9" s="110">
        <v>4.99634076317826E-2</v>
      </c>
      <c r="DF9" s="237">
        <v>0</v>
      </c>
      <c r="DG9" s="110">
        <v>0</v>
      </c>
      <c r="DI9" s="237">
        <v>2.5042387687119798</v>
      </c>
      <c r="DJ9" s="110">
        <v>5.434042602570759E-3</v>
      </c>
      <c r="DK9" s="237">
        <v>2.5022005465453399</v>
      </c>
      <c r="DL9" s="110">
        <v>5.4296197870527634E-3</v>
      </c>
      <c r="DM9" s="237">
        <v>74.205942868909972</v>
      </c>
      <c r="DN9" s="110">
        <v>0.16102228747180866</v>
      </c>
      <c r="DO9" s="237">
        <v>183.78710216555439</v>
      </c>
      <c r="DP9" s="110">
        <v>0.39880659761701481</v>
      </c>
      <c r="DQ9" s="237">
        <v>90.210665742156863</v>
      </c>
      <c r="DR9" s="110">
        <v>0.19575154213481122</v>
      </c>
      <c r="DS9" s="237">
        <v>80.044700594908065</v>
      </c>
      <c r="DT9" s="110">
        <v>0.17369202912167606</v>
      </c>
      <c r="DU9" s="237">
        <v>27.587831615200582</v>
      </c>
      <c r="DV9" s="110">
        <v>5.9863881265065762E-2</v>
      </c>
    </row>
    <row r="10" spans="1:126" s="93" customFormat="1" x14ac:dyDescent="0.2">
      <c r="A10" s="94">
        <v>97222</v>
      </c>
      <c r="B10" s="115" t="s">
        <v>17</v>
      </c>
      <c r="C10" s="236">
        <v>5640.1599090560949</v>
      </c>
      <c r="D10" s="116">
        <v>0.58903882856967682</v>
      </c>
      <c r="E10" s="236">
        <v>1626.5636789522437</v>
      </c>
      <c r="F10" s="116">
        <v>0.16987269501093938</v>
      </c>
      <c r="G10" s="236">
        <v>1287.9320264088333</v>
      </c>
      <c r="H10" s="116">
        <v>0.13450717432587675</v>
      </c>
      <c r="I10" s="236">
        <v>95.729107868369709</v>
      </c>
      <c r="J10" s="116">
        <v>9.9976175264579574E-3</v>
      </c>
      <c r="K10" s="236">
        <v>924.80732872358055</v>
      </c>
      <c r="L10" s="116">
        <v>9.658368456704905E-2</v>
      </c>
      <c r="M10" s="236">
        <v>9575.1920510091222</v>
      </c>
      <c r="N10" s="615"/>
      <c r="P10" s="236">
        <v>6020.9033602112459</v>
      </c>
      <c r="Q10" s="749">
        <v>0.62880236011315382</v>
      </c>
      <c r="R10" s="236">
        <v>3529.3335954676236</v>
      </c>
      <c r="S10" s="749">
        <v>0.3685914158866056</v>
      </c>
      <c r="T10" s="400">
        <v>24.955095330252789</v>
      </c>
      <c r="U10" s="116">
        <v>2.6062240002405791E-3</v>
      </c>
      <c r="V10" s="236">
        <v>9575.1920510091222</v>
      </c>
      <c r="W10" s="617"/>
      <c r="X10" s="94"/>
      <c r="Y10" s="115" t="s">
        <v>17</v>
      </c>
      <c r="Z10" s="236">
        <v>162.18116942058893</v>
      </c>
      <c r="AA10" s="116">
        <v>1.7276358122811475E-2</v>
      </c>
      <c r="AB10" s="236">
        <v>775.62473257995373</v>
      </c>
      <c r="AC10" s="116">
        <v>8.2623467920684701E-2</v>
      </c>
      <c r="AD10" s="236">
        <v>3103.030937825491</v>
      </c>
      <c r="AE10" s="116">
        <v>0.33055054381196886</v>
      </c>
      <c r="AF10" s="236">
        <v>4310.9422093761295</v>
      </c>
      <c r="AG10" s="116">
        <v>0.45922335941962455</v>
      </c>
      <c r="AH10" s="236">
        <v>1035.6837637182903</v>
      </c>
      <c r="AI10" s="116">
        <v>0.11032627072491033</v>
      </c>
      <c r="AJ10" s="236">
        <v>9387.4628129204539</v>
      </c>
      <c r="AK10" s="618"/>
      <c r="AL10" s="407"/>
      <c r="AM10" s="750" t="s">
        <v>17</v>
      </c>
      <c r="AN10" s="751">
        <v>52.446508234886117</v>
      </c>
      <c r="AO10" s="553">
        <v>5.4773322514569105E-3</v>
      </c>
      <c r="AP10" s="751">
        <v>169.68341497904044</v>
      </c>
      <c r="AQ10" s="553">
        <v>1.7721150038046245E-2</v>
      </c>
      <c r="AR10" s="751">
        <v>451.66034411235984</v>
      </c>
      <c r="AS10" s="553">
        <v>4.7169847007377738E-2</v>
      </c>
      <c r="AT10" s="751">
        <v>8901.401783682837</v>
      </c>
      <c r="AU10" s="553">
        <v>0.92963167070311903</v>
      </c>
      <c r="AV10" s="751">
        <v>9575.192051009124</v>
      </c>
      <c r="AY10" s="114">
        <v>97222</v>
      </c>
      <c r="AZ10" s="115" t="s">
        <v>17</v>
      </c>
      <c r="BA10" s="236">
        <v>4.9999819190660402</v>
      </c>
      <c r="BB10" s="116">
        <v>8.8649648231388682E-4</v>
      </c>
      <c r="BC10" s="236">
        <v>22.471263536171342</v>
      </c>
      <c r="BD10" s="116">
        <v>3.984153623036551E-3</v>
      </c>
      <c r="BE10" s="236">
        <v>386.87075616277622</v>
      </c>
      <c r="BF10" s="116">
        <v>6.8592160931749316E-2</v>
      </c>
      <c r="BG10" s="236">
        <v>1776.3258291748332</v>
      </c>
      <c r="BH10" s="116">
        <v>0.31494245869211696</v>
      </c>
      <c r="BI10" s="236">
        <v>1452.5248395345832</v>
      </c>
      <c r="BJ10" s="116">
        <v>0.25753256343004455</v>
      </c>
      <c r="BK10" s="236">
        <v>1380.245181648791</v>
      </c>
      <c r="BL10" s="116">
        <v>0.24471738459624295</v>
      </c>
      <c r="BM10" s="236">
        <v>616.72205707987473</v>
      </c>
      <c r="BN10" s="116">
        <v>0.10934478224449594</v>
      </c>
      <c r="BP10" s="236">
        <v>27.44751385325463</v>
      </c>
      <c r="BQ10" s="116">
        <v>1.6874539993992143E-2</v>
      </c>
      <c r="BR10" s="236">
        <v>92.278271614767917</v>
      </c>
      <c r="BS10" s="116">
        <v>5.673203749035468E-2</v>
      </c>
      <c r="BT10" s="236">
        <v>643.53822357568299</v>
      </c>
      <c r="BU10" s="116">
        <v>0.39564280937972268</v>
      </c>
      <c r="BV10" s="236">
        <v>568.86807999540804</v>
      </c>
      <c r="BW10" s="116">
        <v>0.34973612613915384</v>
      </c>
      <c r="BX10" s="236">
        <v>179.67713910605761</v>
      </c>
      <c r="BY10" s="116">
        <v>0.11046425137305244</v>
      </c>
      <c r="BZ10" s="236">
        <v>99.78862530963346</v>
      </c>
      <c r="CA10" s="116">
        <v>6.1349350536286797E-2</v>
      </c>
      <c r="CB10" s="236">
        <v>14.96582549743926</v>
      </c>
      <c r="CC10" s="116">
        <v>9.2008850874375509E-3</v>
      </c>
      <c r="CD10" s="94"/>
      <c r="CE10" s="236">
        <v>22.46435276781569</v>
      </c>
      <c r="CF10" s="116">
        <v>1.7442188180111878E-2</v>
      </c>
      <c r="CG10" s="236">
        <v>62.399944021153082</v>
      </c>
      <c r="CH10" s="116">
        <v>4.8449718418093923E-2</v>
      </c>
      <c r="CI10" s="236">
        <v>316.93105111647623</v>
      </c>
      <c r="CJ10" s="116">
        <v>0.24607746730251087</v>
      </c>
      <c r="CK10" s="236">
        <v>559.10100264108655</v>
      </c>
      <c r="CL10" s="116">
        <v>0.43410753919990569</v>
      </c>
      <c r="CM10" s="236">
        <v>214.74923561364844</v>
      </c>
      <c r="CN10" s="116">
        <v>0.1667395725940895</v>
      </c>
      <c r="CO10" s="236">
        <v>74.848539495085134</v>
      </c>
      <c r="CP10" s="116">
        <v>5.8115287111686183E-2</v>
      </c>
      <c r="CQ10" s="236">
        <v>37.437900753568137</v>
      </c>
      <c r="CR10" s="116">
        <v>2.906822719360197E-2</v>
      </c>
      <c r="CT10" s="236">
        <v>0</v>
      </c>
      <c r="CU10" s="116">
        <v>0</v>
      </c>
      <c r="CV10" s="236">
        <v>12.47774910446422</v>
      </c>
      <c r="CW10" s="116">
        <v>0.13034435797335003</v>
      </c>
      <c r="CX10" s="236">
        <v>38.389203983111216</v>
      </c>
      <c r="CY10" s="116">
        <v>0.40101913449248355</v>
      </c>
      <c r="CZ10" s="236">
        <v>22.433586965334449</v>
      </c>
      <c r="DA10" s="116">
        <v>0.23434446914705692</v>
      </c>
      <c r="DB10" s="236">
        <v>14.945249206761421</v>
      </c>
      <c r="DC10" s="116">
        <v>0.15612021818182586</v>
      </c>
      <c r="DD10" s="236">
        <v>2.4944395362327998</v>
      </c>
      <c r="DE10" s="116">
        <v>2.605727340176121E-2</v>
      </c>
      <c r="DF10" s="236">
        <v>4.9888790724655996</v>
      </c>
      <c r="DG10" s="116">
        <v>5.211454680352242E-2</v>
      </c>
      <c r="DI10" s="236">
        <v>7.4726246033807096</v>
      </c>
      <c r="DJ10" s="116">
        <v>8.0801961352257329E-3</v>
      </c>
      <c r="DK10" s="236">
        <v>25.964844604676205</v>
      </c>
      <c r="DL10" s="116">
        <v>2.8075950306874077E-2</v>
      </c>
      <c r="DM10" s="236">
        <v>210.47773376821823</v>
      </c>
      <c r="DN10" s="116">
        <v>0.22759090161917259</v>
      </c>
      <c r="DO10" s="236">
        <v>371.8563946857289</v>
      </c>
      <c r="DP10" s="116">
        <v>0.40209066595413473</v>
      </c>
      <c r="DQ10" s="236">
        <v>179.23173397084651</v>
      </c>
      <c r="DR10" s="116">
        <v>0.19380440487882186</v>
      </c>
      <c r="DS10" s="236">
        <v>104.85128848340737</v>
      </c>
      <c r="DT10" s="116">
        <v>0.11337635983932261</v>
      </c>
      <c r="DU10" s="236">
        <v>24.95270860732268</v>
      </c>
      <c r="DV10" s="116">
        <v>2.6981521266448458E-2</v>
      </c>
    </row>
    <row r="11" spans="1:126" s="93" customFormat="1" x14ac:dyDescent="0.2">
      <c r="A11" s="94">
        <v>97228</v>
      </c>
      <c r="B11" s="115" t="s">
        <v>23</v>
      </c>
      <c r="C11" s="236">
        <v>4678.6697474635657</v>
      </c>
      <c r="D11" s="116">
        <v>0.66608099434851276</v>
      </c>
      <c r="E11" s="236">
        <v>996.18616959785595</v>
      </c>
      <c r="F11" s="116">
        <v>0.14182250729744272</v>
      </c>
      <c r="G11" s="236">
        <v>370.57940523010001</v>
      </c>
      <c r="H11" s="116">
        <v>5.275770935842649E-2</v>
      </c>
      <c r="I11" s="236">
        <v>32.551743772288852</v>
      </c>
      <c r="J11" s="116">
        <v>4.6342441398815595E-3</v>
      </c>
      <c r="K11" s="236">
        <v>946.18835278255096</v>
      </c>
      <c r="L11" s="116">
        <v>0.13470454485573644</v>
      </c>
      <c r="M11" s="236">
        <v>7024.1754188463619</v>
      </c>
      <c r="N11" s="615"/>
      <c r="P11" s="236">
        <v>6115.381609851529</v>
      </c>
      <c r="Q11" s="749">
        <v>0.87061914676041907</v>
      </c>
      <c r="R11" s="236">
        <v>876.26293571433757</v>
      </c>
      <c r="S11" s="749">
        <v>0.12474958033696906</v>
      </c>
      <c r="T11" s="400">
        <v>32.530873280495371</v>
      </c>
      <c r="U11" s="116">
        <v>4.631272902611846E-3</v>
      </c>
      <c r="V11" s="236">
        <v>7024.1754188463619</v>
      </c>
      <c r="W11" s="617"/>
      <c r="X11" s="94"/>
      <c r="Y11" s="115" t="s">
        <v>23</v>
      </c>
      <c r="Z11" s="236">
        <v>12.526655375892519</v>
      </c>
      <c r="AA11" s="116">
        <v>1.9041419202584157E-3</v>
      </c>
      <c r="AB11" s="236">
        <v>297.90898336184864</v>
      </c>
      <c r="AC11" s="116">
        <v>4.5284313060336409E-2</v>
      </c>
      <c r="AD11" s="236">
        <v>1978.5359258709927</v>
      </c>
      <c r="AE11" s="116">
        <v>0.30075172375529874</v>
      </c>
      <c r="AF11" s="236">
        <v>2873.2617459892836</v>
      </c>
      <c r="AG11" s="116">
        <v>0.4367564983820168</v>
      </c>
      <c r="AH11" s="236">
        <v>1416.4020540351476</v>
      </c>
      <c r="AI11" s="116">
        <v>0.21530332288208959</v>
      </c>
      <c r="AJ11" s="236">
        <v>6578.6353646331654</v>
      </c>
      <c r="AK11" s="618"/>
      <c r="AL11" s="407"/>
      <c r="AM11" s="750" t="s">
        <v>23</v>
      </c>
      <c r="AN11" s="751">
        <v>25.024122044914559</v>
      </c>
      <c r="AO11" s="553">
        <v>3.5625707720472162E-3</v>
      </c>
      <c r="AP11" s="751">
        <v>12.49626873531605</v>
      </c>
      <c r="AQ11" s="553">
        <v>1.7790371097207616E-3</v>
      </c>
      <c r="AR11" s="751">
        <v>105.15223674842332</v>
      </c>
      <c r="AS11" s="553">
        <v>1.4970047084287275E-2</v>
      </c>
      <c r="AT11" s="751">
        <v>6881.5027913177073</v>
      </c>
      <c r="AU11" s="553">
        <v>0.97968834503394475</v>
      </c>
      <c r="AV11" s="751">
        <v>7024.175418846361</v>
      </c>
      <c r="AY11" s="114">
        <v>97228</v>
      </c>
      <c r="AZ11" s="115" t="s">
        <v>23</v>
      </c>
      <c r="BA11" s="236">
        <v>7.5197456363710904</v>
      </c>
      <c r="BB11" s="116">
        <v>1.6072401007674777E-3</v>
      </c>
      <c r="BC11" s="236">
        <v>30.04274422120227</v>
      </c>
      <c r="BD11" s="116">
        <v>6.4212149698083002E-3</v>
      </c>
      <c r="BE11" s="236">
        <v>232.86301619093075</v>
      </c>
      <c r="BF11" s="116">
        <v>4.9771201807345372E-2</v>
      </c>
      <c r="BG11" s="236">
        <v>1231.6944417970583</v>
      </c>
      <c r="BH11" s="116">
        <v>0.2632574018426484</v>
      </c>
      <c r="BI11" s="236">
        <v>1048.7975561139153</v>
      </c>
      <c r="BJ11" s="116">
        <v>0.22416575922728829</v>
      </c>
      <c r="BK11" s="236">
        <v>1349.257647609342</v>
      </c>
      <c r="BL11" s="116">
        <v>0.28838488725151235</v>
      </c>
      <c r="BM11" s="236">
        <v>778.49459589474498</v>
      </c>
      <c r="BN11" s="116">
        <v>0.16639229480062961</v>
      </c>
      <c r="BP11" s="236">
        <v>10.005417233647851</v>
      </c>
      <c r="BQ11" s="116">
        <v>1.004372228705692E-2</v>
      </c>
      <c r="BR11" s="236">
        <v>77.543292987367678</v>
      </c>
      <c r="BS11" s="116">
        <v>7.7840162164337853E-2</v>
      </c>
      <c r="BT11" s="236">
        <v>377.84689927686804</v>
      </c>
      <c r="BU11" s="116">
        <v>0.37929346020673893</v>
      </c>
      <c r="BV11" s="236">
        <v>322.97473227049915</v>
      </c>
      <c r="BW11" s="116">
        <v>0.32421121887375604</v>
      </c>
      <c r="BX11" s="236">
        <v>127.73556649033431</v>
      </c>
      <c r="BY11" s="116">
        <v>0.12822459334272734</v>
      </c>
      <c r="BZ11" s="236">
        <v>67.577088611333735</v>
      </c>
      <c r="CA11" s="116">
        <v>6.7835802858629834E-2</v>
      </c>
      <c r="CB11" s="236">
        <v>12.503172727805289</v>
      </c>
      <c r="CC11" s="116">
        <v>1.2551040266753166E-2</v>
      </c>
      <c r="CD11" s="94"/>
      <c r="CE11" s="236">
        <v>5.00195949037104</v>
      </c>
      <c r="CF11" s="116">
        <v>1.3497672616925988E-2</v>
      </c>
      <c r="CG11" s="236">
        <v>5.0042135529096701</v>
      </c>
      <c r="CH11" s="116">
        <v>1.350375515283278E-2</v>
      </c>
      <c r="CI11" s="236">
        <v>97.617601205712361</v>
      </c>
      <c r="CJ11" s="116">
        <v>0.26341885120437192</v>
      </c>
      <c r="CK11" s="236">
        <v>152.75598967152365</v>
      </c>
      <c r="CL11" s="116">
        <v>0.41220852404540526</v>
      </c>
      <c r="CM11" s="236">
        <v>65.098347262310227</v>
      </c>
      <c r="CN11" s="116">
        <v>0.17566639252898955</v>
      </c>
      <c r="CO11" s="236">
        <v>30.059778367233339</v>
      </c>
      <c r="CP11" s="116">
        <v>8.1115620412226183E-2</v>
      </c>
      <c r="CQ11" s="236">
        <v>15.04151568003976</v>
      </c>
      <c r="CR11" s="116">
        <v>4.0589184039248452E-2</v>
      </c>
      <c r="CT11" s="236">
        <v>0</v>
      </c>
      <c r="CU11" s="116">
        <v>0</v>
      </c>
      <c r="CV11" s="236">
        <v>0</v>
      </c>
      <c r="CW11" s="116">
        <v>0</v>
      </c>
      <c r="CX11" s="236">
        <v>17.52012859054987</v>
      </c>
      <c r="CY11" s="116">
        <v>0.53822396468556233</v>
      </c>
      <c r="CZ11" s="236">
        <v>5.0198201099936997</v>
      </c>
      <c r="DA11" s="116">
        <v>0.15421048239716881</v>
      </c>
      <c r="DB11" s="236">
        <v>5.0018754600523598</v>
      </c>
      <c r="DC11" s="116">
        <v>0.15365921700054769</v>
      </c>
      <c r="DD11" s="236">
        <v>5.0099196116929203</v>
      </c>
      <c r="DE11" s="116">
        <v>0.15390633591672104</v>
      </c>
      <c r="DF11" s="236">
        <v>0</v>
      </c>
      <c r="DG11" s="116">
        <v>0</v>
      </c>
      <c r="DI11" s="236">
        <v>2.50487577552778</v>
      </c>
      <c r="DJ11" s="116">
        <v>2.6473331320993761E-3</v>
      </c>
      <c r="DK11" s="236">
        <v>7.50346729997288</v>
      </c>
      <c r="DL11" s="116">
        <v>7.9302046763804288E-3</v>
      </c>
      <c r="DM11" s="236">
        <v>137.6918966238315</v>
      </c>
      <c r="DN11" s="116">
        <v>0.14552271354736837</v>
      </c>
      <c r="DO11" s="236">
        <v>407.95177415372621</v>
      </c>
      <c r="DP11" s="116">
        <v>0.43115281746390294</v>
      </c>
      <c r="DQ11" s="236">
        <v>190.31906251785236</v>
      </c>
      <c r="DR11" s="116">
        <v>0.20114289291150331</v>
      </c>
      <c r="DS11" s="236">
        <v>157.65081172575333</v>
      </c>
      <c r="DT11" s="116">
        <v>0.16661673255872764</v>
      </c>
      <c r="DU11" s="236">
        <v>42.566464685886942</v>
      </c>
      <c r="DV11" s="116">
        <v>4.4987305710017959E-2</v>
      </c>
    </row>
    <row r="12" spans="1:126" s="93" customFormat="1" x14ac:dyDescent="0.2">
      <c r="A12" s="94">
        <v>97230</v>
      </c>
      <c r="B12" s="118" t="s">
        <v>25</v>
      </c>
      <c r="C12" s="236">
        <v>2840.9969000561236</v>
      </c>
      <c r="D12" s="119">
        <v>0.50785580992448365</v>
      </c>
      <c r="E12" s="236">
        <v>1164.6663372608298</v>
      </c>
      <c r="F12" s="119">
        <v>0.20819542815752309</v>
      </c>
      <c r="G12" s="236">
        <v>1043.0795455586103</v>
      </c>
      <c r="H12" s="119">
        <v>0.18646060733641262</v>
      </c>
      <c r="I12" s="236">
        <v>81.832024272951088</v>
      </c>
      <c r="J12" s="119">
        <v>1.4628269733092137E-2</v>
      </c>
      <c r="K12" s="236">
        <v>463.52659828498793</v>
      </c>
      <c r="L12" s="119">
        <v>8.2859884848488538E-2</v>
      </c>
      <c r="M12" s="238">
        <v>5594.1014054335028</v>
      </c>
      <c r="N12" s="615"/>
      <c r="P12" s="238">
        <v>3537.3033552240977</v>
      </c>
      <c r="Q12" s="752">
        <v>0.63232735677410945</v>
      </c>
      <c r="R12" s="238">
        <v>2029.9098425727877</v>
      </c>
      <c r="S12" s="752">
        <v>0.36286611476172986</v>
      </c>
      <c r="T12" s="486">
        <v>26.888207636617381</v>
      </c>
      <c r="U12" s="119">
        <v>4.8065284641606769E-3</v>
      </c>
      <c r="V12" s="236">
        <v>5594.1014054335028</v>
      </c>
      <c r="W12" s="617"/>
      <c r="X12" s="94"/>
      <c r="Y12" s="118" t="s">
        <v>25</v>
      </c>
      <c r="Z12" s="236">
        <v>118.65100324060327</v>
      </c>
      <c r="AA12" s="119">
        <v>2.212259523465716E-2</v>
      </c>
      <c r="AB12" s="236">
        <v>528.57294685741897</v>
      </c>
      <c r="AC12" s="119">
        <v>9.8552941281115594E-2</v>
      </c>
      <c r="AD12" s="236">
        <v>1703.5167687408923</v>
      </c>
      <c r="AE12" s="119">
        <v>0.31762236239911812</v>
      </c>
      <c r="AF12" s="236">
        <v>2283.7056260795243</v>
      </c>
      <c r="AG12" s="119">
        <v>0.42579914051310602</v>
      </c>
      <c r="AH12" s="236">
        <v>728.89380491737836</v>
      </c>
      <c r="AI12" s="119">
        <v>0.13590296057200313</v>
      </c>
      <c r="AJ12" s="238">
        <v>5363.3401498358171</v>
      </c>
      <c r="AK12" s="618"/>
      <c r="AL12" s="407"/>
      <c r="AM12" s="753" t="s">
        <v>25</v>
      </c>
      <c r="AN12" s="751">
        <v>45.957983647459521</v>
      </c>
      <c r="AO12" s="554">
        <v>8.215436281298177E-3</v>
      </c>
      <c r="AP12" s="751">
        <v>47.377519277502081</v>
      </c>
      <c r="AQ12" s="554">
        <v>8.4691920728295518E-3</v>
      </c>
      <c r="AR12" s="751">
        <v>262.72443877217052</v>
      </c>
      <c r="AS12" s="554">
        <v>4.6964547070417514E-2</v>
      </c>
      <c r="AT12" s="751">
        <v>5238.041463736371</v>
      </c>
      <c r="AU12" s="554">
        <v>0.93635082457545482</v>
      </c>
      <c r="AV12" s="754">
        <v>5594.1014054335028</v>
      </c>
      <c r="AY12" s="114">
        <v>97230</v>
      </c>
      <c r="AZ12" s="115" t="s">
        <v>25</v>
      </c>
      <c r="BA12" s="236">
        <v>5.0395426928609703</v>
      </c>
      <c r="BB12" s="116">
        <v>1.773864199838238E-3</v>
      </c>
      <c r="BC12" s="236">
        <v>0</v>
      </c>
      <c r="BD12" s="116">
        <v>0</v>
      </c>
      <c r="BE12" s="236">
        <v>197.51242215834941</v>
      </c>
      <c r="BF12" s="116">
        <v>6.9522223749856102E-2</v>
      </c>
      <c r="BG12" s="236">
        <v>791.49121978575181</v>
      </c>
      <c r="BH12" s="116">
        <v>0.27859629828181648</v>
      </c>
      <c r="BI12" s="236">
        <v>588.78588715934825</v>
      </c>
      <c r="BJ12" s="116">
        <v>0.20724622654382932</v>
      </c>
      <c r="BK12" s="236">
        <v>902.99258263466402</v>
      </c>
      <c r="BL12" s="116">
        <v>0.31784356491794324</v>
      </c>
      <c r="BM12" s="236">
        <v>355.17524562514933</v>
      </c>
      <c r="BN12" s="116">
        <v>0.12501782230671665</v>
      </c>
      <c r="BP12" s="236">
        <v>9.9897243483327394</v>
      </c>
      <c r="BQ12" s="116">
        <v>8.5773272814147778E-3</v>
      </c>
      <c r="BR12" s="236">
        <v>42.515627693321093</v>
      </c>
      <c r="BS12" s="116">
        <v>3.650455614035629E-2</v>
      </c>
      <c r="BT12" s="236">
        <v>364.65956245434904</v>
      </c>
      <c r="BU12" s="116">
        <v>0.3131021742347162</v>
      </c>
      <c r="BV12" s="236">
        <v>457.93411102941917</v>
      </c>
      <c r="BW12" s="116">
        <v>0.39318910178723893</v>
      </c>
      <c r="BX12" s="236">
        <v>134.38778492893698</v>
      </c>
      <c r="BY12" s="116">
        <v>0.11538736943750141</v>
      </c>
      <c r="BZ12" s="236">
        <v>112.58527473922615</v>
      </c>
      <c r="CA12" s="116">
        <v>9.6667406910733444E-2</v>
      </c>
      <c r="CB12" s="236">
        <v>42.594252067244632</v>
      </c>
      <c r="CC12" s="116">
        <v>3.6572064208038969E-2</v>
      </c>
      <c r="CD12" s="94"/>
      <c r="CE12" s="236">
        <v>14.931415360550901</v>
      </c>
      <c r="CF12" s="116">
        <v>1.431474274817127E-2</v>
      </c>
      <c r="CG12" s="236">
        <v>32.495106588842603</v>
      </c>
      <c r="CH12" s="116">
        <v>3.1153047461438033E-2</v>
      </c>
      <c r="CI12" s="236">
        <v>215.34679894470639</v>
      </c>
      <c r="CJ12" s="116">
        <v>0.2064529017577271</v>
      </c>
      <c r="CK12" s="236">
        <v>447.30833794812651</v>
      </c>
      <c r="CL12" s="116">
        <v>0.42883434907025736</v>
      </c>
      <c r="CM12" s="236">
        <v>187.82617630046758</v>
      </c>
      <c r="CN12" s="116">
        <v>0.18006889033556805</v>
      </c>
      <c r="CO12" s="236">
        <v>107.70812195334996</v>
      </c>
      <c r="CP12" s="116">
        <v>0.10325973930940041</v>
      </c>
      <c r="CQ12" s="236">
        <v>37.463588462566427</v>
      </c>
      <c r="CR12" s="116">
        <v>3.5916329317437816E-2</v>
      </c>
      <c r="CT12" s="236">
        <v>0</v>
      </c>
      <c r="CU12" s="116">
        <v>0</v>
      </c>
      <c r="CV12" s="236">
        <v>5.9841808627464843</v>
      </c>
      <c r="CW12" s="116">
        <v>7.3127616185886132E-2</v>
      </c>
      <c r="CX12" s="236">
        <v>22.435727363813378</v>
      </c>
      <c r="CY12" s="116">
        <v>0.27416806028137475</v>
      </c>
      <c r="CZ12" s="236">
        <v>29.948299122002439</v>
      </c>
      <c r="DA12" s="116">
        <v>0.36597284972579625</v>
      </c>
      <c r="DB12" s="236">
        <v>10.996453840128336</v>
      </c>
      <c r="DC12" s="116">
        <v>0.13437836761131086</v>
      </c>
      <c r="DD12" s="236">
        <v>9.9638795309394101</v>
      </c>
      <c r="DE12" s="116">
        <v>0.12176014976367741</v>
      </c>
      <c r="DF12" s="236">
        <v>2.50348355332103</v>
      </c>
      <c r="DG12" s="116">
        <v>3.0592956431954428E-2</v>
      </c>
      <c r="DI12" s="236">
        <v>4.98548211587618</v>
      </c>
      <c r="DJ12" s="116">
        <v>1.0755547004901278E-2</v>
      </c>
      <c r="DK12" s="236">
        <v>6.486478203048736</v>
      </c>
      <c r="DL12" s="116">
        <v>1.3993756187990499E-2</v>
      </c>
      <c r="DM12" s="236">
        <v>84.54321158929811</v>
      </c>
      <c r="DN12" s="116">
        <v>0.18239128434506535</v>
      </c>
      <c r="DO12" s="236">
        <v>172.02143404851313</v>
      </c>
      <c r="DP12" s="116">
        <v>0.37111448336509478</v>
      </c>
      <c r="DQ12" s="236">
        <v>112.9841464283797</v>
      </c>
      <c r="DR12" s="116">
        <v>0.24374900350144346</v>
      </c>
      <c r="DS12" s="236">
        <v>47.497103914557186</v>
      </c>
      <c r="DT12" s="116">
        <v>0.1024689933442714</v>
      </c>
      <c r="DU12" s="236">
        <v>35.008741985314884</v>
      </c>
      <c r="DV12" s="116">
        <v>7.5526932251233234E-2</v>
      </c>
    </row>
    <row r="13" spans="1:126" s="93" customFormat="1" hidden="1" x14ac:dyDescent="0.2">
      <c r="A13" s="94"/>
      <c r="B13" s="127" t="s">
        <v>35</v>
      </c>
      <c r="C13" s="240">
        <v>16113.983805048385</v>
      </c>
      <c r="D13" s="129">
        <v>0.60495183991274559</v>
      </c>
      <c r="E13" s="240">
        <v>4347.9184713196646</v>
      </c>
      <c r="F13" s="129">
        <v>0.1632297333072531</v>
      </c>
      <c r="G13" s="240">
        <v>3119.3027858056203</v>
      </c>
      <c r="H13" s="129">
        <v>0.11710499292712905</v>
      </c>
      <c r="I13" s="240">
        <v>260.23433254378131</v>
      </c>
      <c r="J13" s="129">
        <v>9.7697279695356555E-3</v>
      </c>
      <c r="K13" s="240">
        <v>2795.3649620931064</v>
      </c>
      <c r="L13" s="129">
        <v>0.10494370588333661</v>
      </c>
      <c r="M13" s="240">
        <v>26636.804356810557</v>
      </c>
      <c r="N13" s="619"/>
      <c r="P13" s="240">
        <v>19359.693301650303</v>
      </c>
      <c r="Q13" s="491">
        <v>0.72680239875322628</v>
      </c>
      <c r="R13" s="240">
        <v>7160.1669482326452</v>
      </c>
      <c r="S13" s="491">
        <v>0.26880728079537503</v>
      </c>
      <c r="T13" s="226">
        <v>116.9441069276121</v>
      </c>
      <c r="U13" s="129">
        <v>4.3903204513987262E-3</v>
      </c>
      <c r="V13" s="240">
        <v>26636.80435681056</v>
      </c>
      <c r="W13" s="617"/>
      <c r="X13" s="94"/>
      <c r="Y13" s="127" t="s">
        <v>35</v>
      </c>
      <c r="Z13" s="240">
        <v>340.91676202766246</v>
      </c>
      <c r="AA13" s="129">
        <v>1.3330074448782371E-2</v>
      </c>
      <c r="AB13" s="240">
        <v>1945.0432710435862</v>
      </c>
      <c r="AC13" s="129">
        <v>7.6052498724044529E-2</v>
      </c>
      <c r="AD13" s="240">
        <v>8166.3292098073143</v>
      </c>
      <c r="AE13" s="129">
        <v>0.31930895885713223</v>
      </c>
      <c r="AF13" s="240">
        <v>11317.340021243272</v>
      </c>
      <c r="AG13" s="129">
        <v>0.44251559867014112</v>
      </c>
      <c r="AH13" s="240">
        <v>3805.3788378624199</v>
      </c>
      <c r="AI13" s="129">
        <v>0.14879286929989974</v>
      </c>
      <c r="AJ13" s="240">
        <v>25575.008101984255</v>
      </c>
      <c r="AK13" s="618"/>
      <c r="AL13" s="407"/>
      <c r="AM13" s="127" t="s">
        <v>35</v>
      </c>
      <c r="AN13" s="240">
        <v>145.94762404650405</v>
      </c>
      <c r="AO13" s="129">
        <v>5.4791716788349584E-3</v>
      </c>
      <c r="AP13" s="240">
        <v>302.12655166350675</v>
      </c>
      <c r="AQ13" s="129">
        <v>1.1342447375308304E-2</v>
      </c>
      <c r="AR13" s="240">
        <v>1114.9027827223688</v>
      </c>
      <c r="AS13" s="129">
        <v>4.1855725926721682E-2</v>
      </c>
      <c r="AT13" s="240">
        <v>25073.82739837818</v>
      </c>
      <c r="AU13" s="129">
        <v>0.94132265501913504</v>
      </c>
      <c r="AV13" s="240">
        <v>26636.80435681056</v>
      </c>
      <c r="AY13" s="121"/>
      <c r="AZ13" s="127" t="s">
        <v>35</v>
      </c>
      <c r="BA13" s="240">
        <v>27.579900930194771</v>
      </c>
      <c r="BB13" s="129">
        <v>1.7115507415090118E-3</v>
      </c>
      <c r="BC13" s="240">
        <v>77.551294243825424</v>
      </c>
      <c r="BD13" s="129">
        <v>4.8126704843484587E-3</v>
      </c>
      <c r="BE13" s="240">
        <v>977.52678219325321</v>
      </c>
      <c r="BF13" s="129">
        <v>6.0663259565086676E-2</v>
      </c>
      <c r="BG13" s="240">
        <v>4590.7126674185156</v>
      </c>
      <c r="BH13" s="129">
        <v>0.28488998890394074</v>
      </c>
      <c r="BI13" s="240">
        <v>3826.2368358689027</v>
      </c>
      <c r="BJ13" s="129">
        <v>0.23744822398730306</v>
      </c>
      <c r="BK13" s="240">
        <v>4433.4217144916202</v>
      </c>
      <c r="BL13" s="129">
        <v>0.27512884263310877</v>
      </c>
      <c r="BM13" s="240">
        <v>2180.9546099020736</v>
      </c>
      <c r="BN13" s="129">
        <v>0.13534546368470332</v>
      </c>
      <c r="BP13" s="240">
        <v>52.451132972659181</v>
      </c>
      <c r="BQ13" s="129">
        <v>1.2063504253505334E-2</v>
      </c>
      <c r="BR13" s="240">
        <v>242.38210802294452</v>
      </c>
      <c r="BS13" s="129">
        <v>5.5746700316893841E-2</v>
      </c>
      <c r="BT13" s="240">
        <v>1546.2871731452879</v>
      </c>
      <c r="BU13" s="129">
        <v>0.35563849307320711</v>
      </c>
      <c r="BV13" s="240">
        <v>1574.9028653527996</v>
      </c>
      <c r="BW13" s="129">
        <v>0.36221996243521803</v>
      </c>
      <c r="BX13" s="240">
        <v>521.82990581547801</v>
      </c>
      <c r="BY13" s="129">
        <v>0.12001832813969349</v>
      </c>
      <c r="BZ13" s="240">
        <v>324.98442007618041</v>
      </c>
      <c r="CA13" s="129">
        <v>7.4744828409246206E-2</v>
      </c>
      <c r="CB13" s="240">
        <v>85.080865934315113</v>
      </c>
      <c r="CC13" s="129">
        <v>1.9568183372235974E-2</v>
      </c>
      <c r="CD13" s="94"/>
      <c r="CE13" s="240">
        <v>54.907198796294963</v>
      </c>
      <c r="CF13" s="129">
        <v>1.760239469093864E-2</v>
      </c>
      <c r="CG13" s="240">
        <v>114.91535396073201</v>
      </c>
      <c r="CH13" s="129">
        <v>3.6840076726008787E-2</v>
      </c>
      <c r="CI13" s="240">
        <v>737.4483808761097</v>
      </c>
      <c r="CJ13" s="129">
        <v>0.23641449115868673</v>
      </c>
      <c r="CK13" s="240">
        <v>1361.77949058321</v>
      </c>
      <c r="CL13" s="129">
        <v>0.43656534299266625</v>
      </c>
      <c r="CM13" s="240">
        <v>510.19977587690761</v>
      </c>
      <c r="CN13" s="129">
        <v>0.16356211977835894</v>
      </c>
      <c r="CO13" s="240">
        <v>245.10433142671349</v>
      </c>
      <c r="CP13" s="129">
        <v>7.8576639799784798E-2</v>
      </c>
      <c r="CQ13" s="240">
        <v>94.948254285652979</v>
      </c>
      <c r="CR13" s="129">
        <v>3.0438934853555987E-2</v>
      </c>
      <c r="CT13" s="240">
        <v>0</v>
      </c>
      <c r="CU13" s="129">
        <v>0</v>
      </c>
      <c r="CV13" s="240">
        <v>20.966168735922686</v>
      </c>
      <c r="CW13" s="129">
        <v>8.0566497629191103E-2</v>
      </c>
      <c r="CX13" s="240">
        <v>93.38656837040898</v>
      </c>
      <c r="CY13" s="129">
        <v>0.35885568002330287</v>
      </c>
      <c r="CZ13" s="240">
        <v>79.935778671405131</v>
      </c>
      <c r="DA13" s="129">
        <v>0.30716845809711479</v>
      </c>
      <c r="DB13" s="240">
        <v>38.480976692680777</v>
      </c>
      <c r="DC13" s="129">
        <v>0.14787048394625954</v>
      </c>
      <c r="DD13" s="240">
        <v>19.972477447577113</v>
      </c>
      <c r="DE13" s="129">
        <v>7.6748049545756925E-2</v>
      </c>
      <c r="DF13" s="240">
        <v>7.4923626257866296</v>
      </c>
      <c r="DG13" s="129">
        <v>2.879083075837478E-2</v>
      </c>
      <c r="DI13" s="240">
        <v>17.467221263496651</v>
      </c>
      <c r="DJ13" s="129">
        <v>6.2486371190749951E-3</v>
      </c>
      <c r="DK13" s="240">
        <v>42.456990654243157</v>
      </c>
      <c r="DL13" s="129">
        <v>1.5188353302694442E-2</v>
      </c>
      <c r="DM13" s="240">
        <v>506.91878485025779</v>
      </c>
      <c r="DN13" s="129">
        <v>0.18134261240460295</v>
      </c>
      <c r="DO13" s="240">
        <v>1135.6167050535228</v>
      </c>
      <c r="DP13" s="129">
        <v>0.40624988881709334</v>
      </c>
      <c r="DQ13" s="240">
        <v>572.74560865923547</v>
      </c>
      <c r="DR13" s="129">
        <v>0.20489117393471815</v>
      </c>
      <c r="DS13" s="240">
        <v>390.04390471862598</v>
      </c>
      <c r="DT13" s="129">
        <v>0.13953237234059407</v>
      </c>
      <c r="DU13" s="240">
        <v>130.11574689372509</v>
      </c>
      <c r="DV13" s="129">
        <v>4.6546962081222248E-2</v>
      </c>
    </row>
    <row r="14" spans="1:126" s="93" customFormat="1" x14ac:dyDescent="0.2">
      <c r="A14" s="94">
        <v>97201</v>
      </c>
      <c r="B14" s="132" t="s">
        <v>32</v>
      </c>
      <c r="C14" s="236">
        <v>496.08551576697084</v>
      </c>
      <c r="D14" s="133">
        <v>0.63212435233160624</v>
      </c>
      <c r="E14" s="236">
        <v>130.12079102084479</v>
      </c>
      <c r="F14" s="133">
        <v>0.16580310880829013</v>
      </c>
      <c r="G14" s="236">
        <v>97.590593265633601</v>
      </c>
      <c r="H14" s="133">
        <v>0.1243523316062176</v>
      </c>
      <c r="I14" s="236">
        <v>13.215392838054552</v>
      </c>
      <c r="J14" s="133">
        <v>1.683937823834197E-2</v>
      </c>
      <c r="K14" s="236">
        <v>47.778727952966449</v>
      </c>
      <c r="L14" s="133">
        <v>6.0880829015544036E-2</v>
      </c>
      <c r="M14" s="241">
        <v>784.79102084447027</v>
      </c>
      <c r="N14" s="615"/>
      <c r="P14" s="241">
        <v>636.37199358631904</v>
      </c>
      <c r="Q14" s="756">
        <v>0.81088082901554392</v>
      </c>
      <c r="R14" s="241">
        <v>144.35275253874968</v>
      </c>
      <c r="S14" s="756">
        <v>0.18393782383419685</v>
      </c>
      <c r="T14" s="493">
        <v>4.0662747194015481</v>
      </c>
      <c r="U14" s="133">
        <v>5.1813471502592558E-3</v>
      </c>
      <c r="V14" s="236">
        <v>784.79102084447027</v>
      </c>
      <c r="W14" s="617"/>
      <c r="X14" s="94"/>
      <c r="Y14" s="132" t="s">
        <v>32</v>
      </c>
      <c r="Z14" s="236">
        <v>15.248530197755247</v>
      </c>
      <c r="AA14" s="133">
        <v>2.0632737276478675E-2</v>
      </c>
      <c r="AB14" s="236">
        <v>30.497060395510502</v>
      </c>
      <c r="AC14" s="133">
        <v>4.1265474552957357E-2</v>
      </c>
      <c r="AD14" s="236">
        <v>215.51256012827423</v>
      </c>
      <c r="AE14" s="133">
        <v>0.29160935350756534</v>
      </c>
      <c r="AF14" s="236">
        <v>322.25227151256092</v>
      </c>
      <c r="AG14" s="133">
        <v>0.43603851444291603</v>
      </c>
      <c r="AH14" s="236">
        <v>155.53500801710356</v>
      </c>
      <c r="AI14" s="133">
        <v>0.21045392022008252</v>
      </c>
      <c r="AJ14" s="241">
        <v>739.04543025120449</v>
      </c>
      <c r="AK14" s="618"/>
      <c r="AL14" s="407"/>
      <c r="AM14" s="757" t="s">
        <v>32</v>
      </c>
      <c r="AN14" s="751">
        <v>6.0994120791021</v>
      </c>
      <c r="AO14" s="555">
        <v>7.7720207253886E-3</v>
      </c>
      <c r="AP14" s="751">
        <v>4.0662747194013997</v>
      </c>
      <c r="AQ14" s="555">
        <v>5.1813471502590667E-3</v>
      </c>
      <c r="AR14" s="751">
        <v>21.347942276857349</v>
      </c>
      <c r="AS14" s="555">
        <v>2.72020725388601E-2</v>
      </c>
      <c r="AT14" s="751">
        <v>753.27739176910939</v>
      </c>
      <c r="AU14" s="555">
        <v>0.9598445595854922</v>
      </c>
      <c r="AV14" s="758">
        <v>784.79102084447027</v>
      </c>
      <c r="AY14" s="114">
        <v>97201</v>
      </c>
      <c r="AZ14" s="115" t="s">
        <v>32</v>
      </c>
      <c r="BA14" s="236">
        <v>1.0165686798503499</v>
      </c>
      <c r="BB14" s="116">
        <v>2.0491803278688521E-3</v>
      </c>
      <c r="BC14" s="236">
        <v>3.04970603955105</v>
      </c>
      <c r="BD14" s="116">
        <v>6.1475409836065573E-3</v>
      </c>
      <c r="BE14" s="236">
        <v>19.31480491715665</v>
      </c>
      <c r="BF14" s="116">
        <v>3.8934426229508191E-2</v>
      </c>
      <c r="BG14" s="236">
        <v>134.1870657402462</v>
      </c>
      <c r="BH14" s="116">
        <v>0.27049180327868849</v>
      </c>
      <c r="BI14" s="236">
        <v>116.90539818279025</v>
      </c>
      <c r="BJ14" s="116">
        <v>0.23565573770491802</v>
      </c>
      <c r="BK14" s="236">
        <v>143.33618385889935</v>
      </c>
      <c r="BL14" s="116">
        <v>0.28893442622950816</v>
      </c>
      <c r="BM14" s="236">
        <v>78.275788348476951</v>
      </c>
      <c r="BN14" s="116">
        <v>0.15778688524590162</v>
      </c>
      <c r="BP14" s="236">
        <v>1.0165686798503499</v>
      </c>
      <c r="BQ14" s="116">
        <v>7.8125E-3</v>
      </c>
      <c r="BR14" s="236">
        <v>6.0994120791021</v>
      </c>
      <c r="BS14" s="116">
        <v>4.6875E-2</v>
      </c>
      <c r="BT14" s="236">
        <v>30.497060395510502</v>
      </c>
      <c r="BU14" s="116">
        <v>0.23437500000000003</v>
      </c>
      <c r="BV14" s="236">
        <v>58.960983431320301</v>
      </c>
      <c r="BW14" s="116">
        <v>0.45312500000000006</v>
      </c>
      <c r="BX14" s="236">
        <v>19.31480491715665</v>
      </c>
      <c r="BY14" s="116">
        <v>0.1484375</v>
      </c>
      <c r="BZ14" s="236">
        <v>13.215392838054552</v>
      </c>
      <c r="CA14" s="116">
        <v>0.10156250000000001</v>
      </c>
      <c r="CB14" s="236">
        <v>1.0165686798503499</v>
      </c>
      <c r="CC14" s="116">
        <v>7.8125E-3</v>
      </c>
      <c r="CD14" s="94"/>
      <c r="CE14" s="236">
        <v>1.0165686798503499</v>
      </c>
      <c r="CF14" s="116">
        <v>1.0416666666666666E-2</v>
      </c>
      <c r="CG14" s="236">
        <v>2.0331373597006999</v>
      </c>
      <c r="CH14" s="116">
        <v>2.0833333333333332E-2</v>
      </c>
      <c r="CI14" s="236">
        <v>36.596472474612604</v>
      </c>
      <c r="CJ14" s="116">
        <v>0.37500000000000006</v>
      </c>
      <c r="CK14" s="236">
        <v>45.745590593265746</v>
      </c>
      <c r="CL14" s="116">
        <v>0.46874999999999994</v>
      </c>
      <c r="CM14" s="236">
        <v>8.1325494388027995</v>
      </c>
      <c r="CN14" s="116">
        <v>8.3333333333333329E-2</v>
      </c>
      <c r="CO14" s="236">
        <v>4.0662747194013997</v>
      </c>
      <c r="CP14" s="116">
        <v>4.1666666666666664E-2</v>
      </c>
      <c r="CQ14" s="236">
        <v>0</v>
      </c>
      <c r="CR14" s="116">
        <v>0</v>
      </c>
      <c r="CT14" s="236">
        <v>0</v>
      </c>
      <c r="CU14" s="116">
        <v>0</v>
      </c>
      <c r="CV14" s="236">
        <v>0</v>
      </c>
      <c r="CW14" s="116">
        <v>0</v>
      </c>
      <c r="CX14" s="236">
        <v>1.0165686798503499</v>
      </c>
      <c r="CY14" s="116">
        <v>7.6923076923076913E-2</v>
      </c>
      <c r="CZ14" s="236">
        <v>7.1159807589524497</v>
      </c>
      <c r="DA14" s="116">
        <v>0.53846153846153832</v>
      </c>
      <c r="DB14" s="236">
        <v>1.0165686798503499</v>
      </c>
      <c r="DC14" s="116">
        <v>7.6923076923076913E-2</v>
      </c>
      <c r="DD14" s="236">
        <v>4.0662747194013997</v>
      </c>
      <c r="DE14" s="116">
        <v>0.30769230769230765</v>
      </c>
      <c r="DF14" s="236">
        <v>0</v>
      </c>
      <c r="DG14" s="116">
        <v>0</v>
      </c>
      <c r="DI14" s="236">
        <v>0</v>
      </c>
      <c r="DJ14" s="116">
        <v>0</v>
      </c>
      <c r="DK14" s="236">
        <v>1.0165686798503499</v>
      </c>
      <c r="DL14" s="116">
        <v>2.1276595744680851E-2</v>
      </c>
      <c r="DM14" s="236">
        <v>9.1491181186531492</v>
      </c>
      <c r="DN14" s="116">
        <v>0.19148936170212766</v>
      </c>
      <c r="DO14" s="236">
        <v>18.298236237306298</v>
      </c>
      <c r="DP14" s="116">
        <v>0.38297872340425532</v>
      </c>
      <c r="DQ14" s="236">
        <v>11.18225547835385</v>
      </c>
      <c r="DR14" s="116">
        <v>0.23404255319148937</v>
      </c>
      <c r="DS14" s="236">
        <v>7.1159807589524497</v>
      </c>
      <c r="DT14" s="116">
        <v>0.14893617021276595</v>
      </c>
      <c r="DU14" s="236">
        <v>1.0165686798503499</v>
      </c>
      <c r="DV14" s="116">
        <v>2.1276595744680851E-2</v>
      </c>
    </row>
    <row r="15" spans="1:126" s="93" customFormat="1" x14ac:dyDescent="0.2">
      <c r="A15" s="94">
        <v>97203</v>
      </c>
      <c r="B15" s="115" t="s">
        <v>1</v>
      </c>
      <c r="C15" s="236">
        <v>1074.8940153532308</v>
      </c>
      <c r="D15" s="116">
        <v>0.69159544159544162</v>
      </c>
      <c r="E15" s="236">
        <v>146.12359426017147</v>
      </c>
      <c r="F15" s="116">
        <v>9.4017094017094044E-2</v>
      </c>
      <c r="G15" s="236">
        <v>183.76148975142772</v>
      </c>
      <c r="H15" s="116">
        <v>0.11823361823361825</v>
      </c>
      <c r="I15" s="236">
        <v>7.7489784834939401</v>
      </c>
      <c r="J15" s="116">
        <v>4.9857549857549865E-3</v>
      </c>
      <c r="K15" s="236">
        <v>141.6956065553178</v>
      </c>
      <c r="L15" s="116">
        <v>9.11680911680912E-2</v>
      </c>
      <c r="M15" s="236">
        <v>1554.2236844036415</v>
      </c>
      <c r="N15" s="615"/>
      <c r="P15" s="236">
        <v>1336.1452899395979</v>
      </c>
      <c r="Q15" s="749">
        <v>0.8596866096866097</v>
      </c>
      <c r="R15" s="236">
        <v>201.47344057084246</v>
      </c>
      <c r="S15" s="749">
        <v>0.12962962962962965</v>
      </c>
      <c r="T15" s="400">
        <v>16.604953893201184</v>
      </c>
      <c r="U15" s="116">
        <v>1.0683760683760611E-2</v>
      </c>
      <c r="V15" s="236">
        <v>1554.2236844036415</v>
      </c>
      <c r="W15" s="617"/>
      <c r="X15" s="94"/>
      <c r="Y15" s="115" t="s">
        <v>1</v>
      </c>
      <c r="Z15" s="236">
        <v>5.5349846310671005</v>
      </c>
      <c r="AA15" s="116">
        <v>3.9432176656151417E-3</v>
      </c>
      <c r="AB15" s="236">
        <v>63.098824794164926</v>
      </c>
      <c r="AC15" s="116">
        <v>4.4952681388012602E-2</v>
      </c>
      <c r="AD15" s="236">
        <v>269.00025306986112</v>
      </c>
      <c r="AE15" s="116">
        <v>0.1916403785488959</v>
      </c>
      <c r="AF15" s="236">
        <v>660.87716494941174</v>
      </c>
      <c r="AG15" s="116">
        <v>0.47082018927444785</v>
      </c>
      <c r="AH15" s="236">
        <v>405.16087499411168</v>
      </c>
      <c r="AI15" s="116">
        <v>0.28864353312302832</v>
      </c>
      <c r="AJ15" s="236">
        <v>1403.6721024386168</v>
      </c>
      <c r="AK15" s="618"/>
      <c r="AL15" s="407"/>
      <c r="AM15" s="750" t="s">
        <v>1</v>
      </c>
      <c r="AN15" s="751">
        <v>12.17696618834762</v>
      </c>
      <c r="AO15" s="553">
        <v>7.8347578347578353E-3</v>
      </c>
      <c r="AP15" s="751">
        <v>6.6419815572805199</v>
      </c>
      <c r="AQ15" s="553">
        <v>4.2735042735042739E-3</v>
      </c>
      <c r="AR15" s="751">
        <v>14.390960040774459</v>
      </c>
      <c r="AS15" s="553">
        <v>9.2592592592592587E-3</v>
      </c>
      <c r="AT15" s="751">
        <v>1521.013776617239</v>
      </c>
      <c r="AU15" s="553">
        <v>0.97863247863247871</v>
      </c>
      <c r="AV15" s="751">
        <v>1554.2236844036415</v>
      </c>
      <c r="AY15" s="114">
        <v>97203</v>
      </c>
      <c r="AZ15" s="115" t="s">
        <v>1</v>
      </c>
      <c r="BA15" s="236">
        <v>1.1069969262134201</v>
      </c>
      <c r="BB15" s="116">
        <v>1.0298661174047376E-3</v>
      </c>
      <c r="BC15" s="236">
        <v>1.1069969262134201</v>
      </c>
      <c r="BD15" s="116">
        <v>1.0298661174047376E-3</v>
      </c>
      <c r="BE15" s="236">
        <v>33.209907786402603</v>
      </c>
      <c r="BF15" s="116">
        <v>3.0895983522142127E-2</v>
      </c>
      <c r="BG15" s="236">
        <v>214.75740368540349</v>
      </c>
      <c r="BH15" s="116">
        <v>0.19979402677651906</v>
      </c>
      <c r="BI15" s="236">
        <v>242.43232684073894</v>
      </c>
      <c r="BJ15" s="116">
        <v>0.22554067971163747</v>
      </c>
      <c r="BK15" s="236">
        <v>358.66700409314808</v>
      </c>
      <c r="BL15" s="116">
        <v>0.33367662203913495</v>
      </c>
      <c r="BM15" s="236">
        <v>223.61337909511084</v>
      </c>
      <c r="BN15" s="116">
        <v>0.20803295571575697</v>
      </c>
      <c r="BP15" s="236">
        <v>1.1069969262134201</v>
      </c>
      <c r="BQ15" s="116">
        <v>7.5757575757575742E-3</v>
      </c>
      <c r="BR15" s="236">
        <v>7.7489784834939393</v>
      </c>
      <c r="BS15" s="116">
        <v>5.3030303030303011E-2</v>
      </c>
      <c r="BT15" s="236">
        <v>42.065883196109958</v>
      </c>
      <c r="BU15" s="116">
        <v>0.28787878787878779</v>
      </c>
      <c r="BV15" s="236">
        <v>50.92185860581732</v>
      </c>
      <c r="BW15" s="116">
        <v>0.3484848484848484</v>
      </c>
      <c r="BX15" s="236">
        <v>17.711950819414717</v>
      </c>
      <c r="BY15" s="116">
        <v>0.12121212121212116</v>
      </c>
      <c r="BZ15" s="236">
        <v>22.139938524268402</v>
      </c>
      <c r="CA15" s="116">
        <v>0.15151515151515149</v>
      </c>
      <c r="CB15" s="236">
        <v>4.4279877048536802</v>
      </c>
      <c r="CC15" s="116">
        <v>3.0303030303030297E-2</v>
      </c>
      <c r="CD15" s="94"/>
      <c r="CE15" s="236">
        <v>2.2139938524268401</v>
      </c>
      <c r="CF15" s="116">
        <v>1.2048192771084338E-2</v>
      </c>
      <c r="CG15" s="236">
        <v>3.3209907786402599</v>
      </c>
      <c r="CH15" s="116">
        <v>1.8072289156626505E-2</v>
      </c>
      <c r="CI15" s="236">
        <v>48.707864753390474</v>
      </c>
      <c r="CJ15" s="116">
        <v>0.26506024096385539</v>
      </c>
      <c r="CK15" s="236">
        <v>60.884830941738095</v>
      </c>
      <c r="CL15" s="116">
        <v>0.33132530120481923</v>
      </c>
      <c r="CM15" s="236">
        <v>38.7448924174697</v>
      </c>
      <c r="CN15" s="116">
        <v>0.21084337349397592</v>
      </c>
      <c r="CO15" s="236">
        <v>19.92594467184156</v>
      </c>
      <c r="CP15" s="116">
        <v>0.10843373493975904</v>
      </c>
      <c r="CQ15" s="236">
        <v>9.9629723359207798</v>
      </c>
      <c r="CR15" s="116">
        <v>5.4216867469879519E-2</v>
      </c>
      <c r="CT15" s="236">
        <v>1.1069969262134201</v>
      </c>
      <c r="CU15" s="116">
        <v>0.14285714285714285</v>
      </c>
      <c r="CV15" s="236">
        <v>1.1069969262134201</v>
      </c>
      <c r="CW15" s="116">
        <v>0.14285714285714285</v>
      </c>
      <c r="CX15" s="236">
        <v>1.1069969262134201</v>
      </c>
      <c r="CY15" s="116">
        <v>0.14285714285714285</v>
      </c>
      <c r="CZ15" s="236">
        <v>1.1069969262134201</v>
      </c>
      <c r="DA15" s="116">
        <v>0.14285714285714285</v>
      </c>
      <c r="DB15" s="236">
        <v>0</v>
      </c>
      <c r="DC15" s="116">
        <v>0</v>
      </c>
      <c r="DD15" s="236">
        <v>3.3209907786402599</v>
      </c>
      <c r="DE15" s="116">
        <v>0.42857142857142855</v>
      </c>
      <c r="DF15" s="236">
        <v>0</v>
      </c>
      <c r="DG15" s="116">
        <v>0</v>
      </c>
      <c r="DI15" s="236">
        <v>1.1069969262134201</v>
      </c>
      <c r="DJ15" s="116">
        <v>7.8124999999999983E-3</v>
      </c>
      <c r="DK15" s="236">
        <v>2.2139938524268401</v>
      </c>
      <c r="DL15" s="116">
        <v>1.5624999999999997E-2</v>
      </c>
      <c r="DM15" s="236">
        <v>17.711950819414721</v>
      </c>
      <c r="DN15" s="116">
        <v>0.12499999999999997</v>
      </c>
      <c r="DO15" s="236">
        <v>46.493870900963636</v>
      </c>
      <c r="DP15" s="116">
        <v>0.32812499999999989</v>
      </c>
      <c r="DQ15" s="236">
        <v>37.63789549125628</v>
      </c>
      <c r="DR15" s="116">
        <v>0.26562499999999994</v>
      </c>
      <c r="DS15" s="236">
        <v>33.209907786402603</v>
      </c>
      <c r="DT15" s="116">
        <v>0.23437499999999997</v>
      </c>
      <c r="DU15" s="236">
        <v>3.3209907786402599</v>
      </c>
      <c r="DV15" s="116">
        <v>2.3437499999999993E-2</v>
      </c>
    </row>
    <row r="16" spans="1:126" s="93" customFormat="1" x14ac:dyDescent="0.2">
      <c r="A16" s="94">
        <v>97211</v>
      </c>
      <c r="B16" s="115" t="s">
        <v>30</v>
      </c>
      <c r="C16" s="236">
        <v>180</v>
      </c>
      <c r="D16" s="747">
        <v>0.57692307692307687</v>
      </c>
      <c r="E16" s="236">
        <v>60</v>
      </c>
      <c r="F16" s="116">
        <v>0.19230769230769232</v>
      </c>
      <c r="G16" s="236">
        <v>30</v>
      </c>
      <c r="H16" s="116">
        <v>9.6153846153846159E-2</v>
      </c>
      <c r="I16" s="236">
        <v>6</v>
      </c>
      <c r="J16" s="116">
        <v>1.9230769230769232E-2</v>
      </c>
      <c r="K16" s="236">
        <v>36</v>
      </c>
      <c r="L16" s="116">
        <v>0.11538461538461539</v>
      </c>
      <c r="M16" s="236">
        <v>312</v>
      </c>
      <c r="N16" s="615"/>
      <c r="P16" s="236">
        <v>276</v>
      </c>
      <c r="Q16" s="749">
        <v>0.88461538461538458</v>
      </c>
      <c r="R16" s="236">
        <v>36</v>
      </c>
      <c r="S16" s="749">
        <v>0.11538461538461539</v>
      </c>
      <c r="T16" s="400">
        <v>0</v>
      </c>
      <c r="U16" s="116">
        <v>0</v>
      </c>
      <c r="V16" s="236">
        <v>312</v>
      </c>
      <c r="W16" s="617"/>
      <c r="X16" s="94"/>
      <c r="Y16" s="115" t="s">
        <v>30</v>
      </c>
      <c r="Z16" s="236">
        <v>1</v>
      </c>
      <c r="AA16" s="116">
        <v>3.6363636363636364E-3</v>
      </c>
      <c r="AB16" s="236">
        <v>28</v>
      </c>
      <c r="AC16" s="116">
        <v>0.10181818181818182</v>
      </c>
      <c r="AD16" s="236">
        <v>104</v>
      </c>
      <c r="AE16" s="116">
        <v>0.37818181818181817</v>
      </c>
      <c r="AF16" s="236">
        <v>98</v>
      </c>
      <c r="AG16" s="116">
        <v>0.35636363636363638</v>
      </c>
      <c r="AH16" s="236">
        <v>44</v>
      </c>
      <c r="AI16" s="116">
        <v>0.16</v>
      </c>
      <c r="AJ16" s="236">
        <v>275</v>
      </c>
      <c r="AK16" s="618"/>
      <c r="AL16" s="407"/>
      <c r="AM16" s="750" t="s">
        <v>30</v>
      </c>
      <c r="AN16" s="751">
        <v>0</v>
      </c>
      <c r="AO16" s="553">
        <v>0</v>
      </c>
      <c r="AP16" s="751">
        <v>0</v>
      </c>
      <c r="AQ16" s="553">
        <v>0</v>
      </c>
      <c r="AR16" s="751">
        <v>1</v>
      </c>
      <c r="AS16" s="553">
        <v>3.205128205128205E-3</v>
      </c>
      <c r="AT16" s="751">
        <v>311</v>
      </c>
      <c r="AU16" s="553">
        <v>0.99679487179487181</v>
      </c>
      <c r="AV16" s="751">
        <v>312</v>
      </c>
      <c r="AY16" s="114">
        <v>97211</v>
      </c>
      <c r="AZ16" s="115" t="s">
        <v>30</v>
      </c>
      <c r="BA16" s="236">
        <v>0</v>
      </c>
      <c r="BB16" s="116">
        <v>0</v>
      </c>
      <c r="BC16" s="236">
        <v>3</v>
      </c>
      <c r="BD16" s="116">
        <v>1.6666666666666666E-2</v>
      </c>
      <c r="BE16" s="236">
        <v>4</v>
      </c>
      <c r="BF16" s="116">
        <v>2.2222222222222223E-2</v>
      </c>
      <c r="BG16" s="236">
        <v>32</v>
      </c>
      <c r="BH16" s="116">
        <v>0.17777777777777778</v>
      </c>
      <c r="BI16" s="236">
        <v>29</v>
      </c>
      <c r="BJ16" s="116">
        <v>0.16111111111111112</v>
      </c>
      <c r="BK16" s="236">
        <v>54</v>
      </c>
      <c r="BL16" s="116">
        <v>0.3</v>
      </c>
      <c r="BM16" s="236">
        <v>58</v>
      </c>
      <c r="BN16" s="116">
        <v>0.32222222222222224</v>
      </c>
      <c r="BP16" s="236">
        <v>0</v>
      </c>
      <c r="BQ16" s="116">
        <v>0</v>
      </c>
      <c r="BR16" s="236">
        <v>1</v>
      </c>
      <c r="BS16" s="116">
        <v>1.6666666666666666E-2</v>
      </c>
      <c r="BT16" s="236">
        <v>15</v>
      </c>
      <c r="BU16" s="116">
        <v>0.25</v>
      </c>
      <c r="BV16" s="236">
        <v>16</v>
      </c>
      <c r="BW16" s="116">
        <v>0.26666666666666666</v>
      </c>
      <c r="BX16" s="236">
        <v>11</v>
      </c>
      <c r="BY16" s="116">
        <v>0.18333333333333332</v>
      </c>
      <c r="BZ16" s="236">
        <v>13</v>
      </c>
      <c r="CA16" s="116">
        <v>0.21666666666666667</v>
      </c>
      <c r="CB16" s="236">
        <v>4</v>
      </c>
      <c r="CC16" s="116">
        <v>6.6666666666666666E-2</v>
      </c>
      <c r="CD16" s="94"/>
      <c r="CE16" s="236">
        <v>0</v>
      </c>
      <c r="CF16" s="116">
        <v>0</v>
      </c>
      <c r="CG16" s="236">
        <v>2</v>
      </c>
      <c r="CH16" s="116">
        <v>6.6666666666666666E-2</v>
      </c>
      <c r="CI16" s="236">
        <v>3</v>
      </c>
      <c r="CJ16" s="116">
        <v>0.1</v>
      </c>
      <c r="CK16" s="236">
        <v>12</v>
      </c>
      <c r="CL16" s="116">
        <v>0.4</v>
      </c>
      <c r="CM16" s="236">
        <v>8</v>
      </c>
      <c r="CN16" s="116">
        <v>0.26666666666666666</v>
      </c>
      <c r="CO16" s="236">
        <v>3</v>
      </c>
      <c r="CP16" s="116">
        <v>0.1</v>
      </c>
      <c r="CQ16" s="236">
        <v>2</v>
      </c>
      <c r="CR16" s="116">
        <v>6.6666666666666666E-2</v>
      </c>
      <c r="CT16" s="236">
        <v>0</v>
      </c>
      <c r="CU16" s="116">
        <v>0</v>
      </c>
      <c r="CV16" s="236">
        <v>0</v>
      </c>
      <c r="CW16" s="116">
        <v>0</v>
      </c>
      <c r="CX16" s="236">
        <v>3</v>
      </c>
      <c r="CY16" s="116">
        <v>0.5</v>
      </c>
      <c r="CZ16" s="236">
        <v>0</v>
      </c>
      <c r="DA16" s="116">
        <v>0</v>
      </c>
      <c r="DB16" s="236">
        <v>1</v>
      </c>
      <c r="DC16" s="116">
        <v>0.16666666666666666</v>
      </c>
      <c r="DD16" s="236">
        <v>1</v>
      </c>
      <c r="DE16" s="116">
        <v>0.16666666666666666</v>
      </c>
      <c r="DF16" s="236">
        <v>1</v>
      </c>
      <c r="DG16" s="116">
        <v>0.16666666666666666</v>
      </c>
      <c r="DI16" s="236">
        <v>0</v>
      </c>
      <c r="DJ16" s="116">
        <v>0</v>
      </c>
      <c r="DK16" s="236">
        <v>3</v>
      </c>
      <c r="DL16" s="116">
        <v>8.3333333333333329E-2</v>
      </c>
      <c r="DM16" s="236">
        <v>4</v>
      </c>
      <c r="DN16" s="116">
        <v>0.1111111111111111</v>
      </c>
      <c r="DO16" s="236">
        <v>12</v>
      </c>
      <c r="DP16" s="116">
        <v>0.33333333333333331</v>
      </c>
      <c r="DQ16" s="236">
        <v>9</v>
      </c>
      <c r="DR16" s="116">
        <v>0.25</v>
      </c>
      <c r="DS16" s="236">
        <v>5</v>
      </c>
      <c r="DT16" s="116">
        <v>0.1388888888888889</v>
      </c>
      <c r="DU16" s="236">
        <v>3</v>
      </c>
      <c r="DV16" s="116">
        <v>8.3333333333333329E-2</v>
      </c>
    </row>
    <row r="17" spans="1:126" s="93" customFormat="1" x14ac:dyDescent="0.2">
      <c r="A17" s="94">
        <v>97214</v>
      </c>
      <c r="B17" s="115" t="s">
        <v>11</v>
      </c>
      <c r="C17" s="236">
        <v>1960.2414825958033</v>
      </c>
      <c r="D17" s="116">
        <v>0.67651998656365464</v>
      </c>
      <c r="E17" s="236">
        <v>419.49557050585457</v>
      </c>
      <c r="F17" s="116">
        <v>0.14477662075915348</v>
      </c>
      <c r="G17" s="236">
        <v>217.04759216428204</v>
      </c>
      <c r="H17" s="116">
        <v>7.4907625125965716E-2</v>
      </c>
      <c r="I17" s="236">
        <v>36.985688350864216</v>
      </c>
      <c r="J17" s="116">
        <v>1.2764528048370844E-2</v>
      </c>
      <c r="K17" s="236">
        <v>263.76635639695257</v>
      </c>
      <c r="L17" s="116">
        <v>9.1031239502855188E-2</v>
      </c>
      <c r="M17" s="236">
        <v>2897.5366900137569</v>
      </c>
      <c r="N17" s="615"/>
      <c r="P17" s="236">
        <v>2476.0945043315405</v>
      </c>
      <c r="Q17" s="749">
        <v>0.85455156197514259</v>
      </c>
      <c r="R17" s="236">
        <v>405.86926427132562</v>
      </c>
      <c r="S17" s="749">
        <v>0.14007389989922739</v>
      </c>
      <c r="T17" s="400">
        <v>15.572921410890785</v>
      </c>
      <c r="U17" s="116">
        <v>5.3745381256300323E-3</v>
      </c>
      <c r="V17" s="236">
        <v>2897.5366900137569</v>
      </c>
      <c r="W17" s="617"/>
      <c r="X17" s="94"/>
      <c r="Y17" s="115" t="s">
        <v>11</v>
      </c>
      <c r="Z17" s="236">
        <v>30.172535233599746</v>
      </c>
      <c r="AA17" s="116">
        <v>1.1554230339172567E-2</v>
      </c>
      <c r="AB17" s="236">
        <v>162.54236722616636</v>
      </c>
      <c r="AC17" s="116">
        <v>6.224375698844576E-2</v>
      </c>
      <c r="AD17" s="236">
        <v>606.37062743653689</v>
      </c>
      <c r="AE17" s="116">
        <v>0.2322027581065971</v>
      </c>
      <c r="AF17" s="236">
        <v>1172.8356437576676</v>
      </c>
      <c r="AG17" s="116">
        <v>0.44912411479686914</v>
      </c>
      <c r="AH17" s="236">
        <v>639.46308543467853</v>
      </c>
      <c r="AI17" s="116">
        <v>0.2448751397689154</v>
      </c>
      <c r="AJ17" s="236">
        <v>2611.3842590886493</v>
      </c>
      <c r="AK17" s="618"/>
      <c r="AL17" s="407"/>
      <c r="AM17" s="750" t="s">
        <v>11</v>
      </c>
      <c r="AN17" s="751">
        <v>29.199227645419111</v>
      </c>
      <c r="AO17" s="553">
        <v>1.0077258985555929E-2</v>
      </c>
      <c r="AP17" s="751">
        <v>19.466151763612739</v>
      </c>
      <c r="AQ17" s="553">
        <v>6.7181726570372854E-3</v>
      </c>
      <c r="AR17" s="751">
        <v>73.971376701728417</v>
      </c>
      <c r="AS17" s="553">
        <v>2.5529056096741685E-2</v>
      </c>
      <c r="AT17" s="751">
        <v>2774.8999339029961</v>
      </c>
      <c r="AU17" s="553">
        <v>0.95767551226066505</v>
      </c>
      <c r="AV17" s="751">
        <v>2897.5366900137565</v>
      </c>
      <c r="AY17" s="114">
        <v>97214</v>
      </c>
      <c r="AZ17" s="115" t="s">
        <v>11</v>
      </c>
      <c r="BA17" s="236">
        <v>0.97330758818063701</v>
      </c>
      <c r="BB17" s="116">
        <v>4.9652432969215479E-4</v>
      </c>
      <c r="BC17" s="236">
        <v>10.706383469987006</v>
      </c>
      <c r="BD17" s="116">
        <v>5.461767626613703E-3</v>
      </c>
      <c r="BE17" s="236">
        <v>105.11721952350878</v>
      </c>
      <c r="BF17" s="116">
        <v>5.3624627606752712E-2</v>
      </c>
      <c r="BG17" s="236">
        <v>509.03986861847312</v>
      </c>
      <c r="BH17" s="116">
        <v>0.25968222442899697</v>
      </c>
      <c r="BI17" s="236">
        <v>419.49557050585463</v>
      </c>
      <c r="BJ17" s="116">
        <v>0.21400198609731877</v>
      </c>
      <c r="BK17" s="236">
        <v>596.63755155473041</v>
      </c>
      <c r="BL17" s="116">
        <v>0.30436941410129087</v>
      </c>
      <c r="BM17" s="236">
        <v>318.27158133506833</v>
      </c>
      <c r="BN17" s="116">
        <v>0.16236345580933464</v>
      </c>
      <c r="BP17" s="236">
        <v>3.893230352722548</v>
      </c>
      <c r="BQ17" s="116">
        <v>9.2807424593967514E-3</v>
      </c>
      <c r="BR17" s="236">
        <v>20.439459351793374</v>
      </c>
      <c r="BS17" s="116">
        <v>4.8723897911832938E-2</v>
      </c>
      <c r="BT17" s="236">
        <v>124.58337128712154</v>
      </c>
      <c r="BU17" s="116">
        <v>0.29698375870069604</v>
      </c>
      <c r="BV17" s="236">
        <v>167.40890516706958</v>
      </c>
      <c r="BW17" s="116">
        <v>0.39907192575406031</v>
      </c>
      <c r="BX17" s="236">
        <v>51.585302173573766</v>
      </c>
      <c r="BY17" s="116">
        <v>0.12296983758700697</v>
      </c>
      <c r="BZ17" s="236">
        <v>33.092457998141654</v>
      </c>
      <c r="CA17" s="116">
        <v>7.8886310904872373E-2</v>
      </c>
      <c r="CB17" s="236">
        <v>18.492844175432104</v>
      </c>
      <c r="CC17" s="116">
        <v>4.4083526682134569E-2</v>
      </c>
      <c r="CD17" s="94"/>
      <c r="CE17" s="236">
        <v>5.8398455290838216</v>
      </c>
      <c r="CF17" s="116">
        <v>2.6905829596412557E-2</v>
      </c>
      <c r="CG17" s="236">
        <v>10.706383469987006</v>
      </c>
      <c r="CH17" s="116">
        <v>4.932735426008969E-2</v>
      </c>
      <c r="CI17" s="236">
        <v>32.119150409961023</v>
      </c>
      <c r="CJ17" s="116">
        <v>0.14798206278026907</v>
      </c>
      <c r="CK17" s="236">
        <v>101.22398917078623</v>
      </c>
      <c r="CL17" s="116">
        <v>0.46636771300448421</v>
      </c>
      <c r="CM17" s="236">
        <v>40.878918703586756</v>
      </c>
      <c r="CN17" s="116">
        <v>0.18834080717488791</v>
      </c>
      <c r="CO17" s="236">
        <v>22.386074528154651</v>
      </c>
      <c r="CP17" s="116">
        <v>0.1031390134529148</v>
      </c>
      <c r="CQ17" s="236">
        <v>3.893230352722548</v>
      </c>
      <c r="CR17" s="116">
        <v>1.7937219730941704E-2</v>
      </c>
      <c r="CT17" s="236">
        <v>1.946615176361274</v>
      </c>
      <c r="CU17" s="116">
        <v>5.2631578947368411E-2</v>
      </c>
      <c r="CV17" s="236">
        <v>3.893230352722548</v>
      </c>
      <c r="CW17" s="116">
        <v>0.10526315789473682</v>
      </c>
      <c r="CX17" s="236">
        <v>9.7330758818063696</v>
      </c>
      <c r="CY17" s="116">
        <v>0.26315789473684204</v>
      </c>
      <c r="CZ17" s="236">
        <v>12.65299864634828</v>
      </c>
      <c r="DA17" s="116">
        <v>0.34210526315789463</v>
      </c>
      <c r="DB17" s="236">
        <v>5.8398455290838216</v>
      </c>
      <c r="DC17" s="116">
        <v>0.1578947368421052</v>
      </c>
      <c r="DD17" s="236">
        <v>1.946615176361274</v>
      </c>
      <c r="DE17" s="116">
        <v>5.2631578947368411E-2</v>
      </c>
      <c r="DF17" s="236">
        <v>0.97330758818063701</v>
      </c>
      <c r="DG17" s="116">
        <v>2.6315789473684206E-2</v>
      </c>
      <c r="DI17" s="236">
        <v>0</v>
      </c>
      <c r="DJ17" s="116">
        <v>0</v>
      </c>
      <c r="DK17" s="236">
        <v>4.8665379409031848</v>
      </c>
      <c r="DL17" s="116">
        <v>1.8450184501845022E-2</v>
      </c>
      <c r="DM17" s="236">
        <v>36.985688350864208</v>
      </c>
      <c r="DN17" s="116">
        <v>0.14022140221402218</v>
      </c>
      <c r="DO17" s="236">
        <v>90.517605700799251</v>
      </c>
      <c r="DP17" s="116">
        <v>0.34317343173431747</v>
      </c>
      <c r="DQ17" s="236">
        <v>64.238300819922046</v>
      </c>
      <c r="DR17" s="116">
        <v>0.2435424354243543</v>
      </c>
      <c r="DS17" s="236">
        <v>45.745456644489934</v>
      </c>
      <c r="DT17" s="116">
        <v>0.17343173431734318</v>
      </c>
      <c r="DU17" s="236">
        <v>21.412766939974013</v>
      </c>
      <c r="DV17" s="116">
        <v>8.1180811808118092E-2</v>
      </c>
    </row>
    <row r="18" spans="1:126" s="93" customFormat="1" x14ac:dyDescent="0.2">
      <c r="A18" s="94">
        <v>97215</v>
      </c>
      <c r="B18" s="115" t="s">
        <v>12</v>
      </c>
      <c r="C18" s="236">
        <v>258.23756906077466</v>
      </c>
      <c r="D18" s="116">
        <v>0.57589285714285721</v>
      </c>
      <c r="E18" s="236">
        <v>39.03591160221012</v>
      </c>
      <c r="F18" s="116">
        <v>8.7053571428571425E-2</v>
      </c>
      <c r="G18" s="236">
        <v>66.060773480663272</v>
      </c>
      <c r="H18" s="116">
        <v>0.14732142857142855</v>
      </c>
      <c r="I18" s="236">
        <v>2.00184162062616</v>
      </c>
      <c r="J18" s="116">
        <v>4.464285714285714E-3</v>
      </c>
      <c r="K18" s="236">
        <v>83.076427255985635</v>
      </c>
      <c r="L18" s="116">
        <v>0.18526785714285712</v>
      </c>
      <c r="M18" s="236">
        <v>448.41252302025987</v>
      </c>
      <c r="N18" s="615"/>
      <c r="P18" s="236">
        <v>383.35267034990966</v>
      </c>
      <c r="Q18" s="749">
        <v>0.8549107142857143</v>
      </c>
      <c r="R18" s="236">
        <v>65.059852670350196</v>
      </c>
      <c r="S18" s="749">
        <v>0.1450892857142857</v>
      </c>
      <c r="T18" s="400">
        <v>0</v>
      </c>
      <c r="U18" s="116">
        <v>0</v>
      </c>
      <c r="V18" s="236">
        <v>448.41252302025987</v>
      </c>
      <c r="W18" s="617"/>
      <c r="X18" s="94"/>
      <c r="Y18" s="115" t="s">
        <v>12</v>
      </c>
      <c r="Z18" s="236">
        <v>0</v>
      </c>
      <c r="AA18" s="116">
        <v>0</v>
      </c>
      <c r="AB18" s="236">
        <v>21.019337016574678</v>
      </c>
      <c r="AC18" s="116">
        <v>5.1597051597051594E-2</v>
      </c>
      <c r="AD18" s="236">
        <v>123.11325966850883</v>
      </c>
      <c r="AE18" s="116">
        <v>0.30221130221130221</v>
      </c>
      <c r="AF18" s="236">
        <v>187.17219152854594</v>
      </c>
      <c r="AG18" s="116">
        <v>0.45945945945945943</v>
      </c>
      <c r="AH18" s="236">
        <v>76.069981583794075</v>
      </c>
      <c r="AI18" s="116">
        <v>0.18673218673218672</v>
      </c>
      <c r="AJ18" s="236">
        <v>407.37476979742354</v>
      </c>
      <c r="AK18" s="618"/>
      <c r="AL18" s="407"/>
      <c r="AM18" s="750" t="s">
        <v>12</v>
      </c>
      <c r="AN18" s="751">
        <v>5.0046040515653996</v>
      </c>
      <c r="AO18" s="553">
        <v>1.1160714285714284E-2</v>
      </c>
      <c r="AP18" s="751">
        <v>11.01012891344388</v>
      </c>
      <c r="AQ18" s="553">
        <v>2.4553571428571428E-2</v>
      </c>
      <c r="AR18" s="751">
        <v>37.034069981583961</v>
      </c>
      <c r="AS18" s="553">
        <v>8.2589285714285712E-2</v>
      </c>
      <c r="AT18" s="751">
        <v>395.36372007366663</v>
      </c>
      <c r="AU18" s="553">
        <v>0.8816964285714286</v>
      </c>
      <c r="AV18" s="751">
        <v>448.41252302025987</v>
      </c>
      <c r="AY18" s="114">
        <v>97215</v>
      </c>
      <c r="AZ18" s="115" t="s">
        <v>12</v>
      </c>
      <c r="BA18" s="236">
        <v>1.00092081031308</v>
      </c>
      <c r="BB18" s="116">
        <v>3.8759689922480615E-3</v>
      </c>
      <c r="BC18" s="236">
        <v>3.00276243093924</v>
      </c>
      <c r="BD18" s="116">
        <v>1.1627906976744186E-2</v>
      </c>
      <c r="BE18" s="236">
        <v>13.01197053407004</v>
      </c>
      <c r="BF18" s="116">
        <v>5.0387596899224799E-2</v>
      </c>
      <c r="BG18" s="236">
        <v>58.053406998158643</v>
      </c>
      <c r="BH18" s="116">
        <v>0.22480620155038758</v>
      </c>
      <c r="BI18" s="236">
        <v>51.046961325967082</v>
      </c>
      <c r="BJ18" s="116">
        <v>0.19767441860465115</v>
      </c>
      <c r="BK18" s="236">
        <v>82.075506445672559</v>
      </c>
      <c r="BL18" s="116">
        <v>0.31782945736434104</v>
      </c>
      <c r="BM18" s="236">
        <v>50.046040515653999</v>
      </c>
      <c r="BN18" s="116">
        <v>0.19379844961240308</v>
      </c>
      <c r="BP18" s="236">
        <v>0</v>
      </c>
      <c r="BQ18" s="116">
        <v>0</v>
      </c>
      <c r="BR18" s="236">
        <v>2.00184162062616</v>
      </c>
      <c r="BS18" s="116">
        <v>5.128205128205128E-2</v>
      </c>
      <c r="BT18" s="236">
        <v>4.00368324125232</v>
      </c>
      <c r="BU18" s="116">
        <v>0.10256410256410256</v>
      </c>
      <c r="BV18" s="236">
        <v>14.012891344383119</v>
      </c>
      <c r="BW18" s="116">
        <v>0.35897435897435892</v>
      </c>
      <c r="BX18" s="236">
        <v>10.009208103130799</v>
      </c>
      <c r="BY18" s="116">
        <v>0.25641025641025639</v>
      </c>
      <c r="BZ18" s="236">
        <v>6.00552486187848</v>
      </c>
      <c r="CA18" s="116">
        <v>0.15384615384615385</v>
      </c>
      <c r="CB18" s="236">
        <v>3.00276243093924</v>
      </c>
      <c r="CC18" s="116">
        <v>7.6923076923076927E-2</v>
      </c>
      <c r="CE18" s="236">
        <v>1.00092081031308</v>
      </c>
      <c r="CF18" s="116">
        <v>1.5151515151515154E-2</v>
      </c>
      <c r="CG18" s="236">
        <v>2.00184162062616</v>
      </c>
      <c r="CH18" s="116">
        <v>3.0303030303030307E-2</v>
      </c>
      <c r="CI18" s="236">
        <v>21.019337016574681</v>
      </c>
      <c r="CJ18" s="116">
        <v>0.31818181818181823</v>
      </c>
      <c r="CK18" s="236">
        <v>24.02209944751392</v>
      </c>
      <c r="CL18" s="116">
        <v>0.3636363636363637</v>
      </c>
      <c r="CM18" s="236">
        <v>10.009208103130799</v>
      </c>
      <c r="CN18" s="116">
        <v>0.15151515151515152</v>
      </c>
      <c r="CO18" s="236">
        <v>7.0064456721915596</v>
      </c>
      <c r="CP18" s="116">
        <v>0.10606060606060606</v>
      </c>
      <c r="CQ18" s="236">
        <v>1.00092081031308</v>
      </c>
      <c r="CR18" s="116">
        <v>1.5151515151515154E-2</v>
      </c>
      <c r="CT18" s="236">
        <v>0</v>
      </c>
      <c r="CU18" s="116">
        <v>0</v>
      </c>
      <c r="CV18" s="236">
        <v>0</v>
      </c>
      <c r="CW18" s="116">
        <v>0</v>
      </c>
      <c r="CX18" s="236">
        <v>1.00092081031308</v>
      </c>
      <c r="CY18" s="116">
        <v>0.5</v>
      </c>
      <c r="CZ18" s="236">
        <v>1.00092081031308</v>
      </c>
      <c r="DA18" s="116">
        <v>0.5</v>
      </c>
      <c r="DB18" s="236">
        <v>0</v>
      </c>
      <c r="DC18" s="116">
        <v>0</v>
      </c>
      <c r="DD18" s="236">
        <v>0</v>
      </c>
      <c r="DE18" s="116">
        <v>0</v>
      </c>
      <c r="DF18" s="236">
        <v>0</v>
      </c>
      <c r="DG18" s="116">
        <v>0</v>
      </c>
      <c r="DI18" s="236">
        <v>0</v>
      </c>
      <c r="DJ18" s="116">
        <v>0</v>
      </c>
      <c r="DK18" s="236">
        <v>1.00092081031308</v>
      </c>
      <c r="DL18" s="116">
        <v>1.2048192771084338E-2</v>
      </c>
      <c r="DM18" s="236">
        <v>7.0064456721915596</v>
      </c>
      <c r="DN18" s="116">
        <v>8.4337349397590355E-2</v>
      </c>
      <c r="DO18" s="236">
        <v>21.019337016574681</v>
      </c>
      <c r="DP18" s="116">
        <v>0.25301204819277112</v>
      </c>
      <c r="DQ18" s="236">
        <v>23.02117863720084</v>
      </c>
      <c r="DR18" s="116">
        <v>0.27710843373493976</v>
      </c>
      <c r="DS18" s="236">
        <v>22.020257826887761</v>
      </c>
      <c r="DT18" s="116">
        <v>0.26506024096385544</v>
      </c>
      <c r="DU18" s="236">
        <v>9.0082872928177196</v>
      </c>
      <c r="DV18" s="116">
        <v>0.10843373493975904</v>
      </c>
    </row>
    <row r="19" spans="1:126" s="93" customFormat="1" x14ac:dyDescent="0.2">
      <c r="A19" s="94">
        <v>97216</v>
      </c>
      <c r="B19" s="118" t="s">
        <v>13</v>
      </c>
      <c r="C19" s="236">
        <v>931</v>
      </c>
      <c r="D19" s="119">
        <v>0.64473684210526316</v>
      </c>
      <c r="E19" s="236">
        <v>211</v>
      </c>
      <c r="F19" s="119">
        <v>0.14612188365650969</v>
      </c>
      <c r="G19" s="236">
        <v>187</v>
      </c>
      <c r="H19" s="119">
        <v>0.12950138504155126</v>
      </c>
      <c r="I19" s="236">
        <v>10</v>
      </c>
      <c r="J19" s="119">
        <v>6.9252077562326868E-3</v>
      </c>
      <c r="K19" s="236">
        <v>105</v>
      </c>
      <c r="L19" s="119">
        <v>7.2714681440443213E-2</v>
      </c>
      <c r="M19" s="238">
        <v>1444</v>
      </c>
      <c r="N19" s="615"/>
      <c r="P19" s="238">
        <v>1179</v>
      </c>
      <c r="Q19" s="752">
        <v>0.81648199445983383</v>
      </c>
      <c r="R19" s="238">
        <v>261</v>
      </c>
      <c r="S19" s="752">
        <v>0.18074792243767313</v>
      </c>
      <c r="T19" s="486">
        <v>4</v>
      </c>
      <c r="U19" s="119">
        <v>2.7700831024930748E-3</v>
      </c>
      <c r="V19" s="236">
        <v>1444</v>
      </c>
      <c r="W19" s="617"/>
      <c r="X19" s="94"/>
      <c r="Y19" s="118" t="s">
        <v>13</v>
      </c>
      <c r="Z19" s="236">
        <v>13</v>
      </c>
      <c r="AA19" s="119">
        <v>9.6654275092936809E-3</v>
      </c>
      <c r="AB19" s="236">
        <v>118</v>
      </c>
      <c r="AC19" s="119">
        <v>8.7732342007434946E-2</v>
      </c>
      <c r="AD19" s="236">
        <v>355</v>
      </c>
      <c r="AE19" s="119">
        <v>0.26394052044609667</v>
      </c>
      <c r="AF19" s="236">
        <v>563</v>
      </c>
      <c r="AG19" s="119">
        <v>0.41858736059479557</v>
      </c>
      <c r="AH19" s="236">
        <v>296</v>
      </c>
      <c r="AI19" s="119">
        <v>0.22007434944237919</v>
      </c>
      <c r="AJ19" s="238">
        <v>1345</v>
      </c>
      <c r="AK19" s="618"/>
      <c r="AL19" s="407"/>
      <c r="AM19" s="753" t="s">
        <v>13</v>
      </c>
      <c r="AN19" s="751">
        <v>17</v>
      </c>
      <c r="AO19" s="554">
        <v>1.1772853185595568E-2</v>
      </c>
      <c r="AP19" s="751">
        <v>4</v>
      </c>
      <c r="AQ19" s="554">
        <v>2.7700831024930748E-3</v>
      </c>
      <c r="AR19" s="751">
        <v>18</v>
      </c>
      <c r="AS19" s="554">
        <v>1.2465373961218837E-2</v>
      </c>
      <c r="AT19" s="751">
        <v>1405</v>
      </c>
      <c r="AU19" s="554">
        <v>0.9729916897506925</v>
      </c>
      <c r="AV19" s="754">
        <v>1444</v>
      </c>
      <c r="AY19" s="114">
        <v>97216</v>
      </c>
      <c r="AZ19" s="115" t="s">
        <v>13</v>
      </c>
      <c r="BA19" s="236">
        <v>3</v>
      </c>
      <c r="BB19" s="116">
        <v>3.22234156820623E-3</v>
      </c>
      <c r="BC19" s="236">
        <v>6</v>
      </c>
      <c r="BD19" s="116">
        <v>6.44468313641246E-3</v>
      </c>
      <c r="BE19" s="236">
        <v>39</v>
      </c>
      <c r="BF19" s="116">
        <v>4.1890440386680987E-2</v>
      </c>
      <c r="BG19" s="236">
        <v>241</v>
      </c>
      <c r="BH19" s="116">
        <v>0.25886143931256711</v>
      </c>
      <c r="BI19" s="236">
        <v>212</v>
      </c>
      <c r="BJ19" s="116">
        <v>0.22771213748657357</v>
      </c>
      <c r="BK19" s="236">
        <v>279</v>
      </c>
      <c r="BL19" s="116">
        <v>0.2996777658431794</v>
      </c>
      <c r="BM19" s="236">
        <v>151</v>
      </c>
      <c r="BN19" s="116">
        <v>0.16219119226638024</v>
      </c>
      <c r="BP19" s="236">
        <v>8</v>
      </c>
      <c r="BQ19" s="116">
        <v>3.7914691943127965E-2</v>
      </c>
      <c r="BR19" s="236">
        <v>12</v>
      </c>
      <c r="BS19" s="116">
        <v>5.6872037914691941E-2</v>
      </c>
      <c r="BT19" s="236">
        <v>75</v>
      </c>
      <c r="BU19" s="116">
        <v>0.35545023696682465</v>
      </c>
      <c r="BV19" s="236">
        <v>73</v>
      </c>
      <c r="BW19" s="116">
        <v>0.34597156398104267</v>
      </c>
      <c r="BX19" s="236">
        <v>20</v>
      </c>
      <c r="BY19" s="116">
        <v>9.4786729857819899E-2</v>
      </c>
      <c r="BZ19" s="236">
        <v>16</v>
      </c>
      <c r="CA19" s="116">
        <v>7.582938388625593E-2</v>
      </c>
      <c r="CB19" s="236">
        <v>7</v>
      </c>
      <c r="CC19" s="116">
        <v>3.3175355450236969E-2</v>
      </c>
      <c r="CE19" s="236">
        <v>2</v>
      </c>
      <c r="CF19" s="116">
        <v>1.06951871657754E-2</v>
      </c>
      <c r="CG19" s="236">
        <v>2</v>
      </c>
      <c r="CH19" s="116">
        <v>1.06951871657754E-2</v>
      </c>
      <c r="CI19" s="236">
        <v>27</v>
      </c>
      <c r="CJ19" s="116">
        <v>0.14438502673796791</v>
      </c>
      <c r="CK19" s="236">
        <v>79</v>
      </c>
      <c r="CL19" s="116">
        <v>0.42245989304812837</v>
      </c>
      <c r="CM19" s="236">
        <v>38</v>
      </c>
      <c r="CN19" s="116">
        <v>0.20320855614973263</v>
      </c>
      <c r="CO19" s="236">
        <v>35</v>
      </c>
      <c r="CP19" s="116">
        <v>0.18716577540106952</v>
      </c>
      <c r="CQ19" s="236">
        <v>4</v>
      </c>
      <c r="CR19" s="116">
        <v>2.1390374331550801E-2</v>
      </c>
      <c r="CT19" s="236">
        <v>0</v>
      </c>
      <c r="CU19" s="116">
        <v>0</v>
      </c>
      <c r="CV19" s="236">
        <v>1</v>
      </c>
      <c r="CW19" s="116">
        <v>0.1</v>
      </c>
      <c r="CX19" s="236">
        <v>4</v>
      </c>
      <c r="CY19" s="116">
        <v>0.4</v>
      </c>
      <c r="CZ19" s="236">
        <v>4</v>
      </c>
      <c r="DA19" s="116">
        <v>0.4</v>
      </c>
      <c r="DB19" s="236">
        <v>1</v>
      </c>
      <c r="DC19" s="116">
        <v>0.1</v>
      </c>
      <c r="DD19" s="236">
        <v>0</v>
      </c>
      <c r="DE19" s="116">
        <v>0</v>
      </c>
      <c r="DF19" s="236">
        <v>0</v>
      </c>
      <c r="DG19" s="116">
        <v>0</v>
      </c>
      <c r="DI19" s="236">
        <v>0</v>
      </c>
      <c r="DJ19" s="116">
        <v>0</v>
      </c>
      <c r="DK19" s="236">
        <v>2</v>
      </c>
      <c r="DL19" s="116">
        <v>1.9047619047619049E-2</v>
      </c>
      <c r="DM19" s="236">
        <v>7</v>
      </c>
      <c r="DN19" s="116">
        <v>6.6666666666666666E-2</v>
      </c>
      <c r="DO19" s="236">
        <v>44</v>
      </c>
      <c r="DP19" s="116">
        <v>0.41904761904761906</v>
      </c>
      <c r="DQ19" s="236">
        <v>32</v>
      </c>
      <c r="DR19" s="116">
        <v>0.30476190476190479</v>
      </c>
      <c r="DS19" s="236">
        <v>16</v>
      </c>
      <c r="DT19" s="116">
        <v>0.15238095238095239</v>
      </c>
      <c r="DU19" s="236">
        <v>4</v>
      </c>
      <c r="DV19" s="116">
        <v>3.8095238095238099E-2</v>
      </c>
    </row>
    <row r="20" spans="1:126" s="93" customFormat="1" hidden="1" x14ac:dyDescent="0.2">
      <c r="A20" s="94"/>
      <c r="B20" s="127" t="s">
        <v>36</v>
      </c>
      <c r="C20" s="240">
        <v>4900.4585827767787</v>
      </c>
      <c r="D20" s="129">
        <v>0.65857846330050918</v>
      </c>
      <c r="E20" s="240">
        <v>1005.775867389081</v>
      </c>
      <c r="F20" s="129">
        <v>0.13516741626954179</v>
      </c>
      <c r="G20" s="240">
        <v>781.46044866200668</v>
      </c>
      <c r="H20" s="129">
        <v>0.1050214000825877</v>
      </c>
      <c r="I20" s="240">
        <v>75.951901293038873</v>
      </c>
      <c r="J20" s="129">
        <v>1.0207266441170119E-2</v>
      </c>
      <c r="K20" s="240">
        <v>677.31711816122242</v>
      </c>
      <c r="L20" s="129">
        <v>9.1025453906191309E-2</v>
      </c>
      <c r="M20" s="240">
        <v>7440.9639182821275</v>
      </c>
      <c r="N20" s="619"/>
      <c r="P20" s="240">
        <v>6286.964458207367</v>
      </c>
      <c r="Q20" s="491">
        <v>0.84491263863819654</v>
      </c>
      <c r="R20" s="240">
        <v>1113.755310051268</v>
      </c>
      <c r="S20" s="491">
        <v>0.14967890212648646</v>
      </c>
      <c r="T20" s="226">
        <v>40.244150023493518</v>
      </c>
      <c r="U20" s="129">
        <v>5.4084592353169959E-3</v>
      </c>
      <c r="V20" s="240">
        <v>7440.9639182821284</v>
      </c>
      <c r="W20" s="617"/>
      <c r="X20" s="94"/>
      <c r="Y20" s="127" t="s">
        <v>36</v>
      </c>
      <c r="Z20" s="240">
        <v>64.956050062422094</v>
      </c>
      <c r="AA20" s="129">
        <v>9.5784523433238046E-3</v>
      </c>
      <c r="AB20" s="240">
        <v>423.1575894324165</v>
      </c>
      <c r="AC20" s="129">
        <v>6.2399034427110395E-2</v>
      </c>
      <c r="AD20" s="240">
        <v>1672.9967003031811</v>
      </c>
      <c r="AE20" s="129">
        <v>0.24670094854894054</v>
      </c>
      <c r="AF20" s="240">
        <v>3004.1372717481863</v>
      </c>
      <c r="AG20" s="129">
        <v>0.44299161760283046</v>
      </c>
      <c r="AH20" s="240">
        <v>1616.2289500296879</v>
      </c>
      <c r="AI20" s="129">
        <v>0.23832994707779465</v>
      </c>
      <c r="AJ20" s="240">
        <v>6781.4765615758952</v>
      </c>
      <c r="AK20" s="618"/>
      <c r="AL20" s="407"/>
      <c r="AM20" s="127" t="s">
        <v>36</v>
      </c>
      <c r="AN20" s="240">
        <v>69.480209964434238</v>
      </c>
      <c r="AO20" s="129">
        <v>9.3375281384881267E-3</v>
      </c>
      <c r="AP20" s="240">
        <v>45.184536953738537</v>
      </c>
      <c r="AQ20" s="129">
        <v>6.0724037167714353E-3</v>
      </c>
      <c r="AR20" s="240">
        <v>165.7443490009442</v>
      </c>
      <c r="AS20" s="129">
        <v>2.2274580393236078E-2</v>
      </c>
      <c r="AT20" s="240">
        <v>7160.5548223630112</v>
      </c>
      <c r="AU20" s="129">
        <v>0.96231548775150433</v>
      </c>
      <c r="AV20" s="240">
        <v>7440.9639182821284</v>
      </c>
      <c r="AY20" s="121"/>
      <c r="AZ20" s="127" t="s">
        <v>36</v>
      </c>
      <c r="BA20" s="240">
        <v>7.0977940045574872</v>
      </c>
      <c r="BB20" s="129">
        <v>1.4483938359368029E-3</v>
      </c>
      <c r="BC20" s="240">
        <v>26.865848866690715</v>
      </c>
      <c r="BD20" s="129">
        <v>5.4823132188309498E-3</v>
      </c>
      <c r="BE20" s="240">
        <v>213.65390276113806</v>
      </c>
      <c r="BF20" s="129">
        <v>4.3598756963695008E-2</v>
      </c>
      <c r="BG20" s="240">
        <v>1189.0377450422814</v>
      </c>
      <c r="BH20" s="129">
        <v>0.24263805620586007</v>
      </c>
      <c r="BI20" s="240">
        <v>1070.880256855351</v>
      </c>
      <c r="BJ20" s="129">
        <v>0.21852653966285562</v>
      </c>
      <c r="BK20" s="240">
        <v>1513.7162459524504</v>
      </c>
      <c r="BL20" s="129">
        <v>0.30889277409109811</v>
      </c>
      <c r="BM20" s="240">
        <v>879.20678929431017</v>
      </c>
      <c r="BN20" s="129">
        <v>0.17941316602172352</v>
      </c>
      <c r="BP20" s="240">
        <v>14.016795958786318</v>
      </c>
      <c r="BQ20" s="129">
        <v>1.3936301728110532E-2</v>
      </c>
      <c r="BR20" s="240">
        <v>49.289691535015571</v>
      </c>
      <c r="BS20" s="129">
        <v>4.9006635705992757E-2</v>
      </c>
      <c r="BT20" s="240">
        <v>291.14999811999434</v>
      </c>
      <c r="BU20" s="129">
        <v>0.28947801151343788</v>
      </c>
      <c r="BV20" s="240">
        <v>380.30463854859028</v>
      </c>
      <c r="BW20" s="129">
        <v>0.37812066373776965</v>
      </c>
      <c r="BX20" s="240">
        <v>129.62126601327594</v>
      </c>
      <c r="BY20" s="129">
        <v>0.1288768901860442</v>
      </c>
      <c r="BZ20" s="240">
        <v>103.4533142223431</v>
      </c>
      <c r="CA20" s="129">
        <v>0.10285921304803243</v>
      </c>
      <c r="CB20" s="240">
        <v>37.940162991075368</v>
      </c>
      <c r="CC20" s="129">
        <v>3.7722284080612511E-2</v>
      </c>
      <c r="CE20" s="240">
        <v>12.071328871674091</v>
      </c>
      <c r="CF20" s="129">
        <v>1.5447139893442157E-2</v>
      </c>
      <c r="CG20" s="240">
        <v>22.062353228954123</v>
      </c>
      <c r="CH20" s="129">
        <v>2.8232207102392229E-2</v>
      </c>
      <c r="CI20" s="240">
        <v>168.44282465453878</v>
      </c>
      <c r="CJ20" s="129">
        <v>0.21554875226627473</v>
      </c>
      <c r="CK20" s="240">
        <v>322.87651015330403</v>
      </c>
      <c r="CL20" s="129">
        <v>0.41317063545074301</v>
      </c>
      <c r="CM20" s="240">
        <v>143.76556866299006</v>
      </c>
      <c r="CN20" s="129">
        <v>0.18397037100104194</v>
      </c>
      <c r="CO20" s="240">
        <v>91.384739591589167</v>
      </c>
      <c r="CP20" s="129">
        <v>0.11694096578791083</v>
      </c>
      <c r="CQ20" s="240">
        <v>20.857123498956408</v>
      </c>
      <c r="CR20" s="129">
        <v>2.6689928498195084E-2</v>
      </c>
      <c r="CT20" s="240">
        <v>3.0536121025746938</v>
      </c>
      <c r="CU20" s="129">
        <v>4.0204551177635404E-2</v>
      </c>
      <c r="CV20" s="240">
        <v>6.0002272789359683</v>
      </c>
      <c r="CW20" s="129">
        <v>7.9000356499119004E-2</v>
      </c>
      <c r="CX20" s="240">
        <v>19.857562298183218</v>
      </c>
      <c r="CY20" s="129">
        <v>0.26144917981142363</v>
      </c>
      <c r="CZ20" s="240">
        <v>25.876897141827229</v>
      </c>
      <c r="DA20" s="129">
        <v>0.34070111085157118</v>
      </c>
      <c r="DB20" s="240">
        <v>8.8564142089341722</v>
      </c>
      <c r="DC20" s="129">
        <v>0.11660556297023046</v>
      </c>
      <c r="DD20" s="240">
        <v>10.333880674402934</v>
      </c>
      <c r="DE20" s="129">
        <v>0.13605822235486359</v>
      </c>
      <c r="DF20" s="240">
        <v>1.973307588180637</v>
      </c>
      <c r="DG20" s="129">
        <v>2.5981016335156499E-2</v>
      </c>
      <c r="DI20" s="240">
        <v>1.1069969262134201</v>
      </c>
      <c r="DJ20" s="129">
        <v>1.6343849823531561E-3</v>
      </c>
      <c r="DK20" s="240">
        <v>14.098021283493456</v>
      </c>
      <c r="DL20" s="129">
        <v>2.0814506093935294E-2</v>
      </c>
      <c r="DM20" s="240">
        <v>81.853202961123642</v>
      </c>
      <c r="DN20" s="129">
        <v>0.12084915730956035</v>
      </c>
      <c r="DO20" s="240">
        <v>232.32904985564386</v>
      </c>
      <c r="DP20" s="129">
        <v>0.34301369864439535</v>
      </c>
      <c r="DQ20" s="240">
        <v>177.07963042673302</v>
      </c>
      <c r="DR20" s="129">
        <v>0.26144272111041283</v>
      </c>
      <c r="DS20" s="240">
        <v>129.09160301673273</v>
      </c>
      <c r="DT20" s="129">
        <v>0.19059255931282243</v>
      </c>
      <c r="DU20" s="240">
        <v>41.758613691282342</v>
      </c>
      <c r="DV20" s="129">
        <v>6.1652972546520669E-2</v>
      </c>
    </row>
    <row r="21" spans="1:126" s="93" customFormat="1" x14ac:dyDescent="0.2">
      <c r="A21" s="94">
        <v>97234</v>
      </c>
      <c r="B21" s="132" t="s">
        <v>2</v>
      </c>
      <c r="C21" s="236">
        <v>361.4274501003635</v>
      </c>
      <c r="D21" s="133">
        <v>0.56726094003241501</v>
      </c>
      <c r="E21" s="236">
        <v>75.383439592361512</v>
      </c>
      <c r="F21" s="133">
        <v>0.11831442463533223</v>
      </c>
      <c r="G21" s="236">
        <v>131.14653189356048</v>
      </c>
      <c r="H21" s="133">
        <v>0.20583468395461915</v>
      </c>
      <c r="I21" s="236">
        <v>6.1958991445776599</v>
      </c>
      <c r="J21" s="133">
        <v>9.7244732576985422E-3</v>
      </c>
      <c r="K21" s="236">
        <v>62.991641303206208</v>
      </c>
      <c r="L21" s="133">
        <v>9.886547811993518E-2</v>
      </c>
      <c r="M21" s="241">
        <v>637.14496203406929</v>
      </c>
      <c r="N21" s="615"/>
      <c r="P21" s="241">
        <v>463.65978598589487</v>
      </c>
      <c r="Q21" s="756">
        <v>0.72771474878444087</v>
      </c>
      <c r="R21" s="241">
        <v>165.22397718873759</v>
      </c>
      <c r="S21" s="756">
        <v>0.2593192868719611</v>
      </c>
      <c r="T21" s="493">
        <v>8.2611988594368313</v>
      </c>
      <c r="U21" s="133">
        <v>1.296596434359798E-2</v>
      </c>
      <c r="V21" s="236">
        <v>637.14496203406929</v>
      </c>
      <c r="W21" s="617"/>
      <c r="X21" s="94"/>
      <c r="Y21" s="132" t="s">
        <v>2</v>
      </c>
      <c r="Z21" s="236">
        <v>14.457098004014538</v>
      </c>
      <c r="AA21" s="133">
        <v>2.4734982332155476E-2</v>
      </c>
      <c r="AB21" s="236">
        <v>50.599843014050883</v>
      </c>
      <c r="AC21" s="133">
        <v>8.657243816254416E-2</v>
      </c>
      <c r="AD21" s="236">
        <v>165.22397718873759</v>
      </c>
      <c r="AE21" s="133">
        <v>0.28268551236749118</v>
      </c>
      <c r="AF21" s="236">
        <v>223.05236920479578</v>
      </c>
      <c r="AG21" s="133">
        <v>0.38162544169611312</v>
      </c>
      <c r="AH21" s="236">
        <v>131.14653189356048</v>
      </c>
      <c r="AI21" s="133">
        <v>0.22438162544169613</v>
      </c>
      <c r="AJ21" s="241">
        <v>584.47981930515925</v>
      </c>
      <c r="AK21" s="618"/>
      <c r="AL21" s="407"/>
      <c r="AM21" s="757" t="s">
        <v>2</v>
      </c>
      <c r="AN21" s="751">
        <v>16.522397718873759</v>
      </c>
      <c r="AO21" s="555">
        <v>2.5931928687196105E-2</v>
      </c>
      <c r="AP21" s="751">
        <v>3.0979495722888299</v>
      </c>
      <c r="AQ21" s="555">
        <v>4.8622366288492702E-3</v>
      </c>
      <c r="AR21" s="751">
        <v>13.424448146584931</v>
      </c>
      <c r="AS21" s="555">
        <v>2.1069692058346839E-2</v>
      </c>
      <c r="AT21" s="751">
        <v>604.10016659632186</v>
      </c>
      <c r="AU21" s="555">
        <v>0.94813614262560775</v>
      </c>
      <c r="AV21" s="758">
        <v>637.14496203406941</v>
      </c>
      <c r="AY21" s="114">
        <v>97234</v>
      </c>
      <c r="AZ21" s="115" t="s">
        <v>2</v>
      </c>
      <c r="BA21" s="236">
        <v>3.0979495722888299</v>
      </c>
      <c r="BB21" s="116">
        <v>8.5714285714285719E-3</v>
      </c>
      <c r="BC21" s="236">
        <v>2.0652997148592198</v>
      </c>
      <c r="BD21" s="116">
        <v>5.7142857142857134E-3</v>
      </c>
      <c r="BE21" s="236">
        <v>20.652997148592203</v>
      </c>
      <c r="BF21" s="116">
        <v>5.7142857142857148E-2</v>
      </c>
      <c r="BG21" s="236">
        <v>103.264985742961</v>
      </c>
      <c r="BH21" s="116">
        <v>0.2857142857142857</v>
      </c>
      <c r="BI21" s="236">
        <v>84.677288309228018</v>
      </c>
      <c r="BJ21" s="116">
        <v>0.23428571428571429</v>
      </c>
      <c r="BK21" s="236">
        <v>88.807887738946462</v>
      </c>
      <c r="BL21" s="116">
        <v>0.24571428571428572</v>
      </c>
      <c r="BM21" s="236">
        <v>58.861041873487771</v>
      </c>
      <c r="BN21" s="116">
        <v>0.16285714285714287</v>
      </c>
      <c r="BP21" s="236">
        <v>1.0326498574296099</v>
      </c>
      <c r="BQ21" s="116">
        <v>1.3698630136986304E-2</v>
      </c>
      <c r="BR21" s="236">
        <v>3.0979495722888295</v>
      </c>
      <c r="BS21" s="116">
        <v>4.1095890410958909E-2</v>
      </c>
      <c r="BT21" s="236">
        <v>24.783596578310643</v>
      </c>
      <c r="BU21" s="116">
        <v>0.32876712328767133</v>
      </c>
      <c r="BV21" s="236">
        <v>24.783596578310643</v>
      </c>
      <c r="BW21" s="116">
        <v>0.32876712328767133</v>
      </c>
      <c r="BX21" s="236">
        <v>14.457098004014538</v>
      </c>
      <c r="BY21" s="116">
        <v>0.19178082191780824</v>
      </c>
      <c r="BZ21" s="236">
        <v>6.1958991445776599</v>
      </c>
      <c r="CA21" s="116">
        <v>8.2191780821917831E-2</v>
      </c>
      <c r="CB21" s="236">
        <v>1.0326498574296099</v>
      </c>
      <c r="CC21" s="116">
        <v>1.3698630136986304E-2</v>
      </c>
      <c r="CE21" s="236">
        <v>0</v>
      </c>
      <c r="CF21" s="116">
        <v>0</v>
      </c>
      <c r="CG21" s="236">
        <v>7.22854900200727</v>
      </c>
      <c r="CH21" s="116">
        <v>5.5118110236220472E-2</v>
      </c>
      <c r="CI21" s="236">
        <v>26.848896293169862</v>
      </c>
      <c r="CJ21" s="116">
        <v>0.20472440944881889</v>
      </c>
      <c r="CK21" s="236">
        <v>79.514039022079956</v>
      </c>
      <c r="CL21" s="116">
        <v>0.60629921259842501</v>
      </c>
      <c r="CM21" s="236">
        <v>11.359148431725711</v>
      </c>
      <c r="CN21" s="116">
        <v>8.6614173228346455E-2</v>
      </c>
      <c r="CO21" s="236">
        <v>5.1632492871480498</v>
      </c>
      <c r="CP21" s="116">
        <v>3.9370078740157473E-2</v>
      </c>
      <c r="CQ21" s="236">
        <v>1.0326498574296099</v>
      </c>
      <c r="CR21" s="116">
        <v>7.8740157480314942E-3</v>
      </c>
      <c r="CT21" s="236">
        <v>1.0326498574296099</v>
      </c>
      <c r="CU21" s="116">
        <v>0.16666666666666666</v>
      </c>
      <c r="CV21" s="236">
        <v>0</v>
      </c>
      <c r="CW21" s="116">
        <v>0</v>
      </c>
      <c r="CX21" s="236">
        <v>1.0326498574296099</v>
      </c>
      <c r="CY21" s="116">
        <v>0.16666666666666666</v>
      </c>
      <c r="CZ21" s="236">
        <v>1.0326498574296099</v>
      </c>
      <c r="DA21" s="116">
        <v>0.16666666666666666</v>
      </c>
      <c r="DB21" s="236">
        <v>2.0652997148592198</v>
      </c>
      <c r="DC21" s="116">
        <v>0.33333333333333331</v>
      </c>
      <c r="DD21" s="236">
        <v>1.0326498574296099</v>
      </c>
      <c r="DE21" s="116">
        <v>0.16666666666666666</v>
      </c>
      <c r="DF21" s="236">
        <v>0</v>
      </c>
      <c r="DG21" s="116">
        <v>0</v>
      </c>
      <c r="DI21" s="236">
        <v>1.0326498574296099</v>
      </c>
      <c r="DJ21" s="116">
        <v>1.6393442622950817E-2</v>
      </c>
      <c r="DK21" s="236">
        <v>1.0326498574296099</v>
      </c>
      <c r="DL21" s="116">
        <v>1.6393442622950817E-2</v>
      </c>
      <c r="DM21" s="236">
        <v>9.2938487168664903</v>
      </c>
      <c r="DN21" s="116">
        <v>0.14754098360655737</v>
      </c>
      <c r="DO21" s="236">
        <v>25.816246435740247</v>
      </c>
      <c r="DP21" s="116">
        <v>0.40983606557377045</v>
      </c>
      <c r="DQ21" s="236">
        <v>13.424448146584929</v>
      </c>
      <c r="DR21" s="116">
        <v>0.21311475409836064</v>
      </c>
      <c r="DS21" s="236">
        <v>8.2611988594368793</v>
      </c>
      <c r="DT21" s="116">
        <v>0.13114754098360654</v>
      </c>
      <c r="DU21" s="236">
        <v>4.1305994297184396</v>
      </c>
      <c r="DV21" s="116">
        <v>6.5573770491803268E-2</v>
      </c>
    </row>
    <row r="22" spans="1:126" s="93" customFormat="1" x14ac:dyDescent="0.2">
      <c r="A22" s="94">
        <v>97204</v>
      </c>
      <c r="B22" s="115" t="s">
        <v>3</v>
      </c>
      <c r="C22" s="236">
        <v>1043.3108951146166</v>
      </c>
      <c r="D22" s="116">
        <v>0.64336112892880049</v>
      </c>
      <c r="E22" s="236">
        <v>229.88206163542404</v>
      </c>
      <c r="F22" s="116">
        <v>0.14175753688261708</v>
      </c>
      <c r="G22" s="236">
        <v>199.71654223530049</v>
      </c>
      <c r="H22" s="116">
        <v>0.12315586914688903</v>
      </c>
      <c r="I22" s="236">
        <v>49.929135558825116</v>
      </c>
      <c r="J22" s="116">
        <v>3.0788967286722254E-2</v>
      </c>
      <c r="K22" s="236">
        <v>98.818080793508045</v>
      </c>
      <c r="L22" s="116">
        <v>6.0936497754971126E-2</v>
      </c>
      <c r="M22" s="236">
        <v>1621.6567153376743</v>
      </c>
      <c r="N22" s="615"/>
      <c r="P22" s="236">
        <v>1293.9967632328844</v>
      </c>
      <c r="Q22" s="749">
        <v>0.79794740218088511</v>
      </c>
      <c r="R22" s="236">
        <v>312.05709724265699</v>
      </c>
      <c r="S22" s="749">
        <v>0.1924310455420141</v>
      </c>
      <c r="T22" s="400">
        <v>15.602854862132915</v>
      </c>
      <c r="U22" s="116">
        <v>9.6215522771007454E-3</v>
      </c>
      <c r="V22" s="236">
        <v>1621.6567153376743</v>
      </c>
      <c r="W22" s="617"/>
      <c r="X22" s="94"/>
      <c r="Y22" s="115" t="s">
        <v>3</v>
      </c>
      <c r="Z22" s="236">
        <v>55.130087179536076</v>
      </c>
      <c r="AA22" s="116">
        <v>3.6959553695955376E-2</v>
      </c>
      <c r="AB22" s="236">
        <v>165.3902615386082</v>
      </c>
      <c r="AC22" s="116">
        <v>0.11087866108786611</v>
      </c>
      <c r="AD22" s="236">
        <v>454.56317165013701</v>
      </c>
      <c r="AE22" s="116">
        <v>0.30474198047419804</v>
      </c>
      <c r="AF22" s="236">
        <v>597.06924605761708</v>
      </c>
      <c r="AG22" s="116">
        <v>0.40027894002789405</v>
      </c>
      <c r="AH22" s="236">
        <v>219.48015839400205</v>
      </c>
      <c r="AI22" s="116">
        <v>0.14714086471408644</v>
      </c>
      <c r="AJ22" s="236">
        <v>1491.6329248199004</v>
      </c>
      <c r="AK22" s="618"/>
      <c r="AL22" s="407"/>
      <c r="AM22" s="750" t="s">
        <v>3</v>
      </c>
      <c r="AN22" s="751">
        <v>9.3617129172797107</v>
      </c>
      <c r="AO22" s="553">
        <v>5.7729313662604241E-3</v>
      </c>
      <c r="AP22" s="751">
        <v>3.1205709724265698</v>
      </c>
      <c r="AQ22" s="553">
        <v>1.9243104554201411E-3</v>
      </c>
      <c r="AR22" s="751">
        <v>73.853513014095483</v>
      </c>
      <c r="AS22" s="553">
        <v>4.5542014111610005E-2</v>
      </c>
      <c r="AT22" s="751">
        <v>1535.3209184338723</v>
      </c>
      <c r="AU22" s="553">
        <v>0.9467607440667094</v>
      </c>
      <c r="AV22" s="751">
        <v>1621.6567153376741</v>
      </c>
      <c r="AY22" s="114">
        <v>97204</v>
      </c>
      <c r="AZ22" s="115" t="s">
        <v>3</v>
      </c>
      <c r="BA22" s="236">
        <v>1.0401903241421899</v>
      </c>
      <c r="BB22" s="116">
        <v>9.9700897308075765E-4</v>
      </c>
      <c r="BC22" s="236">
        <v>8.3215225931375194</v>
      </c>
      <c r="BD22" s="116">
        <v>7.9760717846460612E-3</v>
      </c>
      <c r="BE22" s="236">
        <v>52.009516207109499</v>
      </c>
      <c r="BF22" s="116">
        <v>4.9850448654037885E-2</v>
      </c>
      <c r="BG22" s="236">
        <v>274.61024557353818</v>
      </c>
      <c r="BH22" s="116">
        <v>0.26321036889332006</v>
      </c>
      <c r="BI22" s="236">
        <v>234.04282293199276</v>
      </c>
      <c r="BJ22" s="116">
        <v>0.22432701894317048</v>
      </c>
      <c r="BK22" s="236">
        <v>340.14223599449616</v>
      </c>
      <c r="BL22" s="116">
        <v>0.32602193419740777</v>
      </c>
      <c r="BM22" s="236">
        <v>133.14436149020031</v>
      </c>
      <c r="BN22" s="116">
        <v>0.12761714855433698</v>
      </c>
      <c r="BP22" s="236">
        <v>1.0401903241421899</v>
      </c>
      <c r="BQ22" s="116">
        <v>4.524886877828053E-3</v>
      </c>
      <c r="BR22" s="236">
        <v>6.2411419448531396</v>
      </c>
      <c r="BS22" s="116">
        <v>2.714932126696832E-2</v>
      </c>
      <c r="BT22" s="236">
        <v>57.210467827820452</v>
      </c>
      <c r="BU22" s="116">
        <v>0.24886877828054293</v>
      </c>
      <c r="BV22" s="236">
        <v>83.215225931375201</v>
      </c>
      <c r="BW22" s="116">
        <v>0.36199095022624428</v>
      </c>
      <c r="BX22" s="236">
        <v>45.768374262256359</v>
      </c>
      <c r="BY22" s="116">
        <v>0.19909502262443435</v>
      </c>
      <c r="BZ22" s="236">
        <v>23.924377455270371</v>
      </c>
      <c r="CA22" s="116">
        <v>0.10407239819004523</v>
      </c>
      <c r="CB22" s="236">
        <v>12.482283889706279</v>
      </c>
      <c r="CC22" s="116">
        <v>5.4298642533936639E-2</v>
      </c>
      <c r="CE22" s="236">
        <v>2.0803806482843799</v>
      </c>
      <c r="CF22" s="116">
        <v>1.0416666666666664E-2</v>
      </c>
      <c r="CG22" s="236">
        <v>13.522474213848469</v>
      </c>
      <c r="CH22" s="116">
        <v>6.7708333333333315E-2</v>
      </c>
      <c r="CI22" s="236">
        <v>60.331038800247022</v>
      </c>
      <c r="CJ22" s="116">
        <v>0.30208333333333331</v>
      </c>
      <c r="CK22" s="236">
        <v>62.411419448531404</v>
      </c>
      <c r="CL22" s="116">
        <v>0.3125</v>
      </c>
      <c r="CM22" s="236">
        <v>32.24590004840789</v>
      </c>
      <c r="CN22" s="116">
        <v>0.16145833333333331</v>
      </c>
      <c r="CO22" s="236">
        <v>18.723425834559421</v>
      </c>
      <c r="CP22" s="116">
        <v>9.375E-2</v>
      </c>
      <c r="CQ22" s="236">
        <v>10.4019032414219</v>
      </c>
      <c r="CR22" s="116">
        <v>5.2083333333333329E-2</v>
      </c>
      <c r="CT22" s="236">
        <v>0</v>
      </c>
      <c r="CU22" s="116">
        <v>0</v>
      </c>
      <c r="CV22" s="236">
        <v>2.0803806482843799</v>
      </c>
      <c r="CW22" s="116">
        <v>4.1666666666666664E-2</v>
      </c>
      <c r="CX22" s="236">
        <v>14.562664537990658</v>
      </c>
      <c r="CY22" s="116">
        <v>0.29166666666666663</v>
      </c>
      <c r="CZ22" s="236">
        <v>14.562664537990658</v>
      </c>
      <c r="DA22" s="116">
        <v>0.29166666666666663</v>
      </c>
      <c r="DB22" s="236">
        <v>5.2009516207109492</v>
      </c>
      <c r="DC22" s="116">
        <v>0.10416666666666666</v>
      </c>
      <c r="DD22" s="236">
        <v>9.3617129172797089</v>
      </c>
      <c r="DE22" s="116">
        <v>0.1875</v>
      </c>
      <c r="DF22" s="236">
        <v>4.1607612965687597</v>
      </c>
      <c r="DG22" s="116">
        <v>8.3333333333333329E-2</v>
      </c>
      <c r="DI22" s="236">
        <v>0</v>
      </c>
      <c r="DJ22" s="116">
        <v>0</v>
      </c>
      <c r="DK22" s="236">
        <v>1.0401903241421899</v>
      </c>
      <c r="DL22" s="116">
        <v>1.0526315789473684E-2</v>
      </c>
      <c r="DM22" s="236">
        <v>16.643045186275039</v>
      </c>
      <c r="DN22" s="116">
        <v>0.16842105263157894</v>
      </c>
      <c r="DO22" s="236">
        <v>39.527232317403218</v>
      </c>
      <c r="DP22" s="116">
        <v>0.4</v>
      </c>
      <c r="DQ22" s="236">
        <v>22.884187131128179</v>
      </c>
      <c r="DR22" s="116">
        <v>0.23157894736842105</v>
      </c>
      <c r="DS22" s="236">
        <v>11.44209356556409</v>
      </c>
      <c r="DT22" s="116">
        <v>0.11578947368421053</v>
      </c>
      <c r="DU22" s="236">
        <v>7.2813322689953299</v>
      </c>
      <c r="DV22" s="116">
        <v>7.3684210526315796E-2</v>
      </c>
    </row>
    <row r="23" spans="1:126" s="93" customFormat="1" x14ac:dyDescent="0.2">
      <c r="A23" s="94">
        <v>97205</v>
      </c>
      <c r="B23" s="115" t="s">
        <v>4</v>
      </c>
      <c r="C23" s="236">
        <v>1053.0249714790066</v>
      </c>
      <c r="D23" s="116">
        <v>0.58025372311086587</v>
      </c>
      <c r="E23" s="236">
        <v>239.23285949000245</v>
      </c>
      <c r="F23" s="116">
        <v>0.13182570325427467</v>
      </c>
      <c r="G23" s="236">
        <v>416.40531191565287</v>
      </c>
      <c r="H23" s="116">
        <v>0.22945394373965805</v>
      </c>
      <c r="I23" s="236">
        <v>29.028254917196946</v>
      </c>
      <c r="J23" s="116">
        <v>1.5995587424158849E-2</v>
      </c>
      <c r="K23" s="236">
        <v>77.075021676695357</v>
      </c>
      <c r="L23" s="116">
        <v>4.2471042471042469E-2</v>
      </c>
      <c r="M23" s="236">
        <v>1814.7664194785543</v>
      </c>
      <c r="N23" s="615"/>
      <c r="P23" s="236">
        <v>1260.2266531293435</v>
      </c>
      <c r="Q23" s="749">
        <v>0.69442912300055148</v>
      </c>
      <c r="R23" s="236">
        <v>547.53294619678388</v>
      </c>
      <c r="S23" s="749">
        <v>0.30170987313844455</v>
      </c>
      <c r="T23" s="400">
        <v>7.0068201524269398</v>
      </c>
      <c r="U23" s="116">
        <v>3.8610038610039101E-3</v>
      </c>
      <c r="V23" s="236">
        <v>1814.7664194785543</v>
      </c>
      <c r="W23" s="617"/>
      <c r="X23" s="94"/>
      <c r="Y23" s="115" t="s">
        <v>4</v>
      </c>
      <c r="Z23" s="236">
        <v>27.026306302217847</v>
      </c>
      <c r="AA23" s="116">
        <v>1.6759776536312849E-2</v>
      </c>
      <c r="AB23" s="236">
        <v>125.12178843619374</v>
      </c>
      <c r="AC23" s="116">
        <v>7.7591558038485414E-2</v>
      </c>
      <c r="AD23" s="236">
        <v>438.42674668042292</v>
      </c>
      <c r="AE23" s="116">
        <v>0.27188081936685293</v>
      </c>
      <c r="AF23" s="236">
        <v>696.67811801272671</v>
      </c>
      <c r="AG23" s="116">
        <v>0.43202979515828677</v>
      </c>
      <c r="AH23" s="236">
        <v>325.31664993410374</v>
      </c>
      <c r="AI23" s="116">
        <v>0.20173805090006208</v>
      </c>
      <c r="AJ23" s="236">
        <v>1612.569609365665</v>
      </c>
      <c r="AK23" s="618"/>
      <c r="AL23" s="407"/>
      <c r="AM23" s="750" t="s">
        <v>4</v>
      </c>
      <c r="AN23" s="751">
        <v>2.0019486149791001</v>
      </c>
      <c r="AO23" s="553">
        <v>1.1031439602868173E-3</v>
      </c>
      <c r="AP23" s="751">
        <v>2.0019486149791001</v>
      </c>
      <c r="AQ23" s="553">
        <v>1.1031439602868173E-3</v>
      </c>
      <c r="AR23" s="751">
        <v>32.031177839665602</v>
      </c>
      <c r="AS23" s="553">
        <v>1.7650303364589077E-2</v>
      </c>
      <c r="AT23" s="751">
        <v>1778.7313444089305</v>
      </c>
      <c r="AU23" s="553">
        <v>0.98014340871483729</v>
      </c>
      <c r="AV23" s="751">
        <v>1814.7664194785543</v>
      </c>
      <c r="AY23" s="114">
        <v>97205</v>
      </c>
      <c r="AZ23" s="115" t="s">
        <v>4</v>
      </c>
      <c r="BA23" s="236">
        <v>3.0029229224686502</v>
      </c>
      <c r="BB23" s="116">
        <v>2.8517110266159697E-3</v>
      </c>
      <c r="BC23" s="236">
        <v>5.0048715374477499</v>
      </c>
      <c r="BD23" s="116">
        <v>4.7528517110266158E-3</v>
      </c>
      <c r="BE23" s="236">
        <v>64.062355679331205</v>
      </c>
      <c r="BF23" s="116">
        <v>6.0836501901140691E-2</v>
      </c>
      <c r="BG23" s="236">
        <v>278.27085748209493</v>
      </c>
      <c r="BH23" s="116">
        <v>0.26425855513307989</v>
      </c>
      <c r="BI23" s="236">
        <v>285.27767763452175</v>
      </c>
      <c r="BJ23" s="116">
        <v>0.27091254752851712</v>
      </c>
      <c r="BK23" s="236">
        <v>333.32444439402013</v>
      </c>
      <c r="BL23" s="116">
        <v>0.31653992395437264</v>
      </c>
      <c r="BM23" s="236">
        <v>84.081841829122197</v>
      </c>
      <c r="BN23" s="116">
        <v>7.9847908745247151E-2</v>
      </c>
      <c r="BP23" s="236">
        <v>2.0019486149791001</v>
      </c>
      <c r="BQ23" s="116">
        <v>8.3682008368200847E-3</v>
      </c>
      <c r="BR23" s="236">
        <v>7.0068201524268501</v>
      </c>
      <c r="BS23" s="116">
        <v>2.9288702928870293E-2</v>
      </c>
      <c r="BT23" s="236">
        <v>76.0740473692058</v>
      </c>
      <c r="BU23" s="116">
        <v>0.31799163179916318</v>
      </c>
      <c r="BV23" s="236">
        <v>94.091584904017708</v>
      </c>
      <c r="BW23" s="116">
        <v>0.39330543933054396</v>
      </c>
      <c r="BX23" s="236">
        <v>37.036049377113351</v>
      </c>
      <c r="BY23" s="116">
        <v>0.15481171548117154</v>
      </c>
      <c r="BZ23" s="236">
        <v>21.020460457280549</v>
      </c>
      <c r="CA23" s="116">
        <v>8.7866108786610872E-2</v>
      </c>
      <c r="CB23" s="236">
        <v>2.0019486149791001</v>
      </c>
      <c r="CC23" s="116">
        <v>8.3682008368200847E-3</v>
      </c>
      <c r="CE23" s="236">
        <v>3.0029229224686498</v>
      </c>
      <c r="CF23" s="116">
        <v>7.2115384615384593E-3</v>
      </c>
      <c r="CG23" s="236">
        <v>9.0087687674059502</v>
      </c>
      <c r="CH23" s="116">
        <v>2.1634615384615381E-2</v>
      </c>
      <c r="CI23" s="236">
        <v>86.083790444101311</v>
      </c>
      <c r="CJ23" s="116">
        <v>0.20673076923076922</v>
      </c>
      <c r="CK23" s="236">
        <v>162.15783781330711</v>
      </c>
      <c r="CL23" s="116">
        <v>0.38942307692307687</v>
      </c>
      <c r="CM23" s="236">
        <v>98.095482133975906</v>
      </c>
      <c r="CN23" s="116">
        <v>0.23557692307692304</v>
      </c>
      <c r="CO23" s="236">
        <v>50.048715374477503</v>
      </c>
      <c r="CP23" s="116">
        <v>0.12019230769230768</v>
      </c>
      <c r="CQ23" s="236">
        <v>8.0077944599164006</v>
      </c>
      <c r="CR23" s="116">
        <v>1.9230769230769228E-2</v>
      </c>
      <c r="CT23" s="236">
        <v>1.0009743074895501</v>
      </c>
      <c r="CU23" s="116">
        <v>3.4482758620689662E-2</v>
      </c>
      <c r="CV23" s="236">
        <v>0</v>
      </c>
      <c r="CW23" s="116">
        <v>0</v>
      </c>
      <c r="CX23" s="236">
        <v>9.0087687674059502</v>
      </c>
      <c r="CY23" s="116">
        <v>0.31034482758620696</v>
      </c>
      <c r="CZ23" s="236">
        <v>12.011691689874599</v>
      </c>
      <c r="DA23" s="116">
        <v>0.41379310344827586</v>
      </c>
      <c r="DB23" s="236">
        <v>4.0038972299582003</v>
      </c>
      <c r="DC23" s="116">
        <v>0.13793103448275865</v>
      </c>
      <c r="DD23" s="236">
        <v>3.0029229224686502</v>
      </c>
      <c r="DE23" s="116">
        <v>0.10344827586206899</v>
      </c>
      <c r="DF23" s="236">
        <v>0</v>
      </c>
      <c r="DG23" s="116">
        <v>0</v>
      </c>
      <c r="DI23" s="236">
        <v>1.0009743074895501</v>
      </c>
      <c r="DJ23" s="116">
        <v>1.2987012987012986E-2</v>
      </c>
      <c r="DK23" s="236">
        <v>3.0029229224686498</v>
      </c>
      <c r="DL23" s="116">
        <v>3.8961038961038953E-2</v>
      </c>
      <c r="DM23" s="236">
        <v>17.016563227322351</v>
      </c>
      <c r="DN23" s="116">
        <v>0.22077922077922077</v>
      </c>
      <c r="DO23" s="236">
        <v>36.035075069623801</v>
      </c>
      <c r="DP23" s="116">
        <v>0.46753246753246752</v>
      </c>
      <c r="DQ23" s="236">
        <v>14.0136403048537</v>
      </c>
      <c r="DR23" s="116">
        <v>0.1818181818181818</v>
      </c>
      <c r="DS23" s="236">
        <v>4.0038972299582003</v>
      </c>
      <c r="DT23" s="116">
        <v>5.1948051948051945E-2</v>
      </c>
      <c r="DU23" s="236">
        <v>2.0019486149791001</v>
      </c>
      <c r="DV23" s="116">
        <v>2.5974025974025972E-2</v>
      </c>
    </row>
    <row r="24" spans="1:126" s="93" customFormat="1" x14ac:dyDescent="0.2">
      <c r="A24" s="94">
        <v>97208</v>
      </c>
      <c r="B24" s="115" t="s">
        <v>7</v>
      </c>
      <c r="C24" s="236">
        <v>238.06888068880687</v>
      </c>
      <c r="D24" s="116">
        <v>0.68055555555555558</v>
      </c>
      <c r="E24" s="236">
        <v>44.698646986469868</v>
      </c>
      <c r="F24" s="116">
        <v>0.1277777777777778</v>
      </c>
      <c r="G24" s="236">
        <v>18.462484624846248</v>
      </c>
      <c r="H24" s="116">
        <v>5.2777777777777778E-2</v>
      </c>
      <c r="I24" s="236">
        <v>4.8585485854858552</v>
      </c>
      <c r="J24" s="116">
        <v>1.3888888888888892E-2</v>
      </c>
      <c r="K24" s="236">
        <v>43.726937269372698</v>
      </c>
      <c r="L24" s="116">
        <v>0.12500000000000003</v>
      </c>
      <c r="M24" s="236">
        <v>349.81549815498153</v>
      </c>
      <c r="N24" s="615"/>
      <c r="P24" s="236">
        <v>323.57933579335798</v>
      </c>
      <c r="Q24" s="749">
        <v>0.92500000000000016</v>
      </c>
      <c r="R24" s="236">
        <v>26.236162361623617</v>
      </c>
      <c r="S24" s="749">
        <v>7.5000000000000011E-2</v>
      </c>
      <c r="T24" s="400">
        <v>-7.460698725481052E-14</v>
      </c>
      <c r="U24" s="116">
        <v>-2.1327524837609337E-16</v>
      </c>
      <c r="V24" s="236">
        <v>349.81549815498153</v>
      </c>
      <c r="W24" s="617"/>
      <c r="X24" s="94"/>
      <c r="Y24" s="115" t="s">
        <v>7</v>
      </c>
      <c r="Z24" s="236">
        <v>7.7736777367773673</v>
      </c>
      <c r="AA24" s="116">
        <v>2.388059701492537E-2</v>
      </c>
      <c r="AB24" s="236">
        <v>32.066420664206646</v>
      </c>
      <c r="AC24" s="116">
        <v>9.8507462686567168E-2</v>
      </c>
      <c r="AD24" s="236">
        <v>99.114391143911448</v>
      </c>
      <c r="AE24" s="116">
        <v>0.30447761194029854</v>
      </c>
      <c r="AF24" s="236">
        <v>141.86961869618696</v>
      </c>
      <c r="AG24" s="116">
        <v>0.43582089552238801</v>
      </c>
      <c r="AH24" s="236">
        <v>44.698646986469861</v>
      </c>
      <c r="AI24" s="116">
        <v>0.13731343283582087</v>
      </c>
      <c r="AJ24" s="236">
        <v>325.5227552275523</v>
      </c>
      <c r="AK24" s="618"/>
      <c r="AL24" s="407"/>
      <c r="AM24" s="750" t="s">
        <v>7</v>
      </c>
      <c r="AN24" s="751">
        <v>1.943419434194342</v>
      </c>
      <c r="AO24" s="553">
        <v>5.5555555555555566E-3</v>
      </c>
      <c r="AP24" s="751">
        <v>7.7736777367773682</v>
      </c>
      <c r="AQ24" s="553">
        <v>2.2222222222222227E-2</v>
      </c>
      <c r="AR24" s="751">
        <v>16.519065190651908</v>
      </c>
      <c r="AS24" s="553">
        <v>4.7222222222222228E-2</v>
      </c>
      <c r="AT24" s="751">
        <v>323.57933579335793</v>
      </c>
      <c r="AU24" s="553">
        <v>0.92500000000000004</v>
      </c>
      <c r="AV24" s="751">
        <v>349.81549815498153</v>
      </c>
      <c r="AY24" s="114">
        <v>97208</v>
      </c>
      <c r="AZ24" s="115" t="s">
        <v>7</v>
      </c>
      <c r="BA24" s="236">
        <v>0</v>
      </c>
      <c r="BB24" s="116">
        <v>0</v>
      </c>
      <c r="BC24" s="236">
        <v>0</v>
      </c>
      <c r="BD24" s="116">
        <v>0</v>
      </c>
      <c r="BE24" s="236">
        <v>8.7453874538745389</v>
      </c>
      <c r="BF24" s="116">
        <v>3.6734693877551024E-2</v>
      </c>
      <c r="BG24" s="236">
        <v>64.132841328413292</v>
      </c>
      <c r="BH24" s="116">
        <v>0.26938775510204088</v>
      </c>
      <c r="BI24" s="236">
        <v>53.444034440344403</v>
      </c>
      <c r="BJ24" s="116">
        <v>0.22448979591836737</v>
      </c>
      <c r="BK24" s="236">
        <v>69.963099630996311</v>
      </c>
      <c r="BL24" s="116">
        <v>0.29387755102040819</v>
      </c>
      <c r="BM24" s="236">
        <v>41.783517835178351</v>
      </c>
      <c r="BN24" s="116">
        <v>0.17551020408163268</v>
      </c>
      <c r="BP24" s="236">
        <v>0.97170971709717102</v>
      </c>
      <c r="BQ24" s="116">
        <v>2.1739130434782608E-2</v>
      </c>
      <c r="BR24" s="236">
        <v>0</v>
      </c>
      <c r="BS24" s="116">
        <v>0</v>
      </c>
      <c r="BT24" s="236">
        <v>16.519065190651908</v>
      </c>
      <c r="BU24" s="116">
        <v>0.36956521739130438</v>
      </c>
      <c r="BV24" s="236">
        <v>14.575645756457565</v>
      </c>
      <c r="BW24" s="116">
        <v>0.32608695652173914</v>
      </c>
      <c r="BX24" s="236">
        <v>5.8302583025830259</v>
      </c>
      <c r="BY24" s="116">
        <v>0.13043478260869565</v>
      </c>
      <c r="BZ24" s="236">
        <v>4.8585485854858552</v>
      </c>
      <c r="CA24" s="116">
        <v>0.10869565217391304</v>
      </c>
      <c r="CB24" s="236">
        <v>1.943419434194342</v>
      </c>
      <c r="CC24" s="116">
        <v>4.3478260869565216E-2</v>
      </c>
      <c r="CE24" s="236">
        <v>0</v>
      </c>
      <c r="CF24" s="116">
        <v>0</v>
      </c>
      <c r="CG24" s="236">
        <v>0</v>
      </c>
      <c r="CH24" s="116">
        <v>0</v>
      </c>
      <c r="CI24" s="236">
        <v>3.8868388683886841</v>
      </c>
      <c r="CJ24" s="116">
        <v>0.2105263157894737</v>
      </c>
      <c r="CK24" s="236">
        <v>8.7453874538745389</v>
      </c>
      <c r="CL24" s="116">
        <v>0.47368421052631582</v>
      </c>
      <c r="CM24" s="236">
        <v>5.8302583025830259</v>
      </c>
      <c r="CN24" s="116">
        <v>0.31578947368421056</v>
      </c>
      <c r="CO24" s="236">
        <v>0</v>
      </c>
      <c r="CP24" s="116">
        <v>0</v>
      </c>
      <c r="CQ24" s="236">
        <v>0</v>
      </c>
      <c r="CR24" s="116">
        <v>0</v>
      </c>
      <c r="CT24" s="236">
        <v>0</v>
      </c>
      <c r="CU24" s="116">
        <v>0</v>
      </c>
      <c r="CV24" s="236">
        <v>0.97170971709717102</v>
      </c>
      <c r="CW24" s="116">
        <v>0.19999999999999998</v>
      </c>
      <c r="CX24" s="236">
        <v>0.97170971709717102</v>
      </c>
      <c r="CY24" s="116">
        <v>0.19999999999999998</v>
      </c>
      <c r="CZ24" s="236">
        <v>1.943419434194342</v>
      </c>
      <c r="DA24" s="116">
        <v>0.39999999999999997</v>
      </c>
      <c r="DB24" s="236">
        <v>0</v>
      </c>
      <c r="DC24" s="116">
        <v>0</v>
      </c>
      <c r="DD24" s="236">
        <v>0.97170971709717102</v>
      </c>
      <c r="DE24" s="116">
        <v>0.19999999999999998</v>
      </c>
      <c r="DF24" s="236">
        <v>0</v>
      </c>
      <c r="DG24" s="116">
        <v>0</v>
      </c>
      <c r="DI24" s="236">
        <v>0.97170971709717102</v>
      </c>
      <c r="DJ24" s="116">
        <v>2.222222222222222E-2</v>
      </c>
      <c r="DK24" s="236">
        <v>0.97170971709717102</v>
      </c>
      <c r="DL24" s="116">
        <v>2.222222222222222E-2</v>
      </c>
      <c r="DM24" s="236">
        <v>1.943419434194342</v>
      </c>
      <c r="DN24" s="116">
        <v>4.4444444444444439E-2</v>
      </c>
      <c r="DO24" s="236">
        <v>16.519065190651908</v>
      </c>
      <c r="DP24" s="116">
        <v>0.37777777777777777</v>
      </c>
      <c r="DQ24" s="236">
        <v>10.68880688806888</v>
      </c>
      <c r="DR24" s="116">
        <v>0.24444444444444441</v>
      </c>
      <c r="DS24" s="236">
        <v>9.7170971709717104</v>
      </c>
      <c r="DT24" s="116">
        <v>0.22222222222222221</v>
      </c>
      <c r="DU24" s="236">
        <v>2.915129151291513</v>
      </c>
      <c r="DV24" s="116">
        <v>6.6666666666666666E-2</v>
      </c>
    </row>
    <row r="25" spans="1:126" s="93" customFormat="1" x14ac:dyDescent="0.2">
      <c r="A25" s="94">
        <v>97218</v>
      </c>
      <c r="B25" s="115" t="s">
        <v>15</v>
      </c>
      <c r="C25" s="236">
        <v>1325</v>
      </c>
      <c r="D25" s="116">
        <v>0.63397129186602874</v>
      </c>
      <c r="E25" s="236">
        <v>373</v>
      </c>
      <c r="F25" s="116">
        <v>0.17846889952153111</v>
      </c>
      <c r="G25" s="236">
        <v>182</v>
      </c>
      <c r="H25" s="116">
        <v>8.7081339712918662E-2</v>
      </c>
      <c r="I25" s="236">
        <v>14</v>
      </c>
      <c r="J25" s="116">
        <v>6.6985645933014355E-3</v>
      </c>
      <c r="K25" s="236">
        <v>196</v>
      </c>
      <c r="L25" s="116">
        <v>9.3779904306220102E-2</v>
      </c>
      <c r="M25" s="236">
        <v>2090</v>
      </c>
      <c r="N25" s="615"/>
      <c r="P25" s="236">
        <v>1776</v>
      </c>
      <c r="Q25" s="749">
        <v>0.84976076555023927</v>
      </c>
      <c r="R25" s="236">
        <v>303</v>
      </c>
      <c r="S25" s="749">
        <v>0.14497607655502392</v>
      </c>
      <c r="T25" s="400">
        <v>11</v>
      </c>
      <c r="U25" s="116">
        <v>5.263157894736842E-3</v>
      </c>
      <c r="V25" s="236">
        <v>2090</v>
      </c>
      <c r="W25" s="617"/>
      <c r="X25" s="94"/>
      <c r="Y25" s="115" t="s">
        <v>15</v>
      </c>
      <c r="Z25" s="236">
        <v>41</v>
      </c>
      <c r="AA25" s="116">
        <v>2.1960364220674881E-2</v>
      </c>
      <c r="AB25" s="236">
        <v>143</v>
      </c>
      <c r="AC25" s="116">
        <v>7.659346545259775E-2</v>
      </c>
      <c r="AD25" s="236">
        <v>469</v>
      </c>
      <c r="AE25" s="116">
        <v>0.2512051419389395</v>
      </c>
      <c r="AF25" s="236">
        <v>779</v>
      </c>
      <c r="AG25" s="116">
        <v>0.41724692019282272</v>
      </c>
      <c r="AH25" s="236">
        <v>435</v>
      </c>
      <c r="AI25" s="116">
        <v>0.23299410819496519</v>
      </c>
      <c r="AJ25" s="236">
        <v>1867</v>
      </c>
      <c r="AK25" s="618"/>
      <c r="AL25" s="407"/>
      <c r="AM25" s="750" t="s">
        <v>15</v>
      </c>
      <c r="AN25" s="751">
        <v>18</v>
      </c>
      <c r="AO25" s="553">
        <v>8.6124401913875593E-3</v>
      </c>
      <c r="AP25" s="751">
        <v>0</v>
      </c>
      <c r="AQ25" s="553">
        <v>0</v>
      </c>
      <c r="AR25" s="751">
        <v>32</v>
      </c>
      <c r="AS25" s="553">
        <v>1.5311004784688996E-2</v>
      </c>
      <c r="AT25" s="751">
        <v>2040</v>
      </c>
      <c r="AU25" s="553">
        <v>0.97607655502392343</v>
      </c>
      <c r="AV25" s="751">
        <v>2090</v>
      </c>
      <c r="AY25" s="114">
        <v>97218</v>
      </c>
      <c r="AZ25" s="115" t="s">
        <v>15</v>
      </c>
      <c r="BA25" s="236">
        <v>0</v>
      </c>
      <c r="BB25" s="116">
        <v>0</v>
      </c>
      <c r="BC25" s="236">
        <v>5</v>
      </c>
      <c r="BD25" s="116">
        <v>3.7735849056603774E-3</v>
      </c>
      <c r="BE25" s="236">
        <v>66</v>
      </c>
      <c r="BF25" s="116">
        <v>4.9811320754716983E-2</v>
      </c>
      <c r="BG25" s="236">
        <v>356</v>
      </c>
      <c r="BH25" s="116">
        <v>0.26867924528301884</v>
      </c>
      <c r="BI25" s="236">
        <v>294</v>
      </c>
      <c r="BJ25" s="116">
        <v>0.22188679245283019</v>
      </c>
      <c r="BK25" s="236">
        <v>423</v>
      </c>
      <c r="BL25" s="116">
        <v>0.3192452830188679</v>
      </c>
      <c r="BM25" s="236">
        <v>181</v>
      </c>
      <c r="BN25" s="116">
        <v>0.13660377358490566</v>
      </c>
      <c r="BP25" s="236">
        <v>3</v>
      </c>
      <c r="BQ25" s="116">
        <v>8.0428954423592495E-3</v>
      </c>
      <c r="BR25" s="236">
        <v>22</v>
      </c>
      <c r="BS25" s="116">
        <v>5.8981233243967826E-2</v>
      </c>
      <c r="BT25" s="236">
        <v>124</v>
      </c>
      <c r="BU25" s="116">
        <v>0.33243967828418231</v>
      </c>
      <c r="BV25" s="236">
        <v>130</v>
      </c>
      <c r="BW25" s="116">
        <v>0.34852546916890081</v>
      </c>
      <c r="BX25" s="236">
        <v>52</v>
      </c>
      <c r="BY25" s="116">
        <v>0.13941018766756033</v>
      </c>
      <c r="BZ25" s="236">
        <v>38</v>
      </c>
      <c r="CA25" s="116">
        <v>0.10187667560321716</v>
      </c>
      <c r="CB25" s="236">
        <v>4</v>
      </c>
      <c r="CC25" s="116">
        <v>1.0723860589812333E-2</v>
      </c>
      <c r="CE25" s="236">
        <v>1</v>
      </c>
      <c r="CF25" s="116">
        <v>5.4945054945054949E-3</v>
      </c>
      <c r="CG25" s="236">
        <v>9</v>
      </c>
      <c r="CH25" s="116">
        <v>4.9450549450549448E-2</v>
      </c>
      <c r="CI25" s="236">
        <v>55</v>
      </c>
      <c r="CJ25" s="116">
        <v>0.30219780219780218</v>
      </c>
      <c r="CK25" s="236">
        <v>64</v>
      </c>
      <c r="CL25" s="116">
        <v>0.35164835164835168</v>
      </c>
      <c r="CM25" s="236">
        <v>29</v>
      </c>
      <c r="CN25" s="116">
        <v>0.15934065934065933</v>
      </c>
      <c r="CO25" s="236">
        <v>14</v>
      </c>
      <c r="CP25" s="116">
        <v>7.6923076923076927E-2</v>
      </c>
      <c r="CQ25" s="236">
        <v>10</v>
      </c>
      <c r="CR25" s="116">
        <v>5.4945054945054944E-2</v>
      </c>
      <c r="CT25" s="236">
        <v>0</v>
      </c>
      <c r="CU25" s="116">
        <v>0</v>
      </c>
      <c r="CV25" s="236">
        <v>4</v>
      </c>
      <c r="CW25" s="116">
        <v>0.2857142857142857</v>
      </c>
      <c r="CX25" s="236">
        <v>3</v>
      </c>
      <c r="CY25" s="116">
        <v>0.21428571428571427</v>
      </c>
      <c r="CZ25" s="236">
        <v>2</v>
      </c>
      <c r="DA25" s="116">
        <v>0.14285714285714285</v>
      </c>
      <c r="DB25" s="236">
        <v>3</v>
      </c>
      <c r="DC25" s="116">
        <v>0.21428571428571427</v>
      </c>
      <c r="DD25" s="236">
        <v>2</v>
      </c>
      <c r="DE25" s="116">
        <v>0.14285714285714285</v>
      </c>
      <c r="DF25" s="236">
        <v>0</v>
      </c>
      <c r="DG25" s="116">
        <v>0</v>
      </c>
      <c r="DI25" s="236">
        <v>0</v>
      </c>
      <c r="DJ25" s="116">
        <v>0</v>
      </c>
      <c r="DK25" s="236">
        <v>4</v>
      </c>
      <c r="DL25" s="116">
        <v>2.0408163265306121E-2</v>
      </c>
      <c r="DM25" s="236">
        <v>25</v>
      </c>
      <c r="DN25" s="116">
        <v>0.12755102040816327</v>
      </c>
      <c r="DO25" s="236">
        <v>70</v>
      </c>
      <c r="DP25" s="116">
        <v>0.35714285714285715</v>
      </c>
      <c r="DQ25" s="236">
        <v>44</v>
      </c>
      <c r="DR25" s="116">
        <v>0.22448979591836735</v>
      </c>
      <c r="DS25" s="236">
        <v>36</v>
      </c>
      <c r="DT25" s="116">
        <v>0.18367346938775511</v>
      </c>
      <c r="DU25" s="236">
        <v>17</v>
      </c>
      <c r="DV25" s="116">
        <v>8.673469387755102E-2</v>
      </c>
    </row>
    <row r="26" spans="1:126" s="93" customFormat="1" x14ac:dyDescent="0.2">
      <c r="A26" s="94">
        <v>97233</v>
      </c>
      <c r="B26" s="115" t="s">
        <v>16</v>
      </c>
      <c r="C26" s="236">
        <v>582.32478190918357</v>
      </c>
      <c r="D26" s="116">
        <v>0.70085470085470092</v>
      </c>
      <c r="E26" s="236">
        <v>109.56633527211119</v>
      </c>
      <c r="F26" s="116">
        <v>0.13186813186813187</v>
      </c>
      <c r="G26" s="236">
        <v>56.812173844798394</v>
      </c>
      <c r="H26" s="116">
        <v>6.8376068376068369E-2</v>
      </c>
      <c r="I26" s="236">
        <v>21.304565191799398</v>
      </c>
      <c r="J26" s="116">
        <v>2.564102564102564E-2</v>
      </c>
      <c r="K26" s="236">
        <v>60.870186262283994</v>
      </c>
      <c r="L26" s="116">
        <v>7.3260073260073263E-2</v>
      </c>
      <c r="M26" s="236">
        <v>830.87804248017653</v>
      </c>
      <c r="N26" s="615"/>
      <c r="P26" s="236">
        <v>690.87661407692326</v>
      </c>
      <c r="Q26" s="749">
        <v>0.83150183150183143</v>
      </c>
      <c r="R26" s="236">
        <v>131.88540356828199</v>
      </c>
      <c r="S26" s="749">
        <v>0.15873015873015872</v>
      </c>
      <c r="T26" s="400">
        <v>8.1160248349712845</v>
      </c>
      <c r="U26" s="116">
        <v>9.7680097680098703E-3</v>
      </c>
      <c r="V26" s="236">
        <v>830.87804248017653</v>
      </c>
      <c r="W26" s="617"/>
      <c r="X26" s="94"/>
      <c r="Y26" s="115" t="s">
        <v>16</v>
      </c>
      <c r="Z26" s="236">
        <v>8.1160248349711992</v>
      </c>
      <c r="AA26" s="116">
        <v>1.0596026490066223E-2</v>
      </c>
      <c r="AB26" s="236">
        <v>43.623633487970196</v>
      </c>
      <c r="AC26" s="116">
        <v>5.6953642384105954E-2</v>
      </c>
      <c r="AD26" s="236">
        <v>239.42273263165043</v>
      </c>
      <c r="AE26" s="116">
        <v>0.31258278145695367</v>
      </c>
      <c r="AF26" s="236">
        <v>344.93105548627602</v>
      </c>
      <c r="AG26" s="116">
        <v>0.45033112582781459</v>
      </c>
      <c r="AH26" s="236">
        <v>129.85639735953919</v>
      </c>
      <c r="AI26" s="116">
        <v>0.16953642384105957</v>
      </c>
      <c r="AJ26" s="236">
        <v>765.94984380040705</v>
      </c>
      <c r="AK26" s="618"/>
      <c r="AL26" s="407"/>
      <c r="AM26" s="750" t="s">
        <v>16</v>
      </c>
      <c r="AN26" s="751">
        <v>4.0580124174855996</v>
      </c>
      <c r="AO26" s="553">
        <v>4.884004884004884E-3</v>
      </c>
      <c r="AP26" s="751">
        <v>2.0290062087427998</v>
      </c>
      <c r="AQ26" s="553">
        <v>2.442002442002442E-3</v>
      </c>
      <c r="AR26" s="751">
        <v>28.406086922399201</v>
      </c>
      <c r="AS26" s="553">
        <v>3.4188034188034191E-2</v>
      </c>
      <c r="AT26" s="751">
        <v>796.38493693154896</v>
      </c>
      <c r="AU26" s="553">
        <v>0.95848595848595852</v>
      </c>
      <c r="AV26" s="751">
        <v>830.87804248017653</v>
      </c>
      <c r="AY26" s="114">
        <v>97233</v>
      </c>
      <c r="AZ26" s="115" t="s">
        <v>16</v>
      </c>
      <c r="BA26" s="236">
        <v>0</v>
      </c>
      <c r="BB26" s="116">
        <v>0</v>
      </c>
      <c r="BC26" s="236">
        <v>2.0290062087427998</v>
      </c>
      <c r="BD26" s="116">
        <v>3.4843205574912892E-3</v>
      </c>
      <c r="BE26" s="236">
        <v>29.420590026770601</v>
      </c>
      <c r="BF26" s="116">
        <v>5.0522648083623695E-2</v>
      </c>
      <c r="BG26" s="236">
        <v>105.5083228546256</v>
      </c>
      <c r="BH26" s="116">
        <v>0.18118466898954705</v>
      </c>
      <c r="BI26" s="236">
        <v>144.05944082073879</v>
      </c>
      <c r="BJ26" s="116">
        <v>0.24738675958188153</v>
      </c>
      <c r="BK26" s="236">
        <v>227.24869537919358</v>
      </c>
      <c r="BL26" s="116">
        <v>0.39024390243902435</v>
      </c>
      <c r="BM26" s="236">
        <v>74.058726619112207</v>
      </c>
      <c r="BN26" s="116">
        <v>0.12717770034843207</v>
      </c>
      <c r="BP26" s="236">
        <v>0</v>
      </c>
      <c r="BQ26" s="116">
        <v>0</v>
      </c>
      <c r="BR26" s="236">
        <v>3.0435093131141997</v>
      </c>
      <c r="BS26" s="116">
        <v>2.7777777777777776E-2</v>
      </c>
      <c r="BT26" s="236">
        <v>36.522111757370396</v>
      </c>
      <c r="BU26" s="116">
        <v>0.33333333333333331</v>
      </c>
      <c r="BV26" s="236">
        <v>46.667142801084395</v>
      </c>
      <c r="BW26" s="116">
        <v>0.42592592592592593</v>
      </c>
      <c r="BX26" s="236">
        <v>13.1885403568282</v>
      </c>
      <c r="BY26" s="116">
        <v>0.12037037037037039</v>
      </c>
      <c r="BZ26" s="236">
        <v>7.1015217305998002</v>
      </c>
      <c r="CA26" s="116">
        <v>6.4814814814814825E-2</v>
      </c>
      <c r="CB26" s="236">
        <v>3.0435093131141997</v>
      </c>
      <c r="CC26" s="116">
        <v>2.7777777777777776E-2</v>
      </c>
      <c r="CE26" s="236">
        <v>0</v>
      </c>
      <c r="CF26" s="116">
        <v>0</v>
      </c>
      <c r="CG26" s="236">
        <v>1.0145031043713999</v>
      </c>
      <c r="CH26" s="116">
        <v>1.7857142857142856E-2</v>
      </c>
      <c r="CI26" s="236">
        <v>7.1015217305998002</v>
      </c>
      <c r="CJ26" s="116">
        <v>0.12500000000000003</v>
      </c>
      <c r="CK26" s="236">
        <v>30.435093131142001</v>
      </c>
      <c r="CL26" s="116">
        <v>0.53571428571428581</v>
      </c>
      <c r="CM26" s="236">
        <v>12.174037252456801</v>
      </c>
      <c r="CN26" s="116">
        <v>0.21428571428571433</v>
      </c>
      <c r="CO26" s="236">
        <v>6.0870186262284003</v>
      </c>
      <c r="CP26" s="116">
        <v>0.10714285714285716</v>
      </c>
      <c r="CQ26" s="236">
        <v>0</v>
      </c>
      <c r="CR26" s="116">
        <v>0</v>
      </c>
      <c r="CT26" s="236">
        <v>0</v>
      </c>
      <c r="CU26" s="116">
        <v>0</v>
      </c>
      <c r="CV26" s="236">
        <v>1.0145031043713999</v>
      </c>
      <c r="CW26" s="116">
        <v>4.7619047619047616E-2</v>
      </c>
      <c r="CX26" s="236">
        <v>3.0435093131141997</v>
      </c>
      <c r="CY26" s="116">
        <v>0.14285714285714285</v>
      </c>
      <c r="CZ26" s="236">
        <v>7.1015217305998002</v>
      </c>
      <c r="DA26" s="116">
        <v>0.33333333333333337</v>
      </c>
      <c r="DB26" s="236">
        <v>5.0725155218569995</v>
      </c>
      <c r="DC26" s="116">
        <v>0.23809523809523808</v>
      </c>
      <c r="DD26" s="236">
        <v>3.0435093131142001</v>
      </c>
      <c r="DE26" s="116">
        <v>0.14285714285714288</v>
      </c>
      <c r="DF26" s="236">
        <v>2.0290062087427998</v>
      </c>
      <c r="DG26" s="116">
        <v>9.5238095238095233E-2</v>
      </c>
      <c r="DI26" s="236">
        <v>1.0145031043713999</v>
      </c>
      <c r="DJ26" s="116">
        <v>1.6666666666666666E-2</v>
      </c>
      <c r="DK26" s="236">
        <v>0</v>
      </c>
      <c r="DL26" s="116">
        <v>0</v>
      </c>
      <c r="DM26" s="236">
        <v>12.174037252456799</v>
      </c>
      <c r="DN26" s="116">
        <v>0.2</v>
      </c>
      <c r="DO26" s="236">
        <v>22.319068296170798</v>
      </c>
      <c r="DP26" s="116">
        <v>0.36666666666666664</v>
      </c>
      <c r="DQ26" s="236">
        <v>9.1305279393426009</v>
      </c>
      <c r="DR26" s="116">
        <v>0.15000000000000002</v>
      </c>
      <c r="DS26" s="236">
        <v>10.145031043714001</v>
      </c>
      <c r="DT26" s="116">
        <v>0.16666666666666669</v>
      </c>
      <c r="DU26" s="236">
        <v>6.0870186262284003</v>
      </c>
      <c r="DV26" s="116">
        <v>0.10000000000000002</v>
      </c>
    </row>
    <row r="27" spans="1:126" s="93" customFormat="1" x14ac:dyDescent="0.2">
      <c r="A27" s="94">
        <v>97219</v>
      </c>
      <c r="B27" s="115" t="s">
        <v>31</v>
      </c>
      <c r="C27" s="236">
        <v>356.34995655977707</v>
      </c>
      <c r="D27" s="116">
        <v>0.53883495145631066</v>
      </c>
      <c r="E27" s="236">
        <v>105.941878977231</v>
      </c>
      <c r="F27" s="116">
        <v>0.16019417475728151</v>
      </c>
      <c r="G27" s="236">
        <v>129.48451874994899</v>
      </c>
      <c r="H27" s="116">
        <v>0.19579288025889963</v>
      </c>
      <c r="I27" s="236">
        <v>3.2103599690069995</v>
      </c>
      <c r="J27" s="116">
        <v>4.8543689320388337E-3</v>
      </c>
      <c r="K27" s="236">
        <v>66.347439359478003</v>
      </c>
      <c r="L27" s="116">
        <v>0.10032362459546924</v>
      </c>
      <c r="M27" s="236">
        <v>661.33415361544212</v>
      </c>
      <c r="N27" s="615"/>
      <c r="P27" s="236">
        <v>517.93807499979596</v>
      </c>
      <c r="Q27" s="749">
        <v>0.78317152103559851</v>
      </c>
      <c r="R27" s="236">
        <v>139.11559865697001</v>
      </c>
      <c r="S27" s="749">
        <v>0.21035598705501615</v>
      </c>
      <c r="T27" s="400">
        <v>4.2804799586761533</v>
      </c>
      <c r="U27" s="116">
        <v>6.4724919093853443E-3</v>
      </c>
      <c r="V27" s="236">
        <v>661.33415361544212</v>
      </c>
      <c r="W27" s="617"/>
      <c r="X27" s="94"/>
      <c r="Y27" s="115" t="s">
        <v>31</v>
      </c>
      <c r="Z27" s="236">
        <v>13.911559865696999</v>
      </c>
      <c r="AA27" s="116">
        <v>2.2887323943661969E-2</v>
      </c>
      <c r="AB27" s="236">
        <v>62.066959400802006</v>
      </c>
      <c r="AC27" s="116">
        <v>0.10211267605633803</v>
      </c>
      <c r="AD27" s="236">
        <v>205.46303801644802</v>
      </c>
      <c r="AE27" s="116">
        <v>0.3380281690140845</v>
      </c>
      <c r="AF27" s="236">
        <v>217.23435790280701</v>
      </c>
      <c r="AG27" s="116">
        <v>0.35739436619718307</v>
      </c>
      <c r="AH27" s="236">
        <v>109.152238946238</v>
      </c>
      <c r="AI27" s="116">
        <v>0.17957746478873238</v>
      </c>
      <c r="AJ27" s="236">
        <v>607.82815413199205</v>
      </c>
      <c r="AK27" s="618"/>
      <c r="AL27" s="407"/>
      <c r="AM27" s="750" t="s">
        <v>31</v>
      </c>
      <c r="AN27" s="751">
        <v>24.612759762387</v>
      </c>
      <c r="AO27" s="553">
        <v>3.7216828478964403E-2</v>
      </c>
      <c r="AP27" s="751">
        <v>1.0701199896689999</v>
      </c>
      <c r="AQ27" s="553">
        <v>1.6181229773462782E-3</v>
      </c>
      <c r="AR27" s="751">
        <v>23.542639772718001</v>
      </c>
      <c r="AS27" s="553">
        <v>3.5598705501618123E-2</v>
      </c>
      <c r="AT27" s="751">
        <v>612.10863409066803</v>
      </c>
      <c r="AU27" s="553">
        <v>0.92556634304207119</v>
      </c>
      <c r="AV27" s="751">
        <v>661.33415361544201</v>
      </c>
      <c r="AY27" s="114">
        <v>97219</v>
      </c>
      <c r="AZ27" s="115" t="s">
        <v>31</v>
      </c>
      <c r="BA27" s="236">
        <v>2.1402399793379998</v>
      </c>
      <c r="BB27" s="116">
        <v>6.0060060060060042E-3</v>
      </c>
      <c r="BC27" s="236">
        <v>4.2804799586759996</v>
      </c>
      <c r="BD27" s="116">
        <v>1.2012012012012008E-2</v>
      </c>
      <c r="BE27" s="236">
        <v>20.332279803711</v>
      </c>
      <c r="BF27" s="116">
        <v>5.7057057057057048E-2</v>
      </c>
      <c r="BG27" s="236">
        <v>59.926719421464007</v>
      </c>
      <c r="BH27" s="116">
        <v>0.16816816816816815</v>
      </c>
      <c r="BI27" s="236">
        <v>89.890079132196007</v>
      </c>
      <c r="BJ27" s="116">
        <v>0.25225225225225223</v>
      </c>
      <c r="BK27" s="236">
        <v>119.85343884292799</v>
      </c>
      <c r="BL27" s="116">
        <v>0.33633633633633625</v>
      </c>
      <c r="BM27" s="236">
        <v>59.926719421464</v>
      </c>
      <c r="BN27" s="116">
        <v>0.16816816816816813</v>
      </c>
      <c r="BP27" s="236">
        <v>0</v>
      </c>
      <c r="BQ27" s="116">
        <v>0</v>
      </c>
      <c r="BR27" s="236">
        <v>4.2804799586759996</v>
      </c>
      <c r="BS27" s="116">
        <v>4.0404040404040401E-2</v>
      </c>
      <c r="BT27" s="236">
        <v>19.262159814042001</v>
      </c>
      <c r="BU27" s="116">
        <v>0.18181818181818182</v>
      </c>
      <c r="BV27" s="236">
        <v>36.384079648746003</v>
      </c>
      <c r="BW27" s="116">
        <v>0.34343434343434348</v>
      </c>
      <c r="BX27" s="236">
        <v>20.332279803711</v>
      </c>
      <c r="BY27" s="116">
        <v>0.19191919191919191</v>
      </c>
      <c r="BZ27" s="236">
        <v>20.332279803711</v>
      </c>
      <c r="CA27" s="116">
        <v>0.19191919191919191</v>
      </c>
      <c r="CB27" s="236">
        <v>5.3505999483449997</v>
      </c>
      <c r="CC27" s="116">
        <v>5.0505050505050504E-2</v>
      </c>
      <c r="CE27" s="236">
        <v>4.2804799586759996</v>
      </c>
      <c r="CF27" s="116">
        <v>3.3057851239669422E-2</v>
      </c>
      <c r="CG27" s="236">
        <v>9.6310799070210003</v>
      </c>
      <c r="CH27" s="116">
        <v>7.43801652892562E-2</v>
      </c>
      <c r="CI27" s="236">
        <v>40.664559607421999</v>
      </c>
      <c r="CJ27" s="116">
        <v>0.31404958677685951</v>
      </c>
      <c r="CK27" s="236">
        <v>52.435879493781002</v>
      </c>
      <c r="CL27" s="116">
        <v>0.40495867768595045</v>
      </c>
      <c r="CM27" s="236">
        <v>12.841439876028</v>
      </c>
      <c r="CN27" s="116">
        <v>9.9173553719008267E-2</v>
      </c>
      <c r="CO27" s="236">
        <v>9.6310799070210003</v>
      </c>
      <c r="CP27" s="116">
        <v>7.43801652892562E-2</v>
      </c>
      <c r="CQ27" s="236">
        <v>0</v>
      </c>
      <c r="CR27" s="116">
        <v>0</v>
      </c>
      <c r="CT27" s="236">
        <v>0</v>
      </c>
      <c r="CU27" s="116">
        <v>0</v>
      </c>
      <c r="CV27" s="236">
        <v>0</v>
      </c>
      <c r="CW27" s="116">
        <v>0</v>
      </c>
      <c r="CX27" s="236">
        <v>2.1402399793379998</v>
      </c>
      <c r="CY27" s="116">
        <v>0.66666666666666674</v>
      </c>
      <c r="CZ27" s="236">
        <v>0</v>
      </c>
      <c r="DA27" s="116">
        <v>0</v>
      </c>
      <c r="DB27" s="236">
        <v>1.0701199896689999</v>
      </c>
      <c r="DC27" s="116">
        <v>0.33333333333333337</v>
      </c>
      <c r="DD27" s="236">
        <v>0</v>
      </c>
      <c r="DE27" s="116">
        <v>0</v>
      </c>
      <c r="DF27" s="236">
        <v>0</v>
      </c>
      <c r="DG27" s="116">
        <v>0</v>
      </c>
      <c r="DI27" s="236">
        <v>0</v>
      </c>
      <c r="DJ27" s="116">
        <v>0</v>
      </c>
      <c r="DK27" s="236">
        <v>1.0701199896689999</v>
      </c>
      <c r="DL27" s="116">
        <v>1.6129032258064516E-2</v>
      </c>
      <c r="DM27" s="236">
        <v>8.5609599173519992</v>
      </c>
      <c r="DN27" s="116">
        <v>0.12903225806451613</v>
      </c>
      <c r="DO27" s="236">
        <v>21.402399793379999</v>
      </c>
      <c r="DP27" s="116">
        <v>0.32258064516129031</v>
      </c>
      <c r="DQ27" s="236">
        <v>13.911559865696999</v>
      </c>
      <c r="DR27" s="116">
        <v>0.20967741935483869</v>
      </c>
      <c r="DS27" s="236">
        <v>16.051799845034999</v>
      </c>
      <c r="DT27" s="116">
        <v>0.24193548387096772</v>
      </c>
      <c r="DU27" s="236">
        <v>5.3505999483449997</v>
      </c>
      <c r="DV27" s="116">
        <v>8.0645161290322578E-2</v>
      </c>
    </row>
    <row r="28" spans="1:126" s="93" customFormat="1" x14ac:dyDescent="0.2">
      <c r="A28" s="94">
        <v>97225</v>
      </c>
      <c r="B28" s="118" t="s">
        <v>20</v>
      </c>
      <c r="C28" s="236">
        <v>904.36301342172555</v>
      </c>
      <c r="D28" s="119">
        <v>0.49620801733477793</v>
      </c>
      <c r="E28" s="236">
        <v>256.69692520703995</v>
      </c>
      <c r="F28" s="119">
        <v>0.14084507042253519</v>
      </c>
      <c r="G28" s="236">
        <v>471.92742403448119</v>
      </c>
      <c r="H28" s="119">
        <v>0.25893824485373779</v>
      </c>
      <c r="I28" s="236">
        <v>58.250456104674448</v>
      </c>
      <c r="J28" s="119">
        <v>3.1960996749729138E-2</v>
      </c>
      <c r="K28" s="236">
        <v>131.31035020206275</v>
      </c>
      <c r="L28" s="119">
        <v>7.2047670639219935E-2</v>
      </c>
      <c r="M28" s="238">
        <v>1822.5481689699839</v>
      </c>
      <c r="N28" s="615"/>
      <c r="P28" s="238">
        <v>1286.4465136337428</v>
      </c>
      <c r="Q28" s="752">
        <v>0.70585048754062851</v>
      </c>
      <c r="R28" s="238">
        <v>524.25410494207017</v>
      </c>
      <c r="S28" s="752">
        <v>0.28764897074756235</v>
      </c>
      <c r="T28" s="486">
        <v>11.847550394170867</v>
      </c>
      <c r="U28" s="119">
        <v>6.5005417118092022E-3</v>
      </c>
      <c r="V28" s="236">
        <v>1822.5481689699839</v>
      </c>
      <c r="W28" s="617"/>
      <c r="X28" s="94"/>
      <c r="Y28" s="118" t="s">
        <v>20</v>
      </c>
      <c r="Z28" s="236">
        <v>26.656988386884922</v>
      </c>
      <c r="AA28" s="119">
        <v>1.6177351707609346E-2</v>
      </c>
      <c r="AB28" s="236">
        <v>169.81488898311875</v>
      </c>
      <c r="AC28" s="119">
        <v>0.10305572198921509</v>
      </c>
      <c r="AD28" s="236">
        <v>525.24140080825123</v>
      </c>
      <c r="AE28" s="119">
        <v>0.31875374475733981</v>
      </c>
      <c r="AF28" s="236">
        <v>656.55175101031386</v>
      </c>
      <c r="AG28" s="119">
        <v>0.39844218094667466</v>
      </c>
      <c r="AH28" s="236">
        <v>269.53177146739199</v>
      </c>
      <c r="AI28" s="119">
        <v>0.16357100059916116</v>
      </c>
      <c r="AJ28" s="238">
        <v>1647.7968006559606</v>
      </c>
      <c r="AK28" s="618"/>
      <c r="AL28" s="407"/>
      <c r="AM28" s="753" t="s">
        <v>20</v>
      </c>
      <c r="AN28" s="751">
        <v>12.834846260351998</v>
      </c>
      <c r="AO28" s="554">
        <v>7.0422535211267599E-3</v>
      </c>
      <c r="AP28" s="751">
        <v>29.618875985427689</v>
      </c>
      <c r="AQ28" s="554">
        <v>1.6251354279523293E-2</v>
      </c>
      <c r="AR28" s="751">
        <v>38.504538781055999</v>
      </c>
      <c r="AS28" s="554">
        <v>2.1126760563380281E-2</v>
      </c>
      <c r="AT28" s="751">
        <v>1741.5899079431481</v>
      </c>
      <c r="AU28" s="554">
        <v>0.9555796316359696</v>
      </c>
      <c r="AV28" s="754">
        <v>1822.5481689699839</v>
      </c>
      <c r="AY28" s="114">
        <v>97225</v>
      </c>
      <c r="AZ28" s="115" t="s">
        <v>20</v>
      </c>
      <c r="BA28" s="236">
        <v>1.974591732361846</v>
      </c>
      <c r="BB28" s="116">
        <v>2.1834061135371178E-3</v>
      </c>
      <c r="BC28" s="236">
        <v>3.9491834647236921</v>
      </c>
      <c r="BD28" s="116">
        <v>4.3668122270742356E-3</v>
      </c>
      <c r="BE28" s="236">
        <v>35.542651182513225</v>
      </c>
      <c r="BF28" s="116">
        <v>3.9301310043668117E-2</v>
      </c>
      <c r="BG28" s="236">
        <v>201.40835670090834</v>
      </c>
      <c r="BH28" s="116">
        <v>0.22270742358078607</v>
      </c>
      <c r="BI28" s="236">
        <v>203.38294843327014</v>
      </c>
      <c r="BJ28" s="116">
        <v>0.22489082969432314</v>
      </c>
      <c r="BK28" s="236">
        <v>258.67151693940178</v>
      </c>
      <c r="BL28" s="116">
        <v>0.28602620087336239</v>
      </c>
      <c r="BM28" s="236">
        <v>199.43376496854648</v>
      </c>
      <c r="BN28" s="116">
        <v>0.22052401746724892</v>
      </c>
      <c r="BP28" s="236">
        <v>2.9618875985427691</v>
      </c>
      <c r="BQ28" s="116">
        <v>1.1538461538461539E-2</v>
      </c>
      <c r="BR28" s="236">
        <v>7.8983669294473842</v>
      </c>
      <c r="BS28" s="116">
        <v>3.0769230769230774E-2</v>
      </c>
      <c r="BT28" s="236">
        <v>62.199639569398144</v>
      </c>
      <c r="BU28" s="116">
        <v>0.24230769230769231</v>
      </c>
      <c r="BV28" s="236">
        <v>82.93285275919753</v>
      </c>
      <c r="BW28" s="116">
        <v>0.32307692307692309</v>
      </c>
      <c r="BX28" s="236">
        <v>48.377497442865227</v>
      </c>
      <c r="BY28" s="116">
        <v>0.18846153846153849</v>
      </c>
      <c r="BZ28" s="236">
        <v>33.568059450151381</v>
      </c>
      <c r="CA28" s="116">
        <v>0.13076923076923078</v>
      </c>
      <c r="CB28" s="236">
        <v>18.758621457437535</v>
      </c>
      <c r="CC28" s="116">
        <v>7.3076923076923081E-2</v>
      </c>
      <c r="CE28" s="236">
        <v>7.8983669294473842</v>
      </c>
      <c r="CF28" s="116">
        <v>1.6736401673640169E-2</v>
      </c>
      <c r="CG28" s="236">
        <v>42.453722245779687</v>
      </c>
      <c r="CH28" s="116">
        <v>8.9958158995815898E-2</v>
      </c>
      <c r="CI28" s="236">
        <v>152.04356339186216</v>
      </c>
      <c r="CJ28" s="116">
        <v>0.32217573221757329</v>
      </c>
      <c r="CK28" s="236">
        <v>164.87840965221412</v>
      </c>
      <c r="CL28" s="116">
        <v>0.34937238493723843</v>
      </c>
      <c r="CM28" s="236">
        <v>37.517242914875084</v>
      </c>
      <c r="CN28" s="116">
        <v>7.9497907949790822E-2</v>
      </c>
      <c r="CO28" s="236">
        <v>49.364793309046156</v>
      </c>
      <c r="CP28" s="116">
        <v>0.10460251046025106</v>
      </c>
      <c r="CQ28" s="236">
        <v>17.771325591256613</v>
      </c>
      <c r="CR28" s="116">
        <v>3.7656903765690371E-2</v>
      </c>
      <c r="CT28" s="236">
        <v>0</v>
      </c>
      <c r="CU28" s="116">
        <v>0</v>
      </c>
      <c r="CV28" s="236">
        <v>4.9364793309046151</v>
      </c>
      <c r="CW28" s="116">
        <v>8.4745762711864417E-2</v>
      </c>
      <c r="CX28" s="236">
        <v>10.860254527990154</v>
      </c>
      <c r="CY28" s="116">
        <v>0.18644067796610175</v>
      </c>
      <c r="CZ28" s="236">
        <v>17.771325591256613</v>
      </c>
      <c r="DA28" s="116">
        <v>0.30508474576271188</v>
      </c>
      <c r="DB28" s="236">
        <v>17.771325591256613</v>
      </c>
      <c r="DC28" s="116">
        <v>0.30508474576271188</v>
      </c>
      <c r="DD28" s="236">
        <v>5.9237751970855381</v>
      </c>
      <c r="DE28" s="116">
        <v>0.10169491525423731</v>
      </c>
      <c r="DF28" s="236">
        <v>0.98729586618092302</v>
      </c>
      <c r="DG28" s="116">
        <v>1.6949152542372885E-2</v>
      </c>
      <c r="DI28" s="236">
        <v>0</v>
      </c>
      <c r="DJ28" s="116">
        <v>0</v>
      </c>
      <c r="DK28" s="236">
        <v>1.974591732361846</v>
      </c>
      <c r="DL28" s="116">
        <v>1.5037593984962407E-2</v>
      </c>
      <c r="DM28" s="236">
        <v>10.860254527990154</v>
      </c>
      <c r="DN28" s="116">
        <v>8.2706766917293242E-2</v>
      </c>
      <c r="DO28" s="236">
        <v>52.326680907588916</v>
      </c>
      <c r="DP28" s="116">
        <v>0.39849624060150374</v>
      </c>
      <c r="DQ28" s="236">
        <v>26.656988386884919</v>
      </c>
      <c r="DR28" s="116">
        <v>0.20300751879699247</v>
      </c>
      <c r="DS28" s="236">
        <v>23.695100788342152</v>
      </c>
      <c r="DT28" s="116">
        <v>0.18045112781954889</v>
      </c>
      <c r="DU28" s="236">
        <v>15.796733858894768</v>
      </c>
      <c r="DV28" s="116">
        <v>0.12030075187969926</v>
      </c>
    </row>
    <row r="29" spans="1:126" s="93" customFormat="1" hidden="1" x14ac:dyDescent="0.2">
      <c r="A29" s="94"/>
      <c r="B29" s="127" t="s">
        <v>37</v>
      </c>
      <c r="C29" s="240">
        <v>5863.8699492734795</v>
      </c>
      <c r="D29" s="129">
        <v>0.59664062442479615</v>
      </c>
      <c r="E29" s="240">
        <v>1434.4021471606402</v>
      </c>
      <c r="F29" s="129">
        <v>0.14594842657863297</v>
      </c>
      <c r="G29" s="240">
        <v>1605.9549872985888</v>
      </c>
      <c r="H29" s="129">
        <v>0.16340368983433232</v>
      </c>
      <c r="I29" s="240">
        <v>186.77721947156641</v>
      </c>
      <c r="J29" s="129">
        <v>1.9004322711428757E-2</v>
      </c>
      <c r="K29" s="240">
        <v>737.13965686660708</v>
      </c>
      <c r="L29" s="129">
        <v>7.5002936450809854E-2</v>
      </c>
      <c r="M29" s="240">
        <v>9828.1439600708818</v>
      </c>
      <c r="N29" s="619"/>
      <c r="P29" s="240">
        <v>7612.7237408519431</v>
      </c>
      <c r="Q29" s="491">
        <v>0.77458406915694367</v>
      </c>
      <c r="R29" s="240">
        <v>2149.3052901571245</v>
      </c>
      <c r="S29" s="491">
        <v>0.21868882862208533</v>
      </c>
      <c r="T29" s="226">
        <v>66.114929061814919</v>
      </c>
      <c r="U29" s="129">
        <v>6.7271022209709347E-3</v>
      </c>
      <c r="V29" s="240">
        <v>9828.1439600708836</v>
      </c>
      <c r="W29" s="617"/>
      <c r="X29" s="94"/>
      <c r="Y29" s="127" t="s">
        <v>37</v>
      </c>
      <c r="Z29" s="240">
        <v>194.07174231009895</v>
      </c>
      <c r="AA29" s="129">
        <v>2.1799004842388781E-2</v>
      </c>
      <c r="AB29" s="240">
        <v>791.68379552495048</v>
      </c>
      <c r="AC29" s="129">
        <v>8.8925459661785458E-2</v>
      </c>
      <c r="AD29" s="240">
        <v>2596.4554581195589</v>
      </c>
      <c r="AE29" s="129">
        <v>0.29164547311661732</v>
      </c>
      <c r="AF29" s="240">
        <v>3656.3865163707233</v>
      </c>
      <c r="AG29" s="129">
        <v>0.41070166335010427</v>
      </c>
      <c r="AH29" s="240">
        <v>1664.1823949813052</v>
      </c>
      <c r="AI29" s="129">
        <v>0.18692839902910405</v>
      </c>
      <c r="AJ29" s="240">
        <v>8902.7799073066381</v>
      </c>
      <c r="AK29" s="618"/>
      <c r="AL29" s="407"/>
      <c r="AM29" s="127" t="s">
        <v>37</v>
      </c>
      <c r="AN29" s="240">
        <v>89.335097125551513</v>
      </c>
      <c r="AO29" s="129">
        <v>9.0897220765686886E-3</v>
      </c>
      <c r="AP29" s="240">
        <v>48.712149080311356</v>
      </c>
      <c r="AQ29" s="129">
        <v>4.9563935243740606E-3</v>
      </c>
      <c r="AR29" s="240">
        <v>258.28146966717111</v>
      </c>
      <c r="AS29" s="129">
        <v>2.6279780873835343E-2</v>
      </c>
      <c r="AT29" s="240">
        <v>9431.8152441978473</v>
      </c>
      <c r="AU29" s="129">
        <v>0.95967410352522187</v>
      </c>
      <c r="AV29" s="240">
        <v>9828.1439600708818</v>
      </c>
      <c r="AY29" s="121"/>
      <c r="AZ29" s="127" t="s">
        <v>37</v>
      </c>
      <c r="BA29" s="240">
        <v>11.255894530599516</v>
      </c>
      <c r="BB29" s="129">
        <v>1.9195334528171275E-3</v>
      </c>
      <c r="BC29" s="240">
        <v>30.650363477586982</v>
      </c>
      <c r="BD29" s="129">
        <v>5.2269855475537098E-3</v>
      </c>
      <c r="BE29" s="240">
        <v>296.76577750190228</v>
      </c>
      <c r="BF29" s="129">
        <v>5.0609201784679911E-2</v>
      </c>
      <c r="BG29" s="240">
        <v>1443.1223291040053</v>
      </c>
      <c r="BH29" s="129">
        <v>0.2461040817050871</v>
      </c>
      <c r="BI29" s="240">
        <v>1388.774291702292</v>
      </c>
      <c r="BJ29" s="129">
        <v>0.2368357933781185</v>
      </c>
      <c r="BK29" s="240">
        <v>1861.0113189199824</v>
      </c>
      <c r="BL29" s="129">
        <v>0.31736913250447474</v>
      </c>
      <c r="BM29" s="240">
        <v>832.28997403711139</v>
      </c>
      <c r="BN29" s="129">
        <v>0.14193527162726899</v>
      </c>
      <c r="BP29" s="240">
        <v>11.008386112190841</v>
      </c>
      <c r="BQ29" s="129">
        <v>7.6745465934930732E-3</v>
      </c>
      <c r="BR29" s="240">
        <v>53.568267870806402</v>
      </c>
      <c r="BS29" s="129">
        <v>3.7345362300832664E-2</v>
      </c>
      <c r="BT29" s="240">
        <v>416.57108810679927</v>
      </c>
      <c r="BU29" s="129">
        <v>0.29041443428636127</v>
      </c>
      <c r="BV29" s="240">
        <v>512.65012837918914</v>
      </c>
      <c r="BW29" s="129">
        <v>0.3573963754822635</v>
      </c>
      <c r="BX29" s="240">
        <v>236.99009754937171</v>
      </c>
      <c r="BY29" s="129">
        <v>0.16521872755035058</v>
      </c>
      <c r="BZ29" s="240">
        <v>155.00114662707662</v>
      </c>
      <c r="CA29" s="129">
        <v>0.10805975641761074</v>
      </c>
      <c r="CB29" s="240">
        <v>48.613032515206065</v>
      </c>
      <c r="CC29" s="129">
        <v>3.3890797369088045E-2</v>
      </c>
      <c r="CE29" s="240">
        <v>18.262150458876413</v>
      </c>
      <c r="CF29" s="129">
        <v>1.1371520748284214E-2</v>
      </c>
      <c r="CG29" s="240">
        <v>91.859097240433783</v>
      </c>
      <c r="CH29" s="129">
        <v>5.7199048520626308E-2</v>
      </c>
      <c r="CI29" s="240">
        <v>431.96020913579088</v>
      </c>
      <c r="CJ29" s="129">
        <v>0.26897404507108907</v>
      </c>
      <c r="CK29" s="240">
        <v>624.57806601493007</v>
      </c>
      <c r="CL29" s="129">
        <v>0.38891380577580581</v>
      </c>
      <c r="CM29" s="240">
        <v>239.06350896005242</v>
      </c>
      <c r="CN29" s="129">
        <v>0.14886065353686298</v>
      </c>
      <c r="CO29" s="240">
        <v>153.01828233848053</v>
      </c>
      <c r="CP29" s="129">
        <v>9.5281800267562833E-2</v>
      </c>
      <c r="CQ29" s="240">
        <v>47.213673150024519</v>
      </c>
      <c r="CR29" s="129">
        <v>2.9399126079768679E-2</v>
      </c>
      <c r="CT29" s="240">
        <v>2.0336241649191598</v>
      </c>
      <c r="CU29" s="129">
        <v>1.0887966801694163E-2</v>
      </c>
      <c r="CV29" s="240">
        <v>13.003072800657566</v>
      </c>
      <c r="CW29" s="129">
        <v>6.9618087459734662E-2</v>
      </c>
      <c r="CX29" s="240">
        <v>44.61979670036574</v>
      </c>
      <c r="CY29" s="129">
        <v>0.23889314139382148</v>
      </c>
      <c r="CZ29" s="240">
        <v>56.423272841345621</v>
      </c>
      <c r="DA29" s="129">
        <v>0.30208862194746983</v>
      </c>
      <c r="DB29" s="240">
        <v>38.184109668310981</v>
      </c>
      <c r="DC29" s="129">
        <v>0.20443665333675154</v>
      </c>
      <c r="DD29" s="240">
        <v>25.33627992447488</v>
      </c>
      <c r="DE29" s="129">
        <v>0.13564973285370002</v>
      </c>
      <c r="DF29" s="240">
        <v>7.1770633714924825</v>
      </c>
      <c r="DG29" s="129">
        <v>3.8425796206828455E-2</v>
      </c>
      <c r="DI29" s="240">
        <v>4.0198369863877303</v>
      </c>
      <c r="DJ29" s="129">
        <v>5.4532909048402491E-3</v>
      </c>
      <c r="DK29" s="240">
        <v>13.092184543168466</v>
      </c>
      <c r="DL29" s="129">
        <v>1.7760792573309661E-2</v>
      </c>
      <c r="DM29" s="240">
        <v>101.49212826245716</v>
      </c>
      <c r="DN29" s="129">
        <v>0.13768371748424763</v>
      </c>
      <c r="DO29" s="240">
        <v>283.94576801055888</v>
      </c>
      <c r="DP29" s="129">
        <v>0.38519941962902932</v>
      </c>
      <c r="DQ29" s="240">
        <v>154.71015866256022</v>
      </c>
      <c r="DR29" s="129">
        <v>0.20987903339808592</v>
      </c>
      <c r="DS29" s="240">
        <v>119.31621850302204</v>
      </c>
      <c r="DT29" s="129">
        <v>0.16186378984167654</v>
      </c>
      <c r="DU29" s="240">
        <v>60.563361898452548</v>
      </c>
      <c r="DV29" s="129">
        <v>8.2159956168810638E-2</v>
      </c>
    </row>
    <row r="30" spans="1:126" s="93" customFormat="1" ht="13.5" thickBot="1" x14ac:dyDescent="0.25">
      <c r="A30" s="94"/>
      <c r="B30" s="122" t="s">
        <v>253</v>
      </c>
      <c r="C30" s="239">
        <v>26878.312337098643</v>
      </c>
      <c r="D30" s="124">
        <v>0.61217979467403527</v>
      </c>
      <c r="E30" s="239">
        <v>6788.096485869386</v>
      </c>
      <c r="F30" s="124">
        <v>0.15460552213359785</v>
      </c>
      <c r="G30" s="239">
        <v>5506.7182217662157</v>
      </c>
      <c r="H30" s="124">
        <v>0.12542088164053611</v>
      </c>
      <c r="I30" s="239">
        <v>522.96345330838653</v>
      </c>
      <c r="J30" s="124">
        <v>1.1911003021810652E-2</v>
      </c>
      <c r="K30" s="239">
        <v>4209.8217371209357</v>
      </c>
      <c r="L30" s="124">
        <v>9.5882798530020172E-2</v>
      </c>
      <c r="M30" s="239">
        <v>43905.912235163567</v>
      </c>
      <c r="N30" s="619"/>
      <c r="P30" s="239">
        <v>33259.381500709613</v>
      </c>
      <c r="Q30" s="620">
        <v>0.75751487231536629</v>
      </c>
      <c r="R30" s="239">
        <v>10423.227548441038</v>
      </c>
      <c r="S30" s="620">
        <v>0.2373991796961967</v>
      </c>
      <c r="T30" s="239">
        <v>223.30318601292055</v>
      </c>
      <c r="U30" s="124">
        <v>5.085947988436975E-3</v>
      </c>
      <c r="V30" s="239">
        <v>43905.912235163574</v>
      </c>
      <c r="W30" s="617"/>
      <c r="X30" s="94"/>
      <c r="Y30" s="122" t="s">
        <v>253</v>
      </c>
      <c r="Z30" s="239">
        <v>599.94455440018351</v>
      </c>
      <c r="AA30" s="124">
        <v>1.4540844599149859E-2</v>
      </c>
      <c r="AB30" s="239">
        <v>3159.8846560009533</v>
      </c>
      <c r="AC30" s="124">
        <v>7.6586063490626327E-2</v>
      </c>
      <c r="AD30" s="239">
        <v>12435.781368230055</v>
      </c>
      <c r="AE30" s="124">
        <v>0.30140579328238859</v>
      </c>
      <c r="AF30" s="239">
        <v>17977.863809362181</v>
      </c>
      <c r="AG30" s="124">
        <v>0.43572913856676859</v>
      </c>
      <c r="AH30" s="239">
        <v>7085.790182873413</v>
      </c>
      <c r="AI30" s="124">
        <v>0.17173816006106654</v>
      </c>
      <c r="AJ30" s="239">
        <v>41259.264570866791</v>
      </c>
      <c r="AK30" s="618"/>
      <c r="AL30" s="407"/>
      <c r="AM30" s="122" t="s">
        <v>253</v>
      </c>
      <c r="AN30" s="239">
        <v>304.76293113648978</v>
      </c>
      <c r="AO30" s="124">
        <v>6.941273182166338E-3</v>
      </c>
      <c r="AP30" s="239">
        <v>396.02323769755662</v>
      </c>
      <c r="AQ30" s="124">
        <v>9.0198157272402078E-3</v>
      </c>
      <c r="AR30" s="239">
        <v>1538.9286013904841</v>
      </c>
      <c r="AS30" s="124">
        <v>3.5050600774398213E-2</v>
      </c>
      <c r="AT30" s="239">
        <v>41666.197464939039</v>
      </c>
      <c r="AU30" s="124">
        <v>0.94898831031619535</v>
      </c>
      <c r="AV30" s="239">
        <v>43905.912235163567</v>
      </c>
      <c r="AY30" s="121"/>
      <c r="AZ30" s="122" t="s">
        <v>253</v>
      </c>
      <c r="BA30" s="239">
        <v>45.933589465351773</v>
      </c>
      <c r="BB30" s="124">
        <v>1.7089461901204335E-3</v>
      </c>
      <c r="BC30" s="239">
        <v>135.06750658810313</v>
      </c>
      <c r="BD30" s="124">
        <v>5.025148338710126E-3</v>
      </c>
      <c r="BE30" s="239">
        <v>1487.9464624562936</v>
      </c>
      <c r="BF30" s="124">
        <v>5.535862682875977E-2</v>
      </c>
      <c r="BG30" s="239">
        <v>7222.8727415648027</v>
      </c>
      <c r="BH30" s="124">
        <v>0.26872493521832741</v>
      </c>
      <c r="BI30" s="239">
        <v>6285.8913844265462</v>
      </c>
      <c r="BJ30" s="124">
        <v>0.23386480912904933</v>
      </c>
      <c r="BK30" s="239">
        <v>7808.1492793640527</v>
      </c>
      <c r="BL30" s="124">
        <v>0.29049998308810848</v>
      </c>
      <c r="BM30" s="239">
        <v>3892.4513732334954</v>
      </c>
      <c r="BN30" s="124">
        <v>0.14481755120692458</v>
      </c>
      <c r="BP30" s="239">
        <v>77.476315043636333</v>
      </c>
      <c r="BQ30" s="124">
        <v>1.1413555361936424E-2</v>
      </c>
      <c r="BR30" s="239">
        <v>345.24006742876651</v>
      </c>
      <c r="BS30" s="124">
        <v>5.0859628785101141E-2</v>
      </c>
      <c r="BT30" s="239">
        <v>2254.0082593720817</v>
      </c>
      <c r="BU30" s="124">
        <v>0.33205306731632284</v>
      </c>
      <c r="BV30" s="239">
        <v>2467.8576322805793</v>
      </c>
      <c r="BW30" s="124">
        <v>0.36355665206260074</v>
      </c>
      <c r="BX30" s="239">
        <v>888.44126937812564</v>
      </c>
      <c r="BY30" s="124">
        <v>0.13088223940652169</v>
      </c>
      <c r="BZ30" s="239">
        <v>583.43888092560019</v>
      </c>
      <c r="CA30" s="124">
        <v>8.5950292860469887E-2</v>
      </c>
      <c r="CB30" s="239">
        <v>171.63406144059655</v>
      </c>
      <c r="CC30" s="124">
        <v>2.5284564207047288E-2</v>
      </c>
      <c r="CE30" s="239">
        <v>85.240678126845467</v>
      </c>
      <c r="CF30" s="124">
        <v>1.5479397109864379E-2</v>
      </c>
      <c r="CG30" s="239">
        <v>228.83680443011991</v>
      </c>
      <c r="CH30" s="124">
        <v>4.1555931357737635E-2</v>
      </c>
      <c r="CI30" s="239">
        <v>1337.8514146664393</v>
      </c>
      <c r="CJ30" s="124">
        <v>0.24294895086121532</v>
      </c>
      <c r="CK30" s="239">
        <v>2309.2340667514441</v>
      </c>
      <c r="CL30" s="124">
        <v>0.41934850736030294</v>
      </c>
      <c r="CM30" s="239">
        <v>893.02885349995017</v>
      </c>
      <c r="CN30" s="124">
        <v>0.16217079166500761</v>
      </c>
      <c r="CO30" s="239">
        <v>489.5073533567832</v>
      </c>
      <c r="CP30" s="124">
        <v>8.8892754930136847E-2</v>
      </c>
      <c r="CQ30" s="239">
        <v>163.01905093463392</v>
      </c>
      <c r="CR30" s="124">
        <v>2.9603666715735361E-2</v>
      </c>
      <c r="CT30" s="239">
        <v>5.0872362674938536</v>
      </c>
      <c r="CU30" s="124">
        <v>9.7277089542506887E-3</v>
      </c>
      <c r="CV30" s="239">
        <v>39.969468815516223</v>
      </c>
      <c r="CW30" s="124">
        <v>7.6428799302628539E-2</v>
      </c>
      <c r="CX30" s="239">
        <v>157.86392736895795</v>
      </c>
      <c r="CY30" s="124">
        <v>0.30186416731470356</v>
      </c>
      <c r="CZ30" s="239">
        <v>162.23594865457798</v>
      </c>
      <c r="DA30" s="124">
        <v>0.3102242568352267</v>
      </c>
      <c r="DB30" s="239">
        <v>85.521500569925934</v>
      </c>
      <c r="DC30" s="124">
        <v>0.16353246107141395</v>
      </c>
      <c r="DD30" s="239">
        <v>55.642638046454927</v>
      </c>
      <c r="DE30" s="124">
        <v>0.10639871236593468</v>
      </c>
      <c r="DF30" s="239">
        <v>16.642733585459752</v>
      </c>
      <c r="DG30" s="124">
        <v>3.1823894155842074E-2</v>
      </c>
      <c r="DI30" s="239">
        <v>22.5940551760978</v>
      </c>
      <c r="DJ30" s="124">
        <v>5.3669862020213942E-3</v>
      </c>
      <c r="DK30" s="239">
        <v>69.64719648090508</v>
      </c>
      <c r="DL30" s="124">
        <v>1.6543977590969507E-2</v>
      </c>
      <c r="DM30" s="239">
        <v>690.26411607383852</v>
      </c>
      <c r="DN30" s="124">
        <v>0.16396516507748968</v>
      </c>
      <c r="DO30" s="239">
        <v>1651.8915229197255</v>
      </c>
      <c r="DP30" s="124">
        <v>0.39238989821204195</v>
      </c>
      <c r="DQ30" s="239">
        <v>904.53539774852868</v>
      </c>
      <c r="DR30" s="124">
        <v>0.21486311160698537</v>
      </c>
      <c r="DS30" s="239">
        <v>638.45172623838073</v>
      </c>
      <c r="DT30" s="124">
        <v>0.1516576629857522</v>
      </c>
      <c r="DU30" s="239">
        <v>232.43772248345999</v>
      </c>
      <c r="DV30" s="124">
        <v>5.5213198324740073E-2</v>
      </c>
    </row>
    <row r="31" spans="1:126" s="93" customFormat="1" x14ac:dyDescent="0.2">
      <c r="A31" s="94">
        <v>97210</v>
      </c>
      <c r="B31" s="108" t="s">
        <v>33</v>
      </c>
      <c r="C31" s="237">
        <v>5073.9072942810981</v>
      </c>
      <c r="D31" s="110">
        <v>0.6748955279001535</v>
      </c>
      <c r="E31" s="237">
        <v>974.63418621442167</v>
      </c>
      <c r="F31" s="110">
        <v>0.12963899721938382</v>
      </c>
      <c r="G31" s="237">
        <v>723.1861762448026</v>
      </c>
      <c r="H31" s="110">
        <v>9.6193148175361551E-2</v>
      </c>
      <c r="I31" s="237">
        <v>75.26092538500103</v>
      </c>
      <c r="J31" s="110">
        <v>1.0010679939937891E-2</v>
      </c>
      <c r="K31" s="237">
        <v>671.07470993393338</v>
      </c>
      <c r="L31" s="110">
        <v>8.9261646765163197E-2</v>
      </c>
      <c r="M31" s="237">
        <v>7518.063292059257</v>
      </c>
      <c r="N31" s="615"/>
      <c r="P31" s="237">
        <v>5958.0944037640002</v>
      </c>
      <c r="Q31" s="616">
        <v>0.79250388993892484</v>
      </c>
      <c r="R31" s="237">
        <v>1524.8049035740228</v>
      </c>
      <c r="S31" s="616">
        <v>0.20281884367541239</v>
      </c>
      <c r="T31" s="755">
        <v>35.163984721234101</v>
      </c>
      <c r="U31" s="110">
        <v>4.6772663856627901E-3</v>
      </c>
      <c r="V31" s="236">
        <v>7518.063292059257</v>
      </c>
      <c r="W31" s="617"/>
      <c r="X31" s="94"/>
      <c r="Y31" s="108" t="s">
        <v>33</v>
      </c>
      <c r="Z31" s="237">
        <v>85.177098308508278</v>
      </c>
      <c r="AA31" s="110">
        <v>1.1898254331319833E-2</v>
      </c>
      <c r="AB31" s="237">
        <v>687.53999283065446</v>
      </c>
      <c r="AC31" s="110">
        <v>9.6041375676163346E-2</v>
      </c>
      <c r="AD31" s="237">
        <v>2274.2955055504499</v>
      </c>
      <c r="AE31" s="110">
        <v>0.31769274707628603</v>
      </c>
      <c r="AF31" s="237">
        <v>3108.2258032569007</v>
      </c>
      <c r="AG31" s="110">
        <v>0.43418315322708445</v>
      </c>
      <c r="AH31" s="237">
        <v>1003.5511112422157</v>
      </c>
      <c r="AI31" s="110">
        <v>0.14018446968914644</v>
      </c>
      <c r="AJ31" s="237">
        <v>7158.7895111887283</v>
      </c>
      <c r="AK31" s="618"/>
      <c r="AL31" s="407"/>
      <c r="AM31" s="632" t="s">
        <v>33</v>
      </c>
      <c r="AN31" s="633">
        <v>70.679756550624376</v>
      </c>
      <c r="AO31" s="634">
        <v>9.4013250227991414E-3</v>
      </c>
      <c r="AP31" s="633">
        <v>37.666430368249657</v>
      </c>
      <c r="AQ31" s="634">
        <v>5.0101241376929841E-3</v>
      </c>
      <c r="AR31" s="633">
        <v>490.27252236973874</v>
      </c>
      <c r="AS31" s="634">
        <v>6.5212609062173674E-2</v>
      </c>
      <c r="AT31" s="633">
        <v>6919.4445827706431</v>
      </c>
      <c r="AU31" s="634">
        <v>0.92037594177733417</v>
      </c>
      <c r="AV31" s="633">
        <v>7518.0632920592561</v>
      </c>
      <c r="AY31" s="114">
        <v>97210</v>
      </c>
      <c r="AZ31" s="108" t="s">
        <v>33</v>
      </c>
      <c r="BA31" s="237">
        <v>12.55036717260616</v>
      </c>
      <c r="BB31" s="110">
        <v>2.4735113285873252E-3</v>
      </c>
      <c r="BC31" s="237">
        <v>27.55280818415175</v>
      </c>
      <c r="BD31" s="110">
        <v>5.4302939699365557E-3</v>
      </c>
      <c r="BE31" s="237">
        <v>301.04409560403661</v>
      </c>
      <c r="BF31" s="110">
        <v>5.9331808435552108E-2</v>
      </c>
      <c r="BG31" s="237">
        <v>1458.8790749309394</v>
      </c>
      <c r="BH31" s="110">
        <v>0.28752576472480507</v>
      </c>
      <c r="BI31" s="237">
        <v>1227.4539300109864</v>
      </c>
      <c r="BJ31" s="110">
        <v>0.2419149304116128</v>
      </c>
      <c r="BK31" s="237">
        <v>1411.0366364002855</v>
      </c>
      <c r="BL31" s="110">
        <v>0.27809665304501974</v>
      </c>
      <c r="BM31" s="237">
        <v>635.39038197809157</v>
      </c>
      <c r="BN31" s="110">
        <v>0.12522703808448624</v>
      </c>
      <c r="BP31" s="237">
        <v>17.4908887597045</v>
      </c>
      <c r="BQ31" s="110">
        <v>1.7946106351595249E-2</v>
      </c>
      <c r="BR31" s="237">
        <v>50.160227610142535</v>
      </c>
      <c r="BS31" s="110">
        <v>5.1465696893898169E-2</v>
      </c>
      <c r="BT31" s="237">
        <v>339.36347513270664</v>
      </c>
      <c r="BU31" s="110">
        <v>0.34819574352386395</v>
      </c>
      <c r="BV31" s="237">
        <v>376.92689440658364</v>
      </c>
      <c r="BW31" s="110">
        <v>0.38673678774864861</v>
      </c>
      <c r="BX31" s="237">
        <v>122.97461453565512</v>
      </c>
      <c r="BY31" s="110">
        <v>0.12617514989218778</v>
      </c>
      <c r="BZ31" s="237">
        <v>57.657099790381089</v>
      </c>
      <c r="CA31" s="110">
        <v>5.9157682549928946E-2</v>
      </c>
      <c r="CB31" s="237">
        <v>10.060985979247979</v>
      </c>
      <c r="CC31" s="110">
        <v>1.0322833039877117E-2</v>
      </c>
      <c r="CE31" s="237">
        <v>7.5030026273702504</v>
      </c>
      <c r="CF31" s="110">
        <v>1.0374925397952355E-2</v>
      </c>
      <c r="CG31" s="237">
        <v>17.551925273662071</v>
      </c>
      <c r="CH31" s="110">
        <v>2.4270272096186537E-2</v>
      </c>
      <c r="CI31" s="237">
        <v>180.12224180457991</v>
      </c>
      <c r="CJ31" s="110">
        <v>0.24906759520747188</v>
      </c>
      <c r="CK31" s="237">
        <v>300.08657947714772</v>
      </c>
      <c r="CL31" s="110">
        <v>0.41495065770666323</v>
      </c>
      <c r="CM31" s="237">
        <v>130.12257818834686</v>
      </c>
      <c r="CN31" s="110">
        <v>0.17992957064530454</v>
      </c>
      <c r="CO31" s="237">
        <v>65.180131983087833</v>
      </c>
      <c r="CP31" s="110">
        <v>9.0129117679683068E-2</v>
      </c>
      <c r="CQ31" s="237">
        <v>22.619716890607972</v>
      </c>
      <c r="CR31" s="110">
        <v>3.1277861266738413E-2</v>
      </c>
      <c r="CT31" s="237">
        <v>0</v>
      </c>
      <c r="CU31" s="110">
        <v>0</v>
      </c>
      <c r="CV31" s="237">
        <v>12.5541655474621</v>
      </c>
      <c r="CW31" s="110">
        <v>0.16680854617772287</v>
      </c>
      <c r="CX31" s="237">
        <v>22.603787507292161</v>
      </c>
      <c r="CY31" s="110">
        <v>0.30033895267247052</v>
      </c>
      <c r="CZ31" s="237">
        <v>20.04340440763497</v>
      </c>
      <c r="DA31" s="110">
        <v>0.26631886739502514</v>
      </c>
      <c r="DB31" s="237">
        <v>7.5008370112518197</v>
      </c>
      <c r="DC31" s="110">
        <v>9.9664427096543287E-2</v>
      </c>
      <c r="DD31" s="237">
        <v>10.00228153756616</v>
      </c>
      <c r="DE31" s="110">
        <v>0.13290138921889399</v>
      </c>
      <c r="DF31" s="237">
        <v>2.5564493737938299</v>
      </c>
      <c r="DG31" s="110">
        <v>3.3967817439344322E-2</v>
      </c>
      <c r="DI31" s="237">
        <v>4.9969250616543102</v>
      </c>
      <c r="DJ31" s="110">
        <v>7.4461531446271493E-3</v>
      </c>
      <c r="DK31" s="237">
        <v>12.55346623392386</v>
      </c>
      <c r="DL31" s="110">
        <v>1.8706510688146386E-2</v>
      </c>
      <c r="DM31" s="237">
        <v>175.20684532183608</v>
      </c>
      <c r="DN31" s="110">
        <v>0.26108396386906763</v>
      </c>
      <c r="DO31" s="237">
        <v>257.196574581508</v>
      </c>
      <c r="DP31" s="110">
        <v>0.38326071713658938</v>
      </c>
      <c r="DQ31" s="237">
        <v>138.05558652770785</v>
      </c>
      <c r="DR31" s="110">
        <v>0.20572312513654295</v>
      </c>
      <c r="DS31" s="237">
        <v>70.398272035225446</v>
      </c>
      <c r="DT31" s="110">
        <v>0.10490377746787102</v>
      </c>
      <c r="DU31" s="237">
        <v>12.667040172077749</v>
      </c>
      <c r="DV31" s="110">
        <v>1.8875752557155383E-2</v>
      </c>
    </row>
    <row r="32" spans="1:126" s="93" customFormat="1" x14ac:dyDescent="0.2">
      <c r="A32" s="94">
        <v>97217</v>
      </c>
      <c r="B32" s="115" t="s">
        <v>14</v>
      </c>
      <c r="C32" s="236">
        <v>2166.0625854994637</v>
      </c>
      <c r="D32" s="116">
        <v>0.58817116380485146</v>
      </c>
      <c r="E32" s="236">
        <v>421.56917790072958</v>
      </c>
      <c r="F32" s="116">
        <v>0.11447260834014714</v>
      </c>
      <c r="G32" s="236">
        <v>774.88429842705568</v>
      </c>
      <c r="H32" s="116">
        <v>0.2104115562823658</v>
      </c>
      <c r="I32" s="236">
        <v>86.321307855863679</v>
      </c>
      <c r="J32" s="116">
        <v>2.3439629326792034E-2</v>
      </c>
      <c r="K32" s="236">
        <v>233.87052012111903</v>
      </c>
      <c r="L32" s="116">
        <v>6.3505042245843538E-2</v>
      </c>
      <c r="M32" s="236">
        <v>3682.7078898042319</v>
      </c>
      <c r="N32" s="615"/>
      <c r="P32" s="236">
        <v>2399.9331056205824</v>
      </c>
      <c r="Q32" s="749">
        <v>0.65167620605069487</v>
      </c>
      <c r="R32" s="236">
        <v>1238.610394117858</v>
      </c>
      <c r="S32" s="749">
        <v>0.33633142545652761</v>
      </c>
      <c r="T32" s="400">
        <v>44.164390065791395</v>
      </c>
      <c r="U32" s="116">
        <v>1.1992368492777503E-2</v>
      </c>
      <c r="V32" s="236">
        <v>3682.7078898042319</v>
      </c>
      <c r="W32" s="617"/>
      <c r="X32" s="94"/>
      <c r="Y32" s="115" t="s">
        <v>14</v>
      </c>
      <c r="Z32" s="236">
        <v>121.45207268092447</v>
      </c>
      <c r="AA32" s="116">
        <v>3.5431918008784764E-2</v>
      </c>
      <c r="AB32" s="236">
        <v>341.2702868720192</v>
      </c>
      <c r="AC32" s="116">
        <v>9.9560761346998511E-2</v>
      </c>
      <c r="AD32" s="236">
        <v>1078.0126120604373</v>
      </c>
      <c r="AE32" s="116">
        <v>0.31449487554904831</v>
      </c>
      <c r="AF32" s="236">
        <v>1344.0026885930404</v>
      </c>
      <c r="AG32" s="116">
        <v>0.39209370424597362</v>
      </c>
      <c r="AH32" s="236">
        <v>543.02125058165404</v>
      </c>
      <c r="AI32" s="116">
        <v>0.15841874084919469</v>
      </c>
      <c r="AJ32" s="236">
        <v>3427.7589107880758</v>
      </c>
      <c r="AK32" s="618"/>
      <c r="AL32" s="407"/>
      <c r="AM32" s="750" t="s">
        <v>14</v>
      </c>
      <c r="AN32" s="751">
        <v>45.168126203649599</v>
      </c>
      <c r="AO32" s="553">
        <v>1.2264922322158627E-2</v>
      </c>
      <c r="AP32" s="751">
        <v>11.04109751644768</v>
      </c>
      <c r="AQ32" s="553">
        <v>2.998092123194331E-3</v>
      </c>
      <c r="AR32" s="751">
        <v>151.56415681669088</v>
      </c>
      <c r="AS32" s="553">
        <v>4.115562823657673E-2</v>
      </c>
      <c r="AT32" s="751">
        <v>3474.9345092674425</v>
      </c>
      <c r="AU32" s="553">
        <v>0.94358135731807036</v>
      </c>
      <c r="AV32" s="751">
        <v>3682.7078898042305</v>
      </c>
      <c r="AY32" s="114">
        <v>97217</v>
      </c>
      <c r="AZ32" s="115" t="s">
        <v>14</v>
      </c>
      <c r="BA32" s="236">
        <v>6.0224168271532799</v>
      </c>
      <c r="BB32" s="116">
        <v>2.7803521779425386E-3</v>
      </c>
      <c r="BC32" s="236">
        <v>16.059778205742081</v>
      </c>
      <c r="BD32" s="116">
        <v>7.4142724745134368E-3</v>
      </c>
      <c r="BE32" s="236">
        <v>114.42591971591231</v>
      </c>
      <c r="BF32" s="116">
        <v>5.2826691380908231E-2</v>
      </c>
      <c r="BG32" s="236">
        <v>608.26409954248129</v>
      </c>
      <c r="BH32" s="116">
        <v>0.28081556997219642</v>
      </c>
      <c r="BI32" s="236">
        <v>541.0137783059364</v>
      </c>
      <c r="BJ32" s="116">
        <v>0.24976830398517141</v>
      </c>
      <c r="BK32" s="236">
        <v>626.33135002394113</v>
      </c>
      <c r="BL32" s="116">
        <v>0.28915662650602403</v>
      </c>
      <c r="BM32" s="236">
        <v>253.94524287829663</v>
      </c>
      <c r="BN32" s="116">
        <v>0.11723818350324371</v>
      </c>
      <c r="BP32" s="236">
        <v>7.0261529650121606</v>
      </c>
      <c r="BQ32" s="116">
        <v>1.666666666666667E-2</v>
      </c>
      <c r="BR32" s="236">
        <v>14.052305930024319</v>
      </c>
      <c r="BS32" s="116">
        <v>3.3333333333333333E-2</v>
      </c>
      <c r="BT32" s="236">
        <v>140.5230593002432</v>
      </c>
      <c r="BU32" s="116">
        <v>0.33333333333333337</v>
      </c>
      <c r="BV32" s="236">
        <v>159.59404591956192</v>
      </c>
      <c r="BW32" s="116">
        <v>0.37857142857142861</v>
      </c>
      <c r="BX32" s="236">
        <v>59.220432133673924</v>
      </c>
      <c r="BY32" s="116">
        <v>0.1404761904761905</v>
      </c>
      <c r="BZ32" s="236">
        <v>29.108347997907522</v>
      </c>
      <c r="CA32" s="116">
        <v>6.9047619047619052E-2</v>
      </c>
      <c r="CB32" s="236">
        <v>12.04483365430656</v>
      </c>
      <c r="CC32" s="116">
        <v>2.8571428571428571E-2</v>
      </c>
      <c r="CE32" s="236">
        <v>5.0186806892944</v>
      </c>
      <c r="CF32" s="116">
        <v>6.4766839378238312E-3</v>
      </c>
      <c r="CG32" s="236">
        <v>36.134500962919681</v>
      </c>
      <c r="CH32" s="116">
        <v>4.6632124352331591E-2</v>
      </c>
      <c r="CI32" s="236">
        <v>194.72481074462272</v>
      </c>
      <c r="CJ32" s="116">
        <v>0.25129533678756466</v>
      </c>
      <c r="CK32" s="236">
        <v>305.13578590909952</v>
      </c>
      <c r="CL32" s="116">
        <v>0.39378238341968896</v>
      </c>
      <c r="CM32" s="236">
        <v>132.49317019737217</v>
      </c>
      <c r="CN32" s="116">
        <v>0.17098445595854916</v>
      </c>
      <c r="CO32" s="236">
        <v>78.291418752992641</v>
      </c>
      <c r="CP32" s="116">
        <v>0.10103626943005177</v>
      </c>
      <c r="CQ32" s="236">
        <v>23.08593117075424</v>
      </c>
      <c r="CR32" s="116">
        <v>2.9792746113989625E-2</v>
      </c>
      <c r="CT32" s="236">
        <v>5.0186806892944</v>
      </c>
      <c r="CU32" s="116">
        <v>5.8139534883720929E-2</v>
      </c>
      <c r="CV32" s="236">
        <v>8.0298891028710404</v>
      </c>
      <c r="CW32" s="116">
        <v>9.3023255813953487E-2</v>
      </c>
      <c r="CX32" s="236">
        <v>33.123292549343041</v>
      </c>
      <c r="CY32" s="116">
        <v>0.38372093023255816</v>
      </c>
      <c r="CZ32" s="236">
        <v>24.089667308613119</v>
      </c>
      <c r="DA32" s="116">
        <v>0.27906976744186046</v>
      </c>
      <c r="DB32" s="236">
        <v>12.044833654306561</v>
      </c>
      <c r="DC32" s="116">
        <v>0.13953488372093026</v>
      </c>
      <c r="DD32" s="236">
        <v>4.0149445514355202</v>
      </c>
      <c r="DE32" s="116">
        <v>4.6511627906976744E-2</v>
      </c>
      <c r="DF32" s="236">
        <v>0</v>
      </c>
      <c r="DG32" s="116">
        <v>0</v>
      </c>
      <c r="DI32" s="236">
        <v>1.0037361378588801</v>
      </c>
      <c r="DJ32" s="116">
        <v>4.2918454935622326E-3</v>
      </c>
      <c r="DK32" s="236">
        <v>5.0186806892944009</v>
      </c>
      <c r="DL32" s="116">
        <v>2.1459227467811162E-2</v>
      </c>
      <c r="DM32" s="236">
        <v>55.205487582238405</v>
      </c>
      <c r="DN32" s="116">
        <v>0.23605150214592277</v>
      </c>
      <c r="DO32" s="236">
        <v>83.31009944228704</v>
      </c>
      <c r="DP32" s="116">
        <v>0.35622317596566527</v>
      </c>
      <c r="DQ32" s="236">
        <v>39.14570937649632</v>
      </c>
      <c r="DR32" s="116">
        <v>0.16738197424892706</v>
      </c>
      <c r="DS32" s="236">
        <v>35.130764825060801</v>
      </c>
      <c r="DT32" s="116">
        <v>0.15021459227467812</v>
      </c>
      <c r="DU32" s="236">
        <v>15.056042067883199</v>
      </c>
      <c r="DV32" s="116">
        <v>6.4377682403433473E-2</v>
      </c>
    </row>
    <row r="33" spans="1:126" s="93" customFormat="1" x14ac:dyDescent="0.2">
      <c r="A33" s="94">
        <v>97220</v>
      </c>
      <c r="B33" s="115" t="s">
        <v>28</v>
      </c>
      <c r="C33" s="236">
        <v>3595.233182570259</v>
      </c>
      <c r="D33" s="116">
        <v>0.67397647362631463</v>
      </c>
      <c r="E33" s="236">
        <v>705.46646633785178</v>
      </c>
      <c r="F33" s="116">
        <v>0.132249502910987</v>
      </c>
      <c r="G33" s="236">
        <v>430.22884468290152</v>
      </c>
      <c r="H33" s="116">
        <v>8.0652381880946006E-2</v>
      </c>
      <c r="I33" s="236">
        <v>40.054322439094889</v>
      </c>
      <c r="J33" s="116">
        <v>7.5087399398369847E-3</v>
      </c>
      <c r="K33" s="236">
        <v>563.37724438296812</v>
      </c>
      <c r="L33" s="116">
        <v>0.10561290164191542</v>
      </c>
      <c r="M33" s="236">
        <v>5334.3600604130752</v>
      </c>
      <c r="N33" s="615"/>
      <c r="P33" s="236">
        <v>3908.0628393493189</v>
      </c>
      <c r="Q33" s="749">
        <v>0.73262074458593851</v>
      </c>
      <c r="R33" s="236">
        <v>1386.3024191575082</v>
      </c>
      <c r="S33" s="749">
        <v>0.25988167342610119</v>
      </c>
      <c r="T33" s="400">
        <v>39.994801906248085</v>
      </c>
      <c r="U33" s="116">
        <v>7.4975819879603365E-3</v>
      </c>
      <c r="V33" s="236">
        <v>5334.3600604130752</v>
      </c>
      <c r="W33" s="617"/>
      <c r="X33" s="94"/>
      <c r="Y33" s="115" t="s">
        <v>28</v>
      </c>
      <c r="Z33" s="236">
        <v>20.028588175714049</v>
      </c>
      <c r="AA33" s="116">
        <v>3.8783035650333387E-3</v>
      </c>
      <c r="AB33" s="236">
        <v>429.90382262252911</v>
      </c>
      <c r="AC33" s="116">
        <v>8.3245883996961909E-2</v>
      </c>
      <c r="AD33" s="236">
        <v>1906.8820798588181</v>
      </c>
      <c r="AE33" s="116">
        <v>0.36924557555095783</v>
      </c>
      <c r="AF33" s="236">
        <v>2341.2964900990833</v>
      </c>
      <c r="AG33" s="116">
        <v>0.45336488247143225</v>
      </c>
      <c r="AH33" s="236">
        <v>466.15422950000044</v>
      </c>
      <c r="AI33" s="116">
        <v>9.0265354415614826E-2</v>
      </c>
      <c r="AJ33" s="236">
        <v>5164.2652102561442</v>
      </c>
      <c r="AK33" s="618"/>
      <c r="AL33" s="407"/>
      <c r="AM33" s="750" t="s">
        <v>28</v>
      </c>
      <c r="AN33" s="751">
        <v>25.02021557061715</v>
      </c>
      <c r="AO33" s="553">
        <v>4.6903874667732241E-3</v>
      </c>
      <c r="AP33" s="751">
        <v>42.533760196050729</v>
      </c>
      <c r="AQ33" s="553">
        <v>7.9735450390195535E-3</v>
      </c>
      <c r="AR33" s="751">
        <v>162.66306882107921</v>
      </c>
      <c r="AS33" s="553">
        <v>3.0493455068438535E-2</v>
      </c>
      <c r="AT33" s="751">
        <v>5104.1430158253288</v>
      </c>
      <c r="AU33" s="553">
        <v>0.95684261242576862</v>
      </c>
      <c r="AV33" s="751">
        <v>5334.3600604130761</v>
      </c>
      <c r="AY33" s="114">
        <v>97220</v>
      </c>
      <c r="AZ33" s="115" t="s">
        <v>28</v>
      </c>
      <c r="BA33" s="236">
        <v>4.9995168456933596</v>
      </c>
      <c r="BB33" s="116">
        <v>1.3905959896929878E-3</v>
      </c>
      <c r="BC33" s="236">
        <v>25.028802063409451</v>
      </c>
      <c r="BD33" s="116">
        <v>6.9616630667377671E-3</v>
      </c>
      <c r="BE33" s="236">
        <v>132.57561110938965</v>
      </c>
      <c r="BF33" s="116">
        <v>3.6875385928266925E-2</v>
      </c>
      <c r="BG33" s="236">
        <v>1038.4109321087788</v>
      </c>
      <c r="BH33" s="116">
        <v>0.28882992545323888</v>
      </c>
      <c r="BI33" s="236">
        <v>943.08242183516461</v>
      </c>
      <c r="BJ33" s="116">
        <v>0.26231467444371659</v>
      </c>
      <c r="BK33" s="236">
        <v>988.31081263591102</v>
      </c>
      <c r="BL33" s="116">
        <v>0.27489477384311417</v>
      </c>
      <c r="BM33" s="236">
        <v>462.82508597191219</v>
      </c>
      <c r="BN33" s="116">
        <v>0.12873298127523264</v>
      </c>
      <c r="BP33" s="236">
        <v>5.0039865230472804</v>
      </c>
      <c r="BQ33" s="116">
        <v>7.0931600037964721E-3</v>
      </c>
      <c r="BR33" s="236">
        <v>47.559484094022366</v>
      </c>
      <c r="BS33" s="116">
        <v>6.7415655262692345E-2</v>
      </c>
      <c r="BT33" s="236">
        <v>232.61984235109193</v>
      </c>
      <c r="BU33" s="116">
        <v>0.3297390499064331</v>
      </c>
      <c r="BV33" s="236">
        <v>250.17980608916679</v>
      </c>
      <c r="BW33" s="116">
        <v>0.35463033046471454</v>
      </c>
      <c r="BX33" s="236">
        <v>102.56406399294727</v>
      </c>
      <c r="BY33" s="116">
        <v>0.14538474737908913</v>
      </c>
      <c r="BZ33" s="236">
        <v>60.037980248499217</v>
      </c>
      <c r="CA33" s="116">
        <v>8.5103946272829217E-2</v>
      </c>
      <c r="CB33" s="236">
        <v>7.50130303907717</v>
      </c>
      <c r="CC33" s="116">
        <v>1.0633110710445526E-2</v>
      </c>
      <c r="CE33" s="236">
        <v>7.4985556015085697</v>
      </c>
      <c r="CF33" s="116">
        <v>1.7429225618369105E-2</v>
      </c>
      <c r="CG33" s="236">
        <v>12.514360147389571</v>
      </c>
      <c r="CH33" s="116">
        <v>2.9087682757796565E-2</v>
      </c>
      <c r="CI33" s="236">
        <v>132.55513771883045</v>
      </c>
      <c r="CJ33" s="116">
        <v>0.30810379024337547</v>
      </c>
      <c r="CK33" s="236">
        <v>165.09809477342148</v>
      </c>
      <c r="CL33" s="116">
        <v>0.38374482978961205</v>
      </c>
      <c r="CM33" s="236">
        <v>72.544496195157393</v>
      </c>
      <c r="CN33" s="116">
        <v>0.16861839249440846</v>
      </c>
      <c r="CO33" s="236">
        <v>27.518405559606851</v>
      </c>
      <c r="CP33" s="116">
        <v>6.3962251484763144E-2</v>
      </c>
      <c r="CQ33" s="236">
        <v>12.499794686987251</v>
      </c>
      <c r="CR33" s="116">
        <v>2.9053827611675305E-2</v>
      </c>
      <c r="CT33" s="236">
        <v>0</v>
      </c>
      <c r="CU33" s="116">
        <v>0</v>
      </c>
      <c r="CV33" s="236">
        <v>4.9995168456933605</v>
      </c>
      <c r="CW33" s="116">
        <v>0.12481841013027845</v>
      </c>
      <c r="CX33" s="236">
        <v>2.5057965340575801</v>
      </c>
      <c r="CY33" s="116">
        <v>6.2559953120360501E-2</v>
      </c>
      <c r="CZ33" s="236">
        <v>10.00882181292007</v>
      </c>
      <c r="DA33" s="116">
        <v>0.24988119142794418</v>
      </c>
      <c r="DB33" s="236">
        <v>12.51869864384458</v>
      </c>
      <c r="DC33" s="116">
        <v>0.31254301362555931</v>
      </c>
      <c r="DD33" s="236">
        <v>7.5165408353472305</v>
      </c>
      <c r="DE33" s="116">
        <v>0.18765866896828931</v>
      </c>
      <c r="DF33" s="236">
        <v>2.5049477672320699</v>
      </c>
      <c r="DG33" s="116">
        <v>6.2538762727568295E-2</v>
      </c>
      <c r="DI33" s="236">
        <v>0</v>
      </c>
      <c r="DJ33" s="116">
        <v>0</v>
      </c>
      <c r="DK33" s="236">
        <v>4.5048792732874121</v>
      </c>
      <c r="DL33" s="116">
        <v>7.9962038193809627E-3</v>
      </c>
      <c r="DM33" s="236">
        <v>100.554783204176</v>
      </c>
      <c r="DN33" s="116">
        <v>0.17848570244314246</v>
      </c>
      <c r="DO33" s="236">
        <v>255.64366883353856</v>
      </c>
      <c r="DP33" s="116">
        <v>0.45376995855331198</v>
      </c>
      <c r="DQ33" s="236">
        <v>107.59512682936453</v>
      </c>
      <c r="DR33" s="116">
        <v>0.19098237975019164</v>
      </c>
      <c r="DS33" s="236">
        <v>87.573472862850622</v>
      </c>
      <c r="DT33" s="116">
        <v>0.15544375236306246</v>
      </c>
      <c r="DU33" s="236">
        <v>7.5053133797509393</v>
      </c>
      <c r="DV33" s="116">
        <v>1.3322003070910398E-2</v>
      </c>
    </row>
    <row r="34" spans="1:126" s="93" customFormat="1" x14ac:dyDescent="0.2">
      <c r="A34" s="94">
        <v>97226</v>
      </c>
      <c r="B34" s="115" t="s">
        <v>21</v>
      </c>
      <c r="C34" s="236">
        <v>1166.6462658155203</v>
      </c>
      <c r="D34" s="116">
        <v>0.63507860140097294</v>
      </c>
      <c r="E34" s="236">
        <v>237.84686715846988</v>
      </c>
      <c r="F34" s="116">
        <v>0.12947494040707755</v>
      </c>
      <c r="G34" s="236">
        <v>231.94983739421031</v>
      </c>
      <c r="H34" s="116">
        <v>0.12626481791764588</v>
      </c>
      <c r="I34" s="236">
        <v>47.245081258741294</v>
      </c>
      <c r="J34" s="116">
        <v>2.5718455549080092E-2</v>
      </c>
      <c r="K34" s="236">
        <v>153.32277387074916</v>
      </c>
      <c r="L34" s="116">
        <v>8.346318472522353E-2</v>
      </c>
      <c r="M34" s="236">
        <v>1837.010825497691</v>
      </c>
      <c r="N34" s="615"/>
      <c r="P34" s="236">
        <v>1421.2013839727258</v>
      </c>
      <c r="Q34" s="749">
        <v>0.77364888886144023</v>
      </c>
      <c r="R34" s="236">
        <v>401.98086226369503</v>
      </c>
      <c r="S34" s="749">
        <v>0.21882334969625919</v>
      </c>
      <c r="T34" s="400">
        <v>13.828579261270193</v>
      </c>
      <c r="U34" s="116">
        <v>7.5277614423005339E-3</v>
      </c>
      <c r="V34" s="236">
        <v>1837.010825497691</v>
      </c>
      <c r="W34" s="617"/>
      <c r="X34" s="94"/>
      <c r="Y34" s="115" t="s">
        <v>21</v>
      </c>
      <c r="Z34" s="236">
        <v>25.571006431291025</v>
      </c>
      <c r="AA34" s="116">
        <v>1.5231954129249893E-2</v>
      </c>
      <c r="AB34" s="236">
        <v>157.30575940542067</v>
      </c>
      <c r="AC34" s="116">
        <v>9.3702769109554176E-2</v>
      </c>
      <c r="AD34" s="236">
        <v>432.46606016520235</v>
      </c>
      <c r="AE34" s="116">
        <v>0.25760828806616543</v>
      </c>
      <c r="AF34" s="236">
        <v>735.16304394436168</v>
      </c>
      <c r="AG34" s="116">
        <v>0.43791666131597307</v>
      </c>
      <c r="AH34" s="236">
        <v>328.26799021045019</v>
      </c>
      <c r="AI34" s="116">
        <v>0.19554032737905744</v>
      </c>
      <c r="AJ34" s="236">
        <v>1678.773860156726</v>
      </c>
      <c r="AK34" s="618"/>
      <c r="AL34" s="407"/>
      <c r="AM34" s="750" t="s">
        <v>21</v>
      </c>
      <c r="AN34" s="751">
        <v>17.691089292778752</v>
      </c>
      <c r="AO34" s="553">
        <v>9.6303674682950233E-3</v>
      </c>
      <c r="AP34" s="751">
        <v>5.8970297642595844</v>
      </c>
      <c r="AQ34" s="553">
        <v>3.2101224894316746E-3</v>
      </c>
      <c r="AR34" s="751">
        <v>115.97491869710517</v>
      </c>
      <c r="AS34" s="553">
        <v>6.3132408958822939E-2</v>
      </c>
      <c r="AT34" s="751">
        <v>1697.4477877435477</v>
      </c>
      <c r="AU34" s="553">
        <v>0.92402710108345032</v>
      </c>
      <c r="AV34" s="751">
        <v>1837.0108254976913</v>
      </c>
      <c r="AY34" s="114">
        <v>97226</v>
      </c>
      <c r="AZ34" s="115" t="s">
        <v>21</v>
      </c>
      <c r="BA34" s="236">
        <v>3.9313531761730558</v>
      </c>
      <c r="BB34" s="116">
        <v>3.3697902195100444E-3</v>
      </c>
      <c r="BC34" s="236">
        <v>6.879868058302848</v>
      </c>
      <c r="BD34" s="116">
        <v>5.897132884142578E-3</v>
      </c>
      <c r="BE34" s="236">
        <v>69.781518877071747</v>
      </c>
      <c r="BF34" s="116">
        <v>5.9813776396303295E-2</v>
      </c>
      <c r="BG34" s="236">
        <v>319.43965635022698</v>
      </c>
      <c r="BH34" s="116">
        <v>0.27381020769558562</v>
      </c>
      <c r="BI34" s="236">
        <v>292.88581162489265</v>
      </c>
      <c r="BJ34" s="116">
        <v>0.25104937135349831</v>
      </c>
      <c r="BK34" s="236">
        <v>356.77030073770482</v>
      </c>
      <c r="BL34" s="116">
        <v>0.3058084624205365</v>
      </c>
      <c r="BM34" s="236">
        <v>116.9577569911484</v>
      </c>
      <c r="BN34" s="116">
        <v>0.10025125903042381</v>
      </c>
      <c r="BP34" s="236">
        <v>0.98283829404326395</v>
      </c>
      <c r="BQ34" s="116">
        <v>4.1322314049586778E-3</v>
      </c>
      <c r="BR34" s="236">
        <v>5.8970297642595835</v>
      </c>
      <c r="BS34" s="116">
        <v>2.4793388429752063E-2</v>
      </c>
      <c r="BT34" s="236">
        <v>57.987459348552576</v>
      </c>
      <c r="BU34" s="116">
        <v>0.243801652892562</v>
      </c>
      <c r="BV34" s="236">
        <v>109.09505063880232</v>
      </c>
      <c r="BW34" s="116">
        <v>0.45867768595041331</v>
      </c>
      <c r="BX34" s="236">
        <v>38.330693467687297</v>
      </c>
      <c r="BY34" s="116">
        <v>0.16115702479338845</v>
      </c>
      <c r="BZ34" s="236">
        <v>23.588119057038334</v>
      </c>
      <c r="CA34" s="116">
        <v>9.9173553719008253E-2</v>
      </c>
      <c r="CB34" s="236">
        <v>1.9656765880865279</v>
      </c>
      <c r="CC34" s="116">
        <v>8.2644628099173556E-3</v>
      </c>
      <c r="CE34" s="236">
        <v>0.98283829404326395</v>
      </c>
      <c r="CF34" s="116">
        <v>4.2372881355932203E-3</v>
      </c>
      <c r="CG34" s="236">
        <v>4.9141914702163199</v>
      </c>
      <c r="CH34" s="116">
        <v>2.1186440677966101E-2</v>
      </c>
      <c r="CI34" s="236">
        <v>55.038944466422784</v>
      </c>
      <c r="CJ34" s="116">
        <v>0.23728813559322035</v>
      </c>
      <c r="CK34" s="236">
        <v>107.12937405071578</v>
      </c>
      <c r="CL34" s="116">
        <v>0.46186440677966106</v>
      </c>
      <c r="CM34" s="236">
        <v>31.450825409384446</v>
      </c>
      <c r="CN34" s="116">
        <v>0.13559322033898305</v>
      </c>
      <c r="CO34" s="236">
        <v>22.605280762995072</v>
      </c>
      <c r="CP34" s="116">
        <v>9.7457627118644072E-2</v>
      </c>
      <c r="CQ34" s="236">
        <v>9.8283829404326397</v>
      </c>
      <c r="CR34" s="116">
        <v>4.2372881355932202E-2</v>
      </c>
      <c r="CT34" s="236">
        <v>0</v>
      </c>
      <c r="CU34" s="116">
        <v>0</v>
      </c>
      <c r="CV34" s="236">
        <v>2.9657256682959479</v>
      </c>
      <c r="CW34" s="116">
        <v>6.2773215523832526E-2</v>
      </c>
      <c r="CX34" s="236">
        <v>9.8283829404326397</v>
      </c>
      <c r="CY34" s="116">
        <v>0.20802976052907499</v>
      </c>
      <c r="CZ34" s="236">
        <v>20.691236533407011</v>
      </c>
      <c r="DA34" s="116">
        <v>0.43795535920638751</v>
      </c>
      <c r="DB34" s="236">
        <v>10.811221234475903</v>
      </c>
      <c r="DC34" s="116">
        <v>0.22883273658198247</v>
      </c>
      <c r="DD34" s="236">
        <v>1.9656765880865279</v>
      </c>
      <c r="DE34" s="116">
        <v>4.1605952105814997E-2</v>
      </c>
      <c r="DF34" s="236">
        <v>0.98283829404326395</v>
      </c>
      <c r="DG34" s="116">
        <v>2.0802976052907499E-2</v>
      </c>
      <c r="DI34" s="236">
        <v>0</v>
      </c>
      <c r="DJ34" s="116">
        <v>0</v>
      </c>
      <c r="DK34" s="236">
        <v>0</v>
      </c>
      <c r="DL34" s="116">
        <v>0</v>
      </c>
      <c r="DM34" s="236">
        <v>27.519472233211392</v>
      </c>
      <c r="DN34" s="116">
        <v>0.17948717948717952</v>
      </c>
      <c r="DO34" s="236">
        <v>73.712872053244794</v>
      </c>
      <c r="DP34" s="116">
        <v>0.48076923076923078</v>
      </c>
      <c r="DQ34" s="236">
        <v>24.570957351081599</v>
      </c>
      <c r="DR34" s="116">
        <v>0.16025641025641027</v>
      </c>
      <c r="DS34" s="236">
        <v>14.74257441064896</v>
      </c>
      <c r="DT34" s="116">
        <v>9.6153846153846173E-2</v>
      </c>
      <c r="DU34" s="236">
        <v>12.776897822562432</v>
      </c>
      <c r="DV34" s="116">
        <v>8.3333333333333343E-2</v>
      </c>
    </row>
    <row r="35" spans="1:126" s="93" customFormat="1" x14ac:dyDescent="0.2">
      <c r="A35" s="94">
        <v>97232</v>
      </c>
      <c r="B35" s="118" t="s">
        <v>26</v>
      </c>
      <c r="C35" s="236">
        <v>2699.2782382640089</v>
      </c>
      <c r="D35" s="119">
        <v>0.68201711699889089</v>
      </c>
      <c r="E35" s="236">
        <v>482.26567554213364</v>
      </c>
      <c r="F35" s="119">
        <v>0.12185236816205473</v>
      </c>
      <c r="G35" s="236">
        <v>452.06114471486001</v>
      </c>
      <c r="H35" s="119">
        <v>0.11422069583457736</v>
      </c>
      <c r="I35" s="236">
        <v>63.415805054913157</v>
      </c>
      <c r="J35" s="119">
        <v>1.6023047910589398E-2</v>
      </c>
      <c r="K35" s="236">
        <v>260.76578280879448</v>
      </c>
      <c r="L35" s="119">
        <v>6.5886771093887603E-2</v>
      </c>
      <c r="M35" s="238">
        <v>3957.7866463847104</v>
      </c>
      <c r="N35" s="615"/>
      <c r="P35" s="238">
        <v>3219.8029861873556</v>
      </c>
      <c r="Q35" s="752">
        <v>0.81353627010908358</v>
      </c>
      <c r="R35" s="238">
        <v>691.68375594456302</v>
      </c>
      <c r="S35" s="752">
        <v>0.17476529629923082</v>
      </c>
      <c r="T35" s="486">
        <v>46.299904252791748</v>
      </c>
      <c r="U35" s="119">
        <v>1.1698433591685639E-2</v>
      </c>
      <c r="V35" s="236">
        <v>3957.7866463847104</v>
      </c>
      <c r="W35" s="617"/>
      <c r="X35" s="94"/>
      <c r="Y35" s="118" t="s">
        <v>26</v>
      </c>
      <c r="Z35" s="236">
        <v>42.272633475821706</v>
      </c>
      <c r="AA35" s="119">
        <v>1.1449833396172681E-2</v>
      </c>
      <c r="AB35" s="236">
        <v>279.89531899940107</v>
      </c>
      <c r="AC35" s="119">
        <v>7.581157139747971E-2</v>
      </c>
      <c r="AD35" s="236">
        <v>1176.969884569424</v>
      </c>
      <c r="AE35" s="119">
        <v>0.31879038476134458</v>
      </c>
      <c r="AF35" s="236">
        <v>1614.9355815648898</v>
      </c>
      <c r="AG35" s="119">
        <v>0.43741640475380383</v>
      </c>
      <c r="AH35" s="236">
        <v>577.91335649516634</v>
      </c>
      <c r="AI35" s="119">
        <v>0.15653180569119915</v>
      </c>
      <c r="AJ35" s="238">
        <v>3691.9867751047032</v>
      </c>
      <c r="AK35" s="618"/>
      <c r="AL35" s="407"/>
      <c r="AM35" s="753" t="s">
        <v>26</v>
      </c>
      <c r="AN35" s="751">
        <v>55.374973183334752</v>
      </c>
      <c r="AO35" s="554">
        <v>1.3991399267041776E-2</v>
      </c>
      <c r="AP35" s="751">
        <v>23.156806967576351</v>
      </c>
      <c r="AQ35" s="554">
        <v>5.8509487843992885E-3</v>
      </c>
      <c r="AR35" s="751">
        <v>304.05894366121993</v>
      </c>
      <c r="AS35" s="554">
        <v>7.6825501429938478E-2</v>
      </c>
      <c r="AT35" s="751">
        <v>3575.1959225725782</v>
      </c>
      <c r="AU35" s="554">
        <v>0.90333215051862037</v>
      </c>
      <c r="AV35" s="754">
        <v>3957.7866463847095</v>
      </c>
      <c r="AY35" s="114">
        <v>97232</v>
      </c>
      <c r="AZ35" s="115" t="s">
        <v>26</v>
      </c>
      <c r="BA35" s="236">
        <v>9.0613592481820504</v>
      </c>
      <c r="BB35" s="116">
        <v>3.356956359567325E-3</v>
      </c>
      <c r="BC35" s="236">
        <v>26.177260050303701</v>
      </c>
      <c r="BD35" s="116">
        <v>9.6978739276389388E-3</v>
      </c>
      <c r="BE35" s="236">
        <v>153.03628952485241</v>
      </c>
      <c r="BF35" s="116">
        <v>5.6695262961581491E-2</v>
      </c>
      <c r="BG35" s="236">
        <v>786.32461920335345</v>
      </c>
      <c r="BH35" s="116">
        <v>0.29130921298023121</v>
      </c>
      <c r="BI35" s="236">
        <v>637.31560045547076</v>
      </c>
      <c r="BJ35" s="116">
        <v>0.23610593062290183</v>
      </c>
      <c r="BK35" s="236">
        <v>747.05872912789789</v>
      </c>
      <c r="BL35" s="116">
        <v>0.27676240208877279</v>
      </c>
      <c r="BM35" s="236">
        <v>340.3043806539481</v>
      </c>
      <c r="BN35" s="116">
        <v>0.12607236105930622</v>
      </c>
      <c r="BP35" s="236">
        <v>7.0477238596971503</v>
      </c>
      <c r="BQ35" s="116">
        <v>1.4613778705636741E-2</v>
      </c>
      <c r="BR35" s="236">
        <v>18.122718496364101</v>
      </c>
      <c r="BS35" s="116">
        <v>3.7578288100208766E-2</v>
      </c>
      <c r="BT35" s="236">
        <v>152.02947183060996</v>
      </c>
      <c r="BU35" s="116">
        <v>0.31524008350730687</v>
      </c>
      <c r="BV35" s="236">
        <v>192.30217960030797</v>
      </c>
      <c r="BW35" s="116">
        <v>0.39874739039665968</v>
      </c>
      <c r="BX35" s="236">
        <v>61.415879348789453</v>
      </c>
      <c r="BY35" s="116">
        <v>0.12734864300626303</v>
      </c>
      <c r="BZ35" s="236">
        <v>44.299978546667802</v>
      </c>
      <c r="CA35" s="116">
        <v>9.1858037578288088E-2</v>
      </c>
      <c r="CB35" s="236">
        <v>7.0477238596971503</v>
      </c>
      <c r="CC35" s="116">
        <v>1.4613778705636741E-2</v>
      </c>
      <c r="CE35" s="236">
        <v>9.0613592481820504</v>
      </c>
      <c r="CF35" s="116">
        <v>2.0044543429844099E-2</v>
      </c>
      <c r="CG35" s="236">
        <v>19.129536190606551</v>
      </c>
      <c r="CH35" s="116">
        <v>4.23162583518931E-2</v>
      </c>
      <c r="CI35" s="236">
        <v>160.08401338454954</v>
      </c>
      <c r="CJ35" s="116">
        <v>0.35412026726057905</v>
      </c>
      <c r="CK35" s="236">
        <v>177.19991418667121</v>
      </c>
      <c r="CL35" s="116">
        <v>0.39198218262806239</v>
      </c>
      <c r="CM35" s="236">
        <v>43.293160852425352</v>
      </c>
      <c r="CN35" s="116">
        <v>9.576837416481071E-2</v>
      </c>
      <c r="CO35" s="236">
        <v>35.238619298485752</v>
      </c>
      <c r="CP35" s="116">
        <v>7.7951002227171509E-2</v>
      </c>
      <c r="CQ35" s="236">
        <v>8.0545415539396004</v>
      </c>
      <c r="CR35" s="116">
        <v>1.7817371937639201E-2</v>
      </c>
      <c r="CT35" s="236">
        <v>0</v>
      </c>
      <c r="CU35" s="116">
        <v>0</v>
      </c>
      <c r="CV35" s="236">
        <v>3.0204530827273501</v>
      </c>
      <c r="CW35" s="116">
        <v>4.7629342245389339E-2</v>
      </c>
      <c r="CX35" s="236">
        <v>25.170442356061251</v>
      </c>
      <c r="CY35" s="116">
        <v>0.39691118537824449</v>
      </c>
      <c r="CZ35" s="236">
        <v>20.136353884849001</v>
      </c>
      <c r="DA35" s="116">
        <v>0.31752894830259559</v>
      </c>
      <c r="DB35" s="236">
        <v>11.068139795486351</v>
      </c>
      <c r="DC35" s="116">
        <v>0.17453282798983949</v>
      </c>
      <c r="DD35" s="236">
        <v>4.0204159357891998</v>
      </c>
      <c r="DE35" s="116">
        <v>6.3397696083931004E-2</v>
      </c>
      <c r="DF35" s="236">
        <v>0</v>
      </c>
      <c r="DG35" s="116">
        <v>0</v>
      </c>
      <c r="DI35" s="236">
        <v>2.0136353884849001</v>
      </c>
      <c r="DJ35" s="116">
        <v>7.7220077220077239E-3</v>
      </c>
      <c r="DK35" s="236">
        <v>4.0272707769698002</v>
      </c>
      <c r="DL35" s="116">
        <v>1.5444015444015448E-2</v>
      </c>
      <c r="DM35" s="236">
        <v>49.334067017880052</v>
      </c>
      <c r="DN35" s="116">
        <v>0.18918918918918926</v>
      </c>
      <c r="DO35" s="236">
        <v>98.66813403576009</v>
      </c>
      <c r="DP35" s="116">
        <v>0.37837837837837845</v>
      </c>
      <c r="DQ35" s="236">
        <v>51.347702406364952</v>
      </c>
      <c r="DR35" s="116">
        <v>0.19691119691119696</v>
      </c>
      <c r="DS35" s="236">
        <v>39.265890075455552</v>
      </c>
      <c r="DT35" s="116">
        <v>0.15057915057915061</v>
      </c>
      <c r="DU35" s="236">
        <v>16.109083107879201</v>
      </c>
      <c r="DV35" s="116">
        <v>6.1776061776061791E-2</v>
      </c>
    </row>
    <row r="36" spans="1:126" s="93" customFormat="1" hidden="1" x14ac:dyDescent="0.2">
      <c r="A36" s="94"/>
      <c r="B36" s="127" t="s">
        <v>38</v>
      </c>
      <c r="C36" s="240">
        <v>14701.127566430348</v>
      </c>
      <c r="D36" s="129">
        <v>0.65835980735167576</v>
      </c>
      <c r="E36" s="240">
        <v>2821.7823731536068</v>
      </c>
      <c r="F36" s="129">
        <v>0.12636772867816506</v>
      </c>
      <c r="G36" s="240">
        <v>2612.31030146383</v>
      </c>
      <c r="H36" s="129">
        <v>0.11698695212615776</v>
      </c>
      <c r="I36" s="240">
        <v>312.29744199361403</v>
      </c>
      <c r="J36" s="129">
        <v>1.3985599595559499E-2</v>
      </c>
      <c r="K36" s="240">
        <v>1882.4110311175641</v>
      </c>
      <c r="L36" s="129">
        <v>8.4299912248441924E-2</v>
      </c>
      <c r="M36" s="240">
        <v>22329.928714158963</v>
      </c>
      <c r="N36" s="619"/>
      <c r="P36" s="240">
        <v>16907.094718893983</v>
      </c>
      <c r="Q36" s="491">
        <v>0.75714951602928893</v>
      </c>
      <c r="R36" s="240">
        <v>5243.3823350576467</v>
      </c>
      <c r="S36" s="491">
        <v>0.23481410989605719</v>
      </c>
      <c r="T36" s="226">
        <v>179.45166020733552</v>
      </c>
      <c r="U36" s="129">
        <v>8.0363740746538428E-3</v>
      </c>
      <c r="V36" s="240">
        <v>22329.928714158967</v>
      </c>
      <c r="W36" s="617"/>
      <c r="X36" s="94"/>
      <c r="Y36" s="127" t="s">
        <v>38</v>
      </c>
      <c r="Z36" s="240">
        <v>294.50139907225952</v>
      </c>
      <c r="AA36" s="129">
        <v>1.3943155720428022E-2</v>
      </c>
      <c r="AB36" s="240">
        <v>1895.9151807300245</v>
      </c>
      <c r="AC36" s="129">
        <v>8.9762020421356337E-2</v>
      </c>
      <c r="AD36" s="240">
        <v>6868.6261422043308</v>
      </c>
      <c r="AE36" s="129">
        <v>0.32519480107005994</v>
      </c>
      <c r="AF36" s="240">
        <v>9143.6236074582757</v>
      </c>
      <c r="AG36" s="129">
        <v>0.43290445549459378</v>
      </c>
      <c r="AH36" s="240">
        <v>2918.9079380294866</v>
      </c>
      <c r="AI36" s="129">
        <v>0.138195567293562</v>
      </c>
      <c r="AJ36" s="240">
        <v>21121.574267494376</v>
      </c>
      <c r="AK36" s="618"/>
      <c r="AL36" s="407"/>
      <c r="AM36" s="127" t="s">
        <v>38</v>
      </c>
      <c r="AN36" s="240">
        <v>213.93416080100462</v>
      </c>
      <c r="AO36" s="129">
        <v>9.58060204936316E-3</v>
      </c>
      <c r="AP36" s="240">
        <v>120.29512481258399</v>
      </c>
      <c r="AQ36" s="129">
        <v>5.3871701227737124E-3</v>
      </c>
      <c r="AR36" s="240">
        <v>1224.5336103658337</v>
      </c>
      <c r="AS36" s="129">
        <v>5.4838222998418326E-2</v>
      </c>
      <c r="AT36" s="240">
        <v>20771.165818179539</v>
      </c>
      <c r="AU36" s="129">
        <v>0.9301940048294447</v>
      </c>
      <c r="AV36" s="240">
        <v>22329.928714158963</v>
      </c>
      <c r="AY36" s="121"/>
      <c r="AZ36" s="127" t="s">
        <v>38</v>
      </c>
      <c r="BA36" s="240">
        <v>36.565013269807906</v>
      </c>
      <c r="BB36" s="129">
        <v>2.4872250855984125E-3</v>
      </c>
      <c r="BC36" s="240">
        <v>101.69851656190983</v>
      </c>
      <c r="BD36" s="129">
        <v>6.9177358064789404E-3</v>
      </c>
      <c r="BE36" s="240">
        <v>770.86343483126279</v>
      </c>
      <c r="BF36" s="129">
        <v>5.2435667355986343E-2</v>
      </c>
      <c r="BG36" s="240">
        <v>4211.3183821357798</v>
      </c>
      <c r="BH36" s="129">
        <v>0.28646227053714018</v>
      </c>
      <c r="BI36" s="240">
        <v>3641.7515422324504</v>
      </c>
      <c r="BJ36" s="129">
        <v>0.24771919880134213</v>
      </c>
      <c r="BK36" s="240">
        <v>4129.5078289257408</v>
      </c>
      <c r="BL36" s="129">
        <v>0.2808973536394152</v>
      </c>
      <c r="BM36" s="240">
        <v>1809.4228484733969</v>
      </c>
      <c r="BN36" s="129">
        <v>0.1230805487740388</v>
      </c>
      <c r="BP36" s="240">
        <v>37.551590401504356</v>
      </c>
      <c r="BQ36" s="129">
        <v>1.3307755679094745E-2</v>
      </c>
      <c r="BR36" s="240">
        <v>135.7917658948129</v>
      </c>
      <c r="BS36" s="129">
        <v>4.8122692659339578E-2</v>
      </c>
      <c r="BT36" s="240">
        <v>922.52330796320427</v>
      </c>
      <c r="BU36" s="129">
        <v>0.3269292900615145</v>
      </c>
      <c r="BV36" s="240">
        <v>1088.0979766544226</v>
      </c>
      <c r="BW36" s="129">
        <v>0.38560662473710577</v>
      </c>
      <c r="BX36" s="240">
        <v>384.50568347875304</v>
      </c>
      <c r="BY36" s="129">
        <v>0.13626340824045613</v>
      </c>
      <c r="BZ36" s="240">
        <v>214.69152564049398</v>
      </c>
      <c r="CA36" s="129">
        <v>7.6083658216546321E-2</v>
      </c>
      <c r="CB36" s="240">
        <v>38.620523120415385</v>
      </c>
      <c r="CC36" s="129">
        <v>1.3686570405942866E-2</v>
      </c>
      <c r="CE36" s="240">
        <v>30.064436460398536</v>
      </c>
      <c r="CF36" s="129">
        <v>1.1508753934611702E-2</v>
      </c>
      <c r="CG36" s="240">
        <v>90.244514044794187</v>
      </c>
      <c r="CH36" s="129">
        <v>3.4545863098355854E-2</v>
      </c>
      <c r="CI36" s="240">
        <v>722.52514811900539</v>
      </c>
      <c r="CJ36" s="129">
        <v>0.27658473333513722</v>
      </c>
      <c r="CK36" s="240">
        <v>1054.6497483970556</v>
      </c>
      <c r="CL36" s="129">
        <v>0.40372299868284173</v>
      </c>
      <c r="CM36" s="240">
        <v>409.90423084268622</v>
      </c>
      <c r="CN36" s="129">
        <v>0.15691253470653657</v>
      </c>
      <c r="CO36" s="240">
        <v>228.83385635716817</v>
      </c>
      <c r="CP36" s="129">
        <v>8.7598267414456546E-2</v>
      </c>
      <c r="CQ36" s="240">
        <v>76.088367242721702</v>
      </c>
      <c r="CR36" s="129">
        <v>2.9126848828060336E-2</v>
      </c>
      <c r="CT36" s="240">
        <v>5.0186806892944</v>
      </c>
      <c r="CU36" s="129">
        <v>1.607019467484791E-2</v>
      </c>
      <c r="CV36" s="240">
        <v>31.5697502470498</v>
      </c>
      <c r="CW36" s="129">
        <v>0.10108872504852393</v>
      </c>
      <c r="CX36" s="240">
        <v>93.231701887186659</v>
      </c>
      <c r="CY36" s="129">
        <v>0.2985349521021472</v>
      </c>
      <c r="CZ36" s="240">
        <v>94.969483947424166</v>
      </c>
      <c r="DA36" s="129">
        <v>0.30409946152990308</v>
      </c>
      <c r="DB36" s="240">
        <v>53.943730339365217</v>
      </c>
      <c r="DC36" s="129">
        <v>0.17273189941936276</v>
      </c>
      <c r="DD36" s="240">
        <v>27.519859448224636</v>
      </c>
      <c r="DE36" s="129">
        <v>8.8120668784688203E-2</v>
      </c>
      <c r="DF36" s="240">
        <v>6.0442354350691634</v>
      </c>
      <c r="DG36" s="129">
        <v>1.9354098440526959E-2</v>
      </c>
      <c r="DI36" s="240">
        <v>8.0142965879980892</v>
      </c>
      <c r="DJ36" s="129">
        <v>4.2574636758477245E-3</v>
      </c>
      <c r="DK36" s="240">
        <v>26.104296973475474</v>
      </c>
      <c r="DL36" s="129">
        <v>1.3867479812832205E-2</v>
      </c>
      <c r="DM36" s="240">
        <v>407.82065535934191</v>
      </c>
      <c r="DN36" s="129">
        <v>0.21664803734029536</v>
      </c>
      <c r="DO36" s="240">
        <v>768.53134894633854</v>
      </c>
      <c r="DP36" s="129">
        <v>0.40826967981061552</v>
      </c>
      <c r="DQ36" s="240">
        <v>360.71508249101521</v>
      </c>
      <c r="DR36" s="129">
        <v>0.19162397400362827</v>
      </c>
      <c r="DS36" s="240">
        <v>247.11097420924139</v>
      </c>
      <c r="DT36" s="129">
        <v>0.131273653906785</v>
      </c>
      <c r="DU36" s="240">
        <v>64.114376550153523</v>
      </c>
      <c r="DV36" s="129">
        <v>3.4059711449995922E-2</v>
      </c>
    </row>
    <row r="37" spans="1:126" s="93" customFormat="1" x14ac:dyDescent="0.2">
      <c r="A37" s="94">
        <v>97202</v>
      </c>
      <c r="B37" s="132" t="s">
        <v>0</v>
      </c>
      <c r="C37" s="236">
        <v>1088.3091747192004</v>
      </c>
      <c r="D37" s="133">
        <v>0.70178926441351897</v>
      </c>
      <c r="E37" s="236">
        <v>201.42454980638649</v>
      </c>
      <c r="F37" s="133">
        <v>0.12988734261100068</v>
      </c>
      <c r="G37" s="236">
        <v>106.87833255032753</v>
      </c>
      <c r="H37" s="133">
        <v>6.8919814446653418E-2</v>
      </c>
      <c r="I37" s="236">
        <v>53.439166275163764</v>
      </c>
      <c r="J37" s="133">
        <v>3.4459907223326709E-2</v>
      </c>
      <c r="K37" s="236">
        <v>100.71227490319322</v>
      </c>
      <c r="L37" s="133">
        <v>6.4943671305500328E-2</v>
      </c>
      <c r="M37" s="241">
        <v>1550.7634982542713</v>
      </c>
      <c r="N37" s="615"/>
      <c r="P37" s="241">
        <v>1281.5123143294079</v>
      </c>
      <c r="Q37" s="756">
        <v>0.82637508283631556</v>
      </c>
      <c r="R37" s="241">
        <v>262.0574500032069</v>
      </c>
      <c r="S37" s="756">
        <v>0.16898608349900598</v>
      </c>
      <c r="T37" s="493">
        <v>7.1937339216565306</v>
      </c>
      <c r="U37" s="133">
        <v>4.6388336646785121E-3</v>
      </c>
      <c r="V37" s="236">
        <v>1550.7634982542713</v>
      </c>
      <c r="W37" s="617"/>
      <c r="X37" s="94"/>
      <c r="Y37" s="132" t="s">
        <v>0</v>
      </c>
      <c r="Z37" s="236">
        <v>18.498172941402839</v>
      </c>
      <c r="AA37" s="133">
        <v>1.3574660633484165E-2</v>
      </c>
      <c r="AB37" s="236">
        <v>104.82298000128274</v>
      </c>
      <c r="AC37" s="133">
        <v>7.6923076923076927E-2</v>
      </c>
      <c r="AD37" s="236">
        <v>331.9394366707287</v>
      </c>
      <c r="AE37" s="133">
        <v>0.24358974358974361</v>
      </c>
      <c r="AF37" s="236">
        <v>568.30497981087615</v>
      </c>
      <c r="AG37" s="133">
        <v>0.41704374057315241</v>
      </c>
      <c r="AH37" s="236">
        <v>339.1331705923854</v>
      </c>
      <c r="AI37" s="133">
        <v>0.24886877828054302</v>
      </c>
      <c r="AJ37" s="241">
        <v>1362.6987400166756</v>
      </c>
      <c r="AK37" s="618"/>
      <c r="AL37" s="407"/>
      <c r="AM37" s="757" t="s">
        <v>0</v>
      </c>
      <c r="AN37" s="751">
        <v>5.1383813726119003</v>
      </c>
      <c r="AO37" s="555">
        <v>3.3134526176275682E-3</v>
      </c>
      <c r="AP37" s="751">
        <v>8.2214101961790398</v>
      </c>
      <c r="AQ37" s="555">
        <v>5.3015241882041087E-3</v>
      </c>
      <c r="AR37" s="751">
        <v>67.826634118477074</v>
      </c>
      <c r="AS37" s="555">
        <v>4.3737574552683893E-2</v>
      </c>
      <c r="AT37" s="751">
        <v>1469.5770725670034</v>
      </c>
      <c r="AU37" s="555">
        <v>0.94764744864148442</v>
      </c>
      <c r="AV37" s="758">
        <v>1550.7634982542713</v>
      </c>
      <c r="AY37" s="114">
        <v>97202</v>
      </c>
      <c r="AZ37" s="115" t="s">
        <v>0</v>
      </c>
      <c r="BA37" s="236">
        <v>1.02767627452238</v>
      </c>
      <c r="BB37" s="116">
        <v>9.4428706326723318E-4</v>
      </c>
      <c r="BC37" s="236">
        <v>5.1383813726119003</v>
      </c>
      <c r="BD37" s="116">
        <v>4.7214353163361669E-3</v>
      </c>
      <c r="BE37" s="236">
        <v>58.57754764777566</v>
      </c>
      <c r="BF37" s="116">
        <v>5.3824362606232294E-2</v>
      </c>
      <c r="BG37" s="236">
        <v>280.55562294460975</v>
      </c>
      <c r="BH37" s="116">
        <v>0.25779036827195467</v>
      </c>
      <c r="BI37" s="236">
        <v>280.55562294460969</v>
      </c>
      <c r="BJ37" s="116">
        <v>0.25779036827195462</v>
      </c>
      <c r="BK37" s="236">
        <v>327.82873157263919</v>
      </c>
      <c r="BL37" s="116">
        <v>0.30122757318224735</v>
      </c>
      <c r="BM37" s="236">
        <v>134.62559196243177</v>
      </c>
      <c r="BN37" s="116">
        <v>0.12370160528800754</v>
      </c>
      <c r="BP37" s="236">
        <v>2.0553525490447599</v>
      </c>
      <c r="BQ37" s="116">
        <v>1.020408163265306E-2</v>
      </c>
      <c r="BR37" s="236">
        <v>5.1383813726118994</v>
      </c>
      <c r="BS37" s="116">
        <v>2.5510204081632647E-2</v>
      </c>
      <c r="BT37" s="236">
        <v>56.522195098730904</v>
      </c>
      <c r="BU37" s="116">
        <v>0.28061224489795916</v>
      </c>
      <c r="BV37" s="236">
        <v>76.048044314656124</v>
      </c>
      <c r="BW37" s="116">
        <v>0.37755102040816324</v>
      </c>
      <c r="BX37" s="236">
        <v>34.940993333760922</v>
      </c>
      <c r="BY37" s="116">
        <v>0.17346938775510204</v>
      </c>
      <c r="BZ37" s="236">
        <v>23.636554314014742</v>
      </c>
      <c r="CA37" s="116">
        <v>0.11734693877551021</v>
      </c>
      <c r="CB37" s="236">
        <v>3.0830288235671399</v>
      </c>
      <c r="CC37" s="116">
        <v>1.530612244897959E-2</v>
      </c>
      <c r="CE37" s="236">
        <v>1.02767627452238</v>
      </c>
      <c r="CF37" s="116">
        <v>9.6153846153846142E-3</v>
      </c>
      <c r="CG37" s="236">
        <v>3.0830288235671399</v>
      </c>
      <c r="CH37" s="116">
        <v>2.8846153846153844E-2</v>
      </c>
      <c r="CI37" s="236">
        <v>33.913317059238537</v>
      </c>
      <c r="CJ37" s="116">
        <v>0.31730769230769224</v>
      </c>
      <c r="CK37" s="236">
        <v>36.996345882805684</v>
      </c>
      <c r="CL37" s="116">
        <v>0.34615384615384615</v>
      </c>
      <c r="CM37" s="236">
        <v>24.664230588537123</v>
      </c>
      <c r="CN37" s="116">
        <v>0.23076923076923078</v>
      </c>
      <c r="CO37" s="236">
        <v>7.1937339216566603</v>
      </c>
      <c r="CP37" s="116">
        <v>6.7307692307692304E-2</v>
      </c>
      <c r="CQ37" s="236">
        <v>0</v>
      </c>
      <c r="CR37" s="116">
        <v>0</v>
      </c>
      <c r="CT37" s="236">
        <v>0</v>
      </c>
      <c r="CU37" s="116">
        <v>0</v>
      </c>
      <c r="CV37" s="236">
        <v>1.02767627452238</v>
      </c>
      <c r="CW37" s="116">
        <v>1.9230769230769228E-2</v>
      </c>
      <c r="CX37" s="236">
        <v>19.52584921592522</v>
      </c>
      <c r="CY37" s="116">
        <v>0.36538461538461536</v>
      </c>
      <c r="CZ37" s="236">
        <v>16.44282039235808</v>
      </c>
      <c r="DA37" s="116">
        <v>0.30769230769230765</v>
      </c>
      <c r="DB37" s="236">
        <v>10.276762745223801</v>
      </c>
      <c r="DC37" s="116">
        <v>0.19230769230769232</v>
      </c>
      <c r="DD37" s="236">
        <v>5.1383813726118994</v>
      </c>
      <c r="DE37" s="116">
        <v>9.6153846153846131E-2</v>
      </c>
      <c r="DF37" s="236">
        <v>1.02767627452238</v>
      </c>
      <c r="DG37" s="116">
        <v>1.9230769230769228E-2</v>
      </c>
      <c r="DI37" s="236">
        <v>0</v>
      </c>
      <c r="DJ37" s="116">
        <v>0</v>
      </c>
      <c r="DK37" s="236">
        <v>3.0830288235671399</v>
      </c>
      <c r="DL37" s="116">
        <v>3.061224489795919E-2</v>
      </c>
      <c r="DM37" s="236">
        <v>20.553525490447601</v>
      </c>
      <c r="DN37" s="116">
        <v>0.20408163265306128</v>
      </c>
      <c r="DO37" s="236">
        <v>41.107050980895202</v>
      </c>
      <c r="DP37" s="116">
        <v>0.40816326530612257</v>
      </c>
      <c r="DQ37" s="236">
        <v>17.470496666880461</v>
      </c>
      <c r="DR37" s="116">
        <v>0.17346938775510209</v>
      </c>
      <c r="DS37" s="236">
        <v>15.4151441178357</v>
      </c>
      <c r="DT37" s="116">
        <v>0.15306122448979595</v>
      </c>
      <c r="DU37" s="236">
        <v>3.0830288235671399</v>
      </c>
      <c r="DV37" s="116">
        <v>3.061224489795919E-2</v>
      </c>
    </row>
    <row r="38" spans="1:126" s="93" customFormat="1" x14ac:dyDescent="0.2">
      <c r="A38" s="94">
        <v>97206</v>
      </c>
      <c r="B38" s="115" t="s">
        <v>5</v>
      </c>
      <c r="C38" s="236">
        <v>1594.1417311425962</v>
      </c>
      <c r="D38" s="116">
        <v>0.60981933888616602</v>
      </c>
      <c r="E38" s="236">
        <v>508.43058534780494</v>
      </c>
      <c r="F38" s="116">
        <v>0.19449387552515598</v>
      </c>
      <c r="G38" s="236">
        <v>330.47988047607322</v>
      </c>
      <c r="H38" s="116">
        <v>0.12642101909135139</v>
      </c>
      <c r="I38" s="236">
        <v>87.856842513395392</v>
      </c>
      <c r="J38" s="116">
        <v>3.3608555984381498E-2</v>
      </c>
      <c r="K38" s="236">
        <v>93.212273980430865</v>
      </c>
      <c r="L38" s="116">
        <v>3.565721051294525E-2</v>
      </c>
      <c r="M38" s="236">
        <v>2614.1213134603004</v>
      </c>
      <c r="N38" s="615"/>
      <c r="P38" s="236">
        <v>1918.2662293018218</v>
      </c>
      <c r="Q38" s="749">
        <v>0.7338091845334529</v>
      </c>
      <c r="R38" s="236">
        <v>683.20359906111264</v>
      </c>
      <c r="S38" s="749">
        <v>0.26135114523692826</v>
      </c>
      <c r="T38" s="400">
        <v>12.651485097365935</v>
      </c>
      <c r="U38" s="116">
        <v>4.8396702296188473E-3</v>
      </c>
      <c r="V38" s="236">
        <v>2614.1213134603004</v>
      </c>
      <c r="W38" s="617"/>
      <c r="X38" s="94"/>
      <c r="Y38" s="115" t="s">
        <v>5</v>
      </c>
      <c r="Z38" s="236">
        <v>56.139210465486784</v>
      </c>
      <c r="AA38" s="116">
        <v>2.2796247649767939E-2</v>
      </c>
      <c r="AB38" s="236">
        <v>258.45221421846742</v>
      </c>
      <c r="AC38" s="116">
        <v>0.10494876276496937</v>
      </c>
      <c r="AD38" s="236">
        <v>654.60437863529864</v>
      </c>
      <c r="AE38" s="116">
        <v>0.26581284995389781</v>
      </c>
      <c r="AF38" s="236">
        <v>1040.1049596543883</v>
      </c>
      <c r="AG38" s="116">
        <v>0.42235168691248415</v>
      </c>
      <c r="AH38" s="236">
        <v>453.35060526845928</v>
      </c>
      <c r="AI38" s="116">
        <v>0.18409045271888069</v>
      </c>
      <c r="AJ38" s="236">
        <v>2462.6513682421005</v>
      </c>
      <c r="AK38" s="618"/>
      <c r="AL38" s="407"/>
      <c r="AM38" s="750" t="s">
        <v>5</v>
      </c>
      <c r="AN38" s="751">
        <v>11.65153424755386</v>
      </c>
      <c r="AO38" s="553">
        <v>4.4571513141181572E-3</v>
      </c>
      <c r="AP38" s="751">
        <v>14.82922540597764</v>
      </c>
      <c r="AQ38" s="553">
        <v>5.6727380361503814E-3</v>
      </c>
      <c r="AR38" s="751">
        <v>163.12147946575405</v>
      </c>
      <c r="AS38" s="553">
        <v>6.2400118397654199E-2</v>
      </c>
      <c r="AT38" s="751">
        <v>2424.5190743410149</v>
      </c>
      <c r="AU38" s="553">
        <v>0.92746999225207727</v>
      </c>
      <c r="AV38" s="751">
        <v>2614.1213134603004</v>
      </c>
      <c r="AY38" s="114">
        <v>97206</v>
      </c>
      <c r="AZ38" s="115" t="s">
        <v>5</v>
      </c>
      <c r="BA38" s="236">
        <v>4.2369215445650399</v>
      </c>
      <c r="BB38" s="116">
        <v>2.6578073089700998E-3</v>
      </c>
      <c r="BC38" s="236">
        <v>8.4738430891300798</v>
      </c>
      <c r="BD38" s="116">
        <v>5.3156146179401996E-3</v>
      </c>
      <c r="BE38" s="236">
        <v>146.17379328749388</v>
      </c>
      <c r="BF38" s="116">
        <v>9.1694352159468445E-2</v>
      </c>
      <c r="BG38" s="236">
        <v>487.24597762497962</v>
      </c>
      <c r="BH38" s="116">
        <v>0.30564784053156147</v>
      </c>
      <c r="BI38" s="236">
        <v>400.38908596139629</v>
      </c>
      <c r="BJ38" s="116">
        <v>0.25116279069767444</v>
      </c>
      <c r="BK38" s="236">
        <v>408.86292905052636</v>
      </c>
      <c r="BL38" s="116">
        <v>0.25647840531561461</v>
      </c>
      <c r="BM38" s="236">
        <v>138.75918058450506</v>
      </c>
      <c r="BN38" s="116">
        <v>8.7043189368770771E-2</v>
      </c>
      <c r="BP38" s="236">
        <v>1.05923038614126</v>
      </c>
      <c r="BQ38" s="116">
        <v>2.0833333333333329E-3</v>
      </c>
      <c r="BR38" s="236">
        <v>8.4738430891300798</v>
      </c>
      <c r="BS38" s="116">
        <v>1.6666666666666663E-2</v>
      </c>
      <c r="BT38" s="236">
        <v>149.35148444591766</v>
      </c>
      <c r="BU38" s="116">
        <v>0.2937499999999999</v>
      </c>
      <c r="BV38" s="236">
        <v>200.19454298069815</v>
      </c>
      <c r="BW38" s="116">
        <v>0.39374999999999988</v>
      </c>
      <c r="BX38" s="236">
        <v>84.738430891300794</v>
      </c>
      <c r="BY38" s="116">
        <v>0.1666666666666666</v>
      </c>
      <c r="BZ38" s="236">
        <v>52.961519307063</v>
      </c>
      <c r="CA38" s="116">
        <v>0.10416666666666664</v>
      </c>
      <c r="CB38" s="236">
        <v>11.65153424755386</v>
      </c>
      <c r="CC38" s="116">
        <v>2.2916666666666662E-2</v>
      </c>
      <c r="CE38" s="236">
        <v>6.3553823168475603</v>
      </c>
      <c r="CF38" s="116">
        <v>1.9230769230769225E-2</v>
      </c>
      <c r="CG38" s="236">
        <v>5.2961519307062996</v>
      </c>
      <c r="CH38" s="116">
        <v>1.6025641025641021E-2</v>
      </c>
      <c r="CI38" s="236">
        <v>82.619970119018291</v>
      </c>
      <c r="CJ38" s="116">
        <v>0.24999999999999994</v>
      </c>
      <c r="CK38" s="236">
        <v>133.46302865379874</v>
      </c>
      <c r="CL38" s="116">
        <v>0.40384615384615369</v>
      </c>
      <c r="CM38" s="236">
        <v>63.553823168475596</v>
      </c>
      <c r="CN38" s="116">
        <v>0.19230769230769224</v>
      </c>
      <c r="CO38" s="236">
        <v>34.954602742661578</v>
      </c>
      <c r="CP38" s="116">
        <v>0.10576923076923073</v>
      </c>
      <c r="CQ38" s="236">
        <v>4.2369215445650399</v>
      </c>
      <c r="CR38" s="116">
        <v>1.2820512820512817E-2</v>
      </c>
      <c r="CT38" s="236">
        <v>0</v>
      </c>
      <c r="CU38" s="116">
        <v>0</v>
      </c>
      <c r="CV38" s="236">
        <v>2.1184607722825199</v>
      </c>
      <c r="CW38" s="116">
        <v>2.4112644065936259E-2</v>
      </c>
      <c r="CX38" s="236">
        <v>33.895372356520319</v>
      </c>
      <c r="CY38" s="116">
        <v>0.38580230505498014</v>
      </c>
      <c r="CZ38" s="236">
        <v>29.65845081195528</v>
      </c>
      <c r="DA38" s="116">
        <v>0.33757701692310765</v>
      </c>
      <c r="DB38" s="236">
        <v>19.006867414213488</v>
      </c>
      <c r="DC38" s="116">
        <v>0.21633906785707147</v>
      </c>
      <c r="DD38" s="236">
        <v>3.1776911584237801</v>
      </c>
      <c r="DE38" s="116">
        <v>3.6168966098904395E-2</v>
      </c>
      <c r="DF38" s="236">
        <v>0</v>
      </c>
      <c r="DG38" s="116">
        <v>0</v>
      </c>
      <c r="DI38" s="236">
        <v>0</v>
      </c>
      <c r="DJ38" s="116">
        <v>0</v>
      </c>
      <c r="DK38" s="236">
        <v>2.1184607722825199</v>
      </c>
      <c r="DL38" s="116">
        <v>2.2727272727272731E-2</v>
      </c>
      <c r="DM38" s="236">
        <v>22.243838108966461</v>
      </c>
      <c r="DN38" s="116">
        <v>0.23863636363636367</v>
      </c>
      <c r="DO38" s="236">
        <v>41.309985059509138</v>
      </c>
      <c r="DP38" s="116">
        <v>0.44318181818181823</v>
      </c>
      <c r="DQ38" s="236">
        <v>11.65153424755386</v>
      </c>
      <c r="DR38" s="116">
        <v>0.12500000000000003</v>
      </c>
      <c r="DS38" s="236">
        <v>13.769995019836379</v>
      </c>
      <c r="DT38" s="116">
        <v>0.14772727272727273</v>
      </c>
      <c r="DU38" s="236">
        <v>2.1184607722825199</v>
      </c>
      <c r="DV38" s="116">
        <v>2.2727272727272731E-2</v>
      </c>
    </row>
    <row r="39" spans="1:126" s="93" customFormat="1" x14ac:dyDescent="0.2">
      <c r="A39" s="94">
        <v>97207</v>
      </c>
      <c r="B39" s="115" t="s">
        <v>6</v>
      </c>
      <c r="C39" s="236">
        <v>4156.0619875484335</v>
      </c>
      <c r="D39" s="116">
        <v>0.57110208108578342</v>
      </c>
      <c r="E39" s="236">
        <v>1616.8694962148736</v>
      </c>
      <c r="F39" s="116">
        <v>0.2221808858719953</v>
      </c>
      <c r="G39" s="236">
        <v>1038.4750131502146</v>
      </c>
      <c r="H39" s="116">
        <v>0.1427012501118915</v>
      </c>
      <c r="I39" s="236">
        <v>97.512910938040903</v>
      </c>
      <c r="J39" s="116">
        <v>1.3399662116757303E-2</v>
      </c>
      <c r="K39" s="236">
        <v>368.34699546270781</v>
      </c>
      <c r="L39" s="116">
        <v>5.0616120813572571E-2</v>
      </c>
      <c r="M39" s="236">
        <v>7277.2664033142701</v>
      </c>
      <c r="N39" s="615"/>
      <c r="P39" s="236">
        <v>4748.78930602336</v>
      </c>
      <c r="Q39" s="749">
        <v>0.6525512524676339</v>
      </c>
      <c r="R39" s="236">
        <v>2510.9506103255103</v>
      </c>
      <c r="S39" s="749">
        <v>0.34504035872342853</v>
      </c>
      <c r="T39" s="400">
        <v>17.526486965399727</v>
      </c>
      <c r="U39" s="116">
        <v>2.4083888089376083E-3</v>
      </c>
      <c r="V39" s="236">
        <v>7277.2664033142701</v>
      </c>
      <c r="W39" s="617"/>
      <c r="X39" s="94"/>
      <c r="Y39" s="115" t="s">
        <v>6</v>
      </c>
      <c r="Z39" s="236">
        <v>90.739622194798713</v>
      </c>
      <c r="AA39" s="116">
        <v>1.3175444359456211E-2</v>
      </c>
      <c r="AB39" s="236">
        <v>704.1639079058483</v>
      </c>
      <c r="AC39" s="116">
        <v>0.10224499688387018</v>
      </c>
      <c r="AD39" s="236">
        <v>2014.7374328251508</v>
      </c>
      <c r="AE39" s="116">
        <v>0.29254101243792713</v>
      </c>
      <c r="AF39" s="236">
        <v>2921.4197973336541</v>
      </c>
      <c r="AG39" s="116">
        <v>0.42419180352934882</v>
      </c>
      <c r="AH39" s="236">
        <v>1155.9648093695182</v>
      </c>
      <c r="AI39" s="116">
        <v>0.1678467427893976</v>
      </c>
      <c r="AJ39" s="236">
        <v>6887.0255696289705</v>
      </c>
      <c r="AK39" s="618"/>
      <c r="AL39" s="407"/>
      <c r="AM39" s="750" t="s">
        <v>6</v>
      </c>
      <c r="AN39" s="751">
        <v>50.337759961504773</v>
      </c>
      <c r="AO39" s="553">
        <v>6.9171248064492392E-3</v>
      </c>
      <c r="AP39" s="751">
        <v>15.07617530162466</v>
      </c>
      <c r="AQ39" s="553">
        <v>2.0716811047014234E-3</v>
      </c>
      <c r="AR39" s="751">
        <v>231.47103270880851</v>
      </c>
      <c r="AS39" s="553">
        <v>3.1807415021029073E-2</v>
      </c>
      <c r="AT39" s="751">
        <v>6980.3814353423322</v>
      </c>
      <c r="AU39" s="553">
        <v>0.95920377906782028</v>
      </c>
      <c r="AV39" s="751">
        <v>7277.2664033142701</v>
      </c>
      <c r="AY39" s="114">
        <v>97207</v>
      </c>
      <c r="AZ39" s="115" t="s">
        <v>6</v>
      </c>
      <c r="BA39" s="236">
        <v>15.16526879536791</v>
      </c>
      <c r="BB39" s="116">
        <v>3.6489515413396316E-3</v>
      </c>
      <c r="BC39" s="236">
        <v>22.263523419337609</v>
      </c>
      <c r="BD39" s="116">
        <v>5.3568795378988931E-3</v>
      </c>
      <c r="BE39" s="236">
        <v>308.94609825259596</v>
      </c>
      <c r="BF39" s="116">
        <v>7.4336258501003796E-2</v>
      </c>
      <c r="BG39" s="236">
        <v>1288.0425536979915</v>
      </c>
      <c r="BH39" s="116">
        <v>0.30991899484583446</v>
      </c>
      <c r="BI39" s="236">
        <v>1106.2772511179016</v>
      </c>
      <c r="BJ39" s="116">
        <v>0.26618401131463137</v>
      </c>
      <c r="BK39" s="236">
        <v>1053.3042662865519</v>
      </c>
      <c r="BL39" s="116">
        <v>0.25343805492850024</v>
      </c>
      <c r="BM39" s="236">
        <v>362.06302597868722</v>
      </c>
      <c r="BN39" s="116">
        <v>8.7116849330791613E-2</v>
      </c>
      <c r="BP39" s="236">
        <v>2.54989769076355</v>
      </c>
      <c r="BQ39" s="116">
        <v>1.5770584433270067E-3</v>
      </c>
      <c r="BR39" s="236">
        <v>84.237076683023105</v>
      </c>
      <c r="BS39" s="116">
        <v>5.2098871850958857E-2</v>
      </c>
      <c r="BT39" s="236">
        <v>675.94960263553935</v>
      </c>
      <c r="BU39" s="116">
        <v>0.4180607057143152</v>
      </c>
      <c r="BV39" s="236">
        <v>576.17301996339563</v>
      </c>
      <c r="BW39" s="116">
        <v>0.35635097409669064</v>
      </c>
      <c r="BX39" s="236">
        <v>186.1141410424936</v>
      </c>
      <c r="BY39" s="116">
        <v>0.11510770750403222</v>
      </c>
      <c r="BZ39" s="236">
        <v>76.883508971775896</v>
      </c>
      <c r="CA39" s="116">
        <v>4.7550843869441445E-2</v>
      </c>
      <c r="CB39" s="236">
        <v>14.962249227882211</v>
      </c>
      <c r="CC39" s="116">
        <v>9.2538385212344969E-3</v>
      </c>
      <c r="CE39" s="236">
        <v>12.81760124119948</v>
      </c>
      <c r="CF39" s="116">
        <v>1.2342715114846411E-2</v>
      </c>
      <c r="CG39" s="236">
        <v>42.41624474440097</v>
      </c>
      <c r="CH39" s="116">
        <v>4.0844742730719405E-2</v>
      </c>
      <c r="CI39" s="236">
        <v>261.08304613390533</v>
      </c>
      <c r="CJ39" s="116">
        <v>0.25141004148179719</v>
      </c>
      <c r="CK39" s="236">
        <v>397.40605500139776</v>
      </c>
      <c r="CL39" s="116">
        <v>0.38268234668051015</v>
      </c>
      <c r="CM39" s="236">
        <v>178.44231376475469</v>
      </c>
      <c r="CN39" s="116">
        <v>0.17183110956463923</v>
      </c>
      <c r="CO39" s="236">
        <v>121.63840795793602</v>
      </c>
      <c r="CP39" s="116">
        <v>0.11713176187932132</v>
      </c>
      <c r="CQ39" s="236">
        <v>24.67134430662038</v>
      </c>
      <c r="CR39" s="116">
        <v>2.3757282548166316E-2</v>
      </c>
      <c r="CT39" s="236">
        <v>0</v>
      </c>
      <c r="CU39" s="116">
        <v>0</v>
      </c>
      <c r="CV39" s="236">
        <v>7.61026037841616</v>
      </c>
      <c r="CW39" s="116">
        <v>7.8043618072807533E-2</v>
      </c>
      <c r="CX39" s="236">
        <v>35.784442655638685</v>
      </c>
      <c r="CY39" s="116">
        <v>0.36697133037466084</v>
      </c>
      <c r="CZ39" s="236">
        <v>46.663574944913748</v>
      </c>
      <c r="DA39" s="116">
        <v>0.47853740080186402</v>
      </c>
      <c r="DB39" s="236">
        <v>4.9047352683087899</v>
      </c>
      <c r="DC39" s="116">
        <v>5.0298316613942823E-2</v>
      </c>
      <c r="DD39" s="236">
        <v>2.54989769076355</v>
      </c>
      <c r="DE39" s="116">
        <v>2.6149334136725128E-2</v>
      </c>
      <c r="DF39" s="236">
        <v>0</v>
      </c>
      <c r="DG39" s="116">
        <v>0</v>
      </c>
      <c r="DI39" s="236">
        <v>5.1069654049039102</v>
      </c>
      <c r="DJ39" s="116">
        <v>1.3864550187218643E-2</v>
      </c>
      <c r="DK39" s="236">
        <v>7.0114695191447343</v>
      </c>
      <c r="DL39" s="116">
        <v>1.9034957812909838E-2</v>
      </c>
      <c r="DM39" s="236">
        <v>95.254541093523926</v>
      </c>
      <c r="DN39" s="116">
        <v>0.25860002190018594</v>
      </c>
      <c r="DO39" s="236">
        <v>178.1195367730283</v>
      </c>
      <c r="DP39" s="116">
        <v>0.48356451652138283</v>
      </c>
      <c r="DQ39" s="236">
        <v>55.110642746086214</v>
      </c>
      <c r="DR39" s="116">
        <v>0.14961610499050676</v>
      </c>
      <c r="DS39" s="236">
        <v>17.727237881158199</v>
      </c>
      <c r="DT39" s="116">
        <v>4.8126462546245856E-2</v>
      </c>
      <c r="DU39" s="236">
        <v>10.01660204486263</v>
      </c>
      <c r="DV39" s="116">
        <v>2.7193386041550409E-2</v>
      </c>
    </row>
    <row r="40" spans="1:126" s="93" customFormat="1" x14ac:dyDescent="0.2">
      <c r="A40" s="94">
        <v>97221</v>
      </c>
      <c r="B40" s="115" t="s">
        <v>27</v>
      </c>
      <c r="C40" s="236">
        <v>3000.7225538520424</v>
      </c>
      <c r="D40" s="116">
        <v>0.56163562469957784</v>
      </c>
      <c r="E40" s="236">
        <v>792.74142714025106</v>
      </c>
      <c r="F40" s="116">
        <v>0.14837487260713375</v>
      </c>
      <c r="G40" s="236">
        <v>1131.5778184580365</v>
      </c>
      <c r="H40" s="116">
        <v>0.21179379418134681</v>
      </c>
      <c r="I40" s="236">
        <v>70.567764721747551</v>
      </c>
      <c r="J40" s="116">
        <v>1.3207942391166409E-2</v>
      </c>
      <c r="K40" s="236">
        <v>347.21845792346897</v>
      </c>
      <c r="L40" s="116">
        <v>6.4987766120775128E-2</v>
      </c>
      <c r="M40" s="236">
        <v>5342.8280220955467</v>
      </c>
      <c r="N40" s="615"/>
      <c r="P40" s="236">
        <v>3650.6544482626832</v>
      </c>
      <c r="Q40" s="749">
        <v>0.68328129469359855</v>
      </c>
      <c r="R40" s="236">
        <v>1644.3725291324547</v>
      </c>
      <c r="S40" s="749">
        <v>0.30777193694651328</v>
      </c>
      <c r="T40" s="400">
        <v>47.801044700408738</v>
      </c>
      <c r="U40" s="116">
        <v>8.9467683598882467E-3</v>
      </c>
      <c r="V40" s="236">
        <v>5342.8280220955467</v>
      </c>
      <c r="W40" s="617"/>
      <c r="X40" s="94"/>
      <c r="Y40" s="115" t="s">
        <v>27</v>
      </c>
      <c r="Z40" s="236">
        <v>66.41558511311527</v>
      </c>
      <c r="AA40" s="116">
        <v>1.3094312146134166E-2</v>
      </c>
      <c r="AB40" s="236">
        <v>429.21086021866176</v>
      </c>
      <c r="AC40" s="116">
        <v>8.4622020127382347E-2</v>
      </c>
      <c r="AD40" s="236">
        <v>1573.3047990892326</v>
      </c>
      <c r="AE40" s="116">
        <v>0.31018840088810878</v>
      </c>
      <c r="AF40" s="236">
        <v>2122.7257038362</v>
      </c>
      <c r="AG40" s="116">
        <v>0.41851069924797918</v>
      </c>
      <c r="AH40" s="236">
        <v>880.43728410177243</v>
      </c>
      <c r="AI40" s="116">
        <v>0.17358456759039539</v>
      </c>
      <c r="AJ40" s="236">
        <v>5072.0942323589825</v>
      </c>
      <c r="AK40" s="618"/>
      <c r="AL40" s="407"/>
      <c r="AM40" s="750" t="s">
        <v>27</v>
      </c>
      <c r="AN40" s="751">
        <v>32.622714045760219</v>
      </c>
      <c r="AO40" s="553">
        <v>6.1058888496592564E-3</v>
      </c>
      <c r="AP40" s="751">
        <v>17.774777589331901</v>
      </c>
      <c r="AQ40" s="553">
        <v>3.3268481627751019E-3</v>
      </c>
      <c r="AR40" s="751">
        <v>340.75448642263314</v>
      </c>
      <c r="AS40" s="553">
        <v>6.3777925288522302E-2</v>
      </c>
      <c r="AT40" s="751">
        <v>4951.6760440378212</v>
      </c>
      <c r="AU40" s="553">
        <v>0.92678933769904326</v>
      </c>
      <c r="AV40" s="751">
        <v>5342.8280220955467</v>
      </c>
      <c r="AY40" s="114">
        <v>97221</v>
      </c>
      <c r="AZ40" s="115" t="s">
        <v>27</v>
      </c>
      <c r="BA40" s="236">
        <v>7.5182114345174096</v>
      </c>
      <c r="BB40" s="116">
        <v>2.5054670332204636E-3</v>
      </c>
      <c r="BC40" s="236">
        <v>22.706116499690101</v>
      </c>
      <c r="BD40" s="116">
        <v>7.5668830064086218E-3</v>
      </c>
      <c r="BE40" s="236">
        <v>156.25514429820041</v>
      </c>
      <c r="BF40" s="116">
        <v>5.2072506369379233E-2</v>
      </c>
      <c r="BG40" s="236">
        <v>973.03205589138008</v>
      </c>
      <c r="BH40" s="116">
        <v>0.32426591876756283</v>
      </c>
      <c r="BI40" s="236">
        <v>738.37707706931781</v>
      </c>
      <c r="BJ40" s="116">
        <v>0.24606642694155761</v>
      </c>
      <c r="BK40" s="236">
        <v>828.63102152034787</v>
      </c>
      <c r="BL40" s="116">
        <v>0.27614383091053524</v>
      </c>
      <c r="BM40" s="236">
        <v>274.20292713858851</v>
      </c>
      <c r="BN40" s="116">
        <v>9.1378966971335907E-2</v>
      </c>
      <c r="BP40" s="236">
        <v>17.765752780843542</v>
      </c>
      <c r="BQ40" s="116">
        <v>2.2410526525568394E-2</v>
      </c>
      <c r="BR40" s="236">
        <v>17.53375483837408</v>
      </c>
      <c r="BS40" s="116">
        <v>2.2117873796031633E-2</v>
      </c>
      <c r="BT40" s="236">
        <v>282.3465115411658</v>
      </c>
      <c r="BU40" s="116">
        <v>0.35616469869590067</v>
      </c>
      <c r="BV40" s="236">
        <v>280.85592041969363</v>
      </c>
      <c r="BW40" s="116">
        <v>0.35428439943255907</v>
      </c>
      <c r="BX40" s="236">
        <v>128.83684131139023</v>
      </c>
      <c r="BY40" s="116">
        <v>0.16252063649071355</v>
      </c>
      <c r="BZ40" s="236">
        <v>55.31329842356763</v>
      </c>
      <c r="CA40" s="116">
        <v>6.9774703995356679E-2</v>
      </c>
      <c r="CB40" s="236">
        <v>10.0893478252161</v>
      </c>
      <c r="CC40" s="116">
        <v>1.272716106386995E-2</v>
      </c>
      <c r="CE40" s="236">
        <v>17.724927853631929</v>
      </c>
      <c r="CF40" s="116">
        <v>1.5663905358082309E-2</v>
      </c>
      <c r="CG40" s="236">
        <v>75.637571201454961</v>
      </c>
      <c r="CH40" s="116">
        <v>6.6842571467620113E-2</v>
      </c>
      <c r="CI40" s="236">
        <v>286.7684626903602</v>
      </c>
      <c r="CJ40" s="116">
        <v>0.25342354543599138</v>
      </c>
      <c r="CK40" s="236">
        <v>469.28637791114136</v>
      </c>
      <c r="CL40" s="116">
        <v>0.41471860817369355</v>
      </c>
      <c r="CM40" s="236">
        <v>189.14503279921286</v>
      </c>
      <c r="CN40" s="116">
        <v>0.16715159109159147</v>
      </c>
      <c r="CO40" s="236">
        <v>80.418234171964713</v>
      </c>
      <c r="CP40" s="116">
        <v>7.1067347609860332E-2</v>
      </c>
      <c r="CQ40" s="236">
        <v>12.597211830270499</v>
      </c>
      <c r="CR40" s="116">
        <v>1.1132430863160875E-2</v>
      </c>
      <c r="CT40" s="236">
        <v>0</v>
      </c>
      <c r="CU40" s="116">
        <v>0</v>
      </c>
      <c r="CV40" s="236">
        <v>2.4988391965660401</v>
      </c>
      <c r="CW40" s="116">
        <v>3.5410490985779357E-2</v>
      </c>
      <c r="CX40" s="236">
        <v>22.731631055252372</v>
      </c>
      <c r="CY40" s="116">
        <v>0.32212485608527353</v>
      </c>
      <c r="CZ40" s="236">
        <v>27.783229173738171</v>
      </c>
      <c r="DA40" s="116">
        <v>0.39370992241696928</v>
      </c>
      <c r="DB40" s="236">
        <v>12.524914636137851</v>
      </c>
      <c r="DC40" s="116">
        <v>0.17748776208973396</v>
      </c>
      <c r="DD40" s="236">
        <v>2.5145753300265601</v>
      </c>
      <c r="DE40" s="116">
        <v>3.5633484211121953E-2</v>
      </c>
      <c r="DF40" s="236">
        <v>2.5145753300265601</v>
      </c>
      <c r="DG40" s="116">
        <v>3.5633484211121953E-2</v>
      </c>
      <c r="DI40" s="236">
        <v>0</v>
      </c>
      <c r="DJ40" s="116">
        <v>0</v>
      </c>
      <c r="DK40" s="236">
        <v>6.0126304178550303</v>
      </c>
      <c r="DL40" s="116">
        <v>1.7316563335409676E-2</v>
      </c>
      <c r="DM40" s="236">
        <v>83.462796505857057</v>
      </c>
      <c r="DN40" s="116">
        <v>0.24037545989059497</v>
      </c>
      <c r="DO40" s="236">
        <v>132.29220769962302</v>
      </c>
      <c r="DP40" s="116">
        <v>0.38100568872632279</v>
      </c>
      <c r="DQ40" s="236">
        <v>82.653991834928789</v>
      </c>
      <c r="DR40" s="116">
        <v>0.2380460771850634</v>
      </c>
      <c r="DS40" s="236">
        <v>37.701341322378163</v>
      </c>
      <c r="DT40" s="116">
        <v>0.10858104015509447</v>
      </c>
      <c r="DU40" s="236">
        <v>5.0954901428269999</v>
      </c>
      <c r="DV40" s="116">
        <v>1.4675170707514939E-2</v>
      </c>
    </row>
    <row r="41" spans="1:126" s="93" customFormat="1" x14ac:dyDescent="0.2">
      <c r="A41" s="94">
        <v>97227</v>
      </c>
      <c r="B41" s="115" t="s">
        <v>22</v>
      </c>
      <c r="C41" s="236">
        <v>2594</v>
      </c>
      <c r="D41" s="116">
        <v>0.66359682783320539</v>
      </c>
      <c r="E41" s="236">
        <v>571</v>
      </c>
      <c r="F41" s="116">
        <v>0.14607316449219748</v>
      </c>
      <c r="G41" s="236">
        <v>402</v>
      </c>
      <c r="H41" s="116">
        <v>0.10283960092095165</v>
      </c>
      <c r="I41" s="236">
        <v>62</v>
      </c>
      <c r="J41" s="116">
        <v>1.5860833972883091E-2</v>
      </c>
      <c r="K41" s="236">
        <v>280</v>
      </c>
      <c r="L41" s="116">
        <v>7.1629572780762346E-2</v>
      </c>
      <c r="M41" s="236">
        <v>3909</v>
      </c>
      <c r="N41" s="615"/>
      <c r="P41" s="236">
        <v>2942</v>
      </c>
      <c r="Q41" s="749">
        <v>0.75262215400358146</v>
      </c>
      <c r="R41" s="236">
        <v>950</v>
      </c>
      <c r="S41" s="749">
        <v>0.24302890764901508</v>
      </c>
      <c r="T41" s="400">
        <v>17</v>
      </c>
      <c r="U41" s="116">
        <v>4.3489383474034282E-3</v>
      </c>
      <c r="V41" s="236">
        <v>3909</v>
      </c>
      <c r="W41" s="617"/>
      <c r="X41" s="94"/>
      <c r="Y41" s="115" t="s">
        <v>22</v>
      </c>
      <c r="Z41" s="236">
        <v>45</v>
      </c>
      <c r="AA41" s="116">
        <v>1.2195121951219513E-2</v>
      </c>
      <c r="AB41" s="236">
        <v>274</v>
      </c>
      <c r="AC41" s="116">
        <v>7.4254742547425479E-2</v>
      </c>
      <c r="AD41" s="236">
        <v>1004</v>
      </c>
      <c r="AE41" s="116">
        <v>0.2720867208672087</v>
      </c>
      <c r="AF41" s="236">
        <v>1560</v>
      </c>
      <c r="AG41" s="116">
        <v>0.42276422764227645</v>
      </c>
      <c r="AH41" s="236">
        <v>807</v>
      </c>
      <c r="AI41" s="116">
        <v>0.21869918699186991</v>
      </c>
      <c r="AJ41" s="236">
        <v>3690</v>
      </c>
      <c r="AK41" s="618"/>
      <c r="AL41" s="407"/>
      <c r="AM41" s="750" t="s">
        <v>22</v>
      </c>
      <c r="AN41" s="751">
        <v>43</v>
      </c>
      <c r="AO41" s="553">
        <v>1.1000255819902788E-2</v>
      </c>
      <c r="AP41" s="751">
        <v>36</v>
      </c>
      <c r="AQ41" s="553">
        <v>9.2095165003837302E-3</v>
      </c>
      <c r="AR41" s="751">
        <v>212</v>
      </c>
      <c r="AS41" s="553">
        <v>5.423381939114863E-2</v>
      </c>
      <c r="AT41" s="751">
        <v>3618</v>
      </c>
      <c r="AU41" s="553">
        <v>0.92555640828856489</v>
      </c>
      <c r="AV41" s="751">
        <v>3909</v>
      </c>
      <c r="AY41" s="114">
        <v>97227</v>
      </c>
      <c r="AZ41" s="115" t="s">
        <v>22</v>
      </c>
      <c r="BA41" s="236">
        <v>3</v>
      </c>
      <c r="BB41" s="116">
        <v>1.156515034695451E-3</v>
      </c>
      <c r="BC41" s="236">
        <v>18</v>
      </c>
      <c r="BD41" s="116">
        <v>6.9390902081727058E-3</v>
      </c>
      <c r="BE41" s="236">
        <v>195</v>
      </c>
      <c r="BF41" s="116">
        <v>7.5173477255204318E-2</v>
      </c>
      <c r="BG41" s="236">
        <v>831</v>
      </c>
      <c r="BH41" s="116">
        <v>0.32035466461063994</v>
      </c>
      <c r="BI41" s="236">
        <v>588</v>
      </c>
      <c r="BJ41" s="116">
        <v>0.22667694680030839</v>
      </c>
      <c r="BK41" s="236">
        <v>667</v>
      </c>
      <c r="BL41" s="116">
        <v>0.25713184271395528</v>
      </c>
      <c r="BM41" s="236">
        <v>292</v>
      </c>
      <c r="BN41" s="116">
        <v>0.1125674633770239</v>
      </c>
      <c r="BP41" s="236">
        <v>7</v>
      </c>
      <c r="BQ41" s="116">
        <v>1.2259194395796848E-2</v>
      </c>
      <c r="BR41" s="236">
        <v>30</v>
      </c>
      <c r="BS41" s="116">
        <v>5.2539404553415062E-2</v>
      </c>
      <c r="BT41" s="236">
        <v>191</v>
      </c>
      <c r="BU41" s="116">
        <v>0.33450087565674258</v>
      </c>
      <c r="BV41" s="236">
        <v>222</v>
      </c>
      <c r="BW41" s="116">
        <v>0.38879159369527144</v>
      </c>
      <c r="BX41" s="236">
        <v>69</v>
      </c>
      <c r="BY41" s="116">
        <v>0.12084063047285463</v>
      </c>
      <c r="BZ41" s="236">
        <v>44</v>
      </c>
      <c r="CA41" s="116">
        <v>7.7057793345008757E-2</v>
      </c>
      <c r="CB41" s="236">
        <v>8</v>
      </c>
      <c r="CC41" s="116">
        <v>1.4010507880910683E-2</v>
      </c>
      <c r="CE41" s="236">
        <v>5</v>
      </c>
      <c r="CF41" s="116">
        <v>1.2437810945273632E-2</v>
      </c>
      <c r="CG41" s="236">
        <v>18</v>
      </c>
      <c r="CH41" s="116">
        <v>4.4776119402985072E-2</v>
      </c>
      <c r="CI41" s="236">
        <v>100</v>
      </c>
      <c r="CJ41" s="116">
        <v>0.24875621890547264</v>
      </c>
      <c r="CK41" s="236">
        <v>162</v>
      </c>
      <c r="CL41" s="116">
        <v>0.40298507462686567</v>
      </c>
      <c r="CM41" s="236">
        <v>67</v>
      </c>
      <c r="CN41" s="116">
        <v>0.16666666666666666</v>
      </c>
      <c r="CO41" s="236">
        <v>39</v>
      </c>
      <c r="CP41" s="116">
        <v>9.7014925373134331E-2</v>
      </c>
      <c r="CQ41" s="236">
        <v>11</v>
      </c>
      <c r="CR41" s="116">
        <v>2.736318407960199E-2</v>
      </c>
      <c r="CT41" s="236">
        <v>0</v>
      </c>
      <c r="CU41" s="116">
        <v>0</v>
      </c>
      <c r="CV41" s="236">
        <v>5</v>
      </c>
      <c r="CW41" s="116">
        <v>8.0645161290322578E-2</v>
      </c>
      <c r="CX41" s="236">
        <v>18</v>
      </c>
      <c r="CY41" s="116">
        <v>0.29032258064516131</v>
      </c>
      <c r="CZ41" s="236">
        <v>22</v>
      </c>
      <c r="DA41" s="116">
        <v>0.35483870967741937</v>
      </c>
      <c r="DB41" s="236">
        <v>6</v>
      </c>
      <c r="DC41" s="116">
        <v>9.6774193548387094E-2</v>
      </c>
      <c r="DD41" s="236">
        <v>5</v>
      </c>
      <c r="DE41" s="116">
        <v>8.0645161290322578E-2</v>
      </c>
      <c r="DF41" s="236">
        <v>6</v>
      </c>
      <c r="DG41" s="116">
        <v>9.6774193548387094E-2</v>
      </c>
      <c r="DI41" s="236">
        <v>0</v>
      </c>
      <c r="DJ41" s="116">
        <v>0</v>
      </c>
      <c r="DK41" s="236">
        <v>10</v>
      </c>
      <c r="DL41" s="116">
        <v>3.5714285714285712E-2</v>
      </c>
      <c r="DM41" s="236">
        <v>65</v>
      </c>
      <c r="DN41" s="116">
        <v>0.23214285714285715</v>
      </c>
      <c r="DO41" s="236">
        <v>129</v>
      </c>
      <c r="DP41" s="116">
        <v>0.46071428571428569</v>
      </c>
      <c r="DQ41" s="236">
        <v>46</v>
      </c>
      <c r="DR41" s="116">
        <v>0.16428571428571428</v>
      </c>
      <c r="DS41" s="236">
        <v>27</v>
      </c>
      <c r="DT41" s="116">
        <v>9.6428571428571433E-2</v>
      </c>
      <c r="DU41" s="236">
        <v>3</v>
      </c>
      <c r="DV41" s="116">
        <v>1.0714285714285714E-2</v>
      </c>
    </row>
    <row r="42" spans="1:126" s="93" customFormat="1" x14ac:dyDescent="0.2">
      <c r="A42" s="94">
        <v>97223</v>
      </c>
      <c r="B42" s="115" t="s">
        <v>18</v>
      </c>
      <c r="C42" s="236">
        <v>2413.482865447651</v>
      </c>
      <c r="D42" s="116">
        <v>0.54452815847212077</v>
      </c>
      <c r="E42" s="236">
        <v>950.12856206299921</v>
      </c>
      <c r="F42" s="116">
        <v>0.21436727959366197</v>
      </c>
      <c r="G42" s="236">
        <v>675.93712713361356</v>
      </c>
      <c r="H42" s="116">
        <v>0.1525044177236094</v>
      </c>
      <c r="I42" s="236">
        <v>133.57168171940924</v>
      </c>
      <c r="J42" s="116">
        <v>3.0136340685063694E-2</v>
      </c>
      <c r="K42" s="236">
        <v>259.12597147172698</v>
      </c>
      <c r="L42" s="116">
        <v>5.8463803525544158E-2</v>
      </c>
      <c r="M42" s="236">
        <v>4432.2462078354001</v>
      </c>
      <c r="N42" s="615"/>
      <c r="P42" s="236">
        <v>2994.0053906827607</v>
      </c>
      <c r="Q42" s="749">
        <v>0.67550520668051051</v>
      </c>
      <c r="R42" s="236">
        <v>1413.140472328372</v>
      </c>
      <c r="S42" s="749">
        <v>0.31883167271488627</v>
      </c>
      <c r="T42" s="400">
        <v>25.100344824267495</v>
      </c>
      <c r="U42" s="116">
        <v>5.6631206046033004E-3</v>
      </c>
      <c r="V42" s="236">
        <v>4432.2462078354001</v>
      </c>
      <c r="W42" s="617"/>
      <c r="X42" s="94"/>
      <c r="Y42" s="115" t="s">
        <v>18</v>
      </c>
      <c r="Z42" s="236">
        <v>124.54116458331067</v>
      </c>
      <c r="AA42" s="116">
        <v>2.9142275277652868E-2</v>
      </c>
      <c r="AB42" s="236">
        <v>532.30866170135369</v>
      </c>
      <c r="AC42" s="116">
        <v>0.12455869995982553</v>
      </c>
      <c r="AD42" s="236">
        <v>1284.5818508230191</v>
      </c>
      <c r="AE42" s="116">
        <v>0.30058846838804854</v>
      </c>
      <c r="AF42" s="236">
        <v>1847.0214394396901</v>
      </c>
      <c r="AG42" s="116">
        <v>0.43219771881827401</v>
      </c>
      <c r="AH42" s="236">
        <v>485.10354286735713</v>
      </c>
      <c r="AI42" s="116">
        <v>0.11351283755619909</v>
      </c>
      <c r="AJ42" s="236">
        <v>4273.5566594147303</v>
      </c>
      <c r="AK42" s="618"/>
      <c r="AL42" s="407"/>
      <c r="AM42" s="750" t="s">
        <v>18</v>
      </c>
      <c r="AN42" s="751">
        <v>26.113469993274819</v>
      </c>
      <c r="AO42" s="553">
        <v>5.8917011304811953E-3</v>
      </c>
      <c r="AP42" s="751">
        <v>29.12656268480653</v>
      </c>
      <c r="AQ42" s="553">
        <v>6.5715127993828722E-3</v>
      </c>
      <c r="AR42" s="751">
        <v>187.81611110547655</v>
      </c>
      <c r="AS42" s="553">
        <v>4.237492736153782E-2</v>
      </c>
      <c r="AT42" s="751">
        <v>4189.1900640518425</v>
      </c>
      <c r="AU42" s="553">
        <v>0.94516185870859815</v>
      </c>
      <c r="AV42" s="751">
        <v>4432.2462078354001</v>
      </c>
      <c r="AY42" s="114">
        <v>97223</v>
      </c>
      <c r="AZ42" s="115" t="s">
        <v>18</v>
      </c>
      <c r="BA42" s="236">
        <v>3.01309269153171</v>
      </c>
      <c r="BB42" s="116">
        <v>1.2484417166031315E-3</v>
      </c>
      <c r="BC42" s="236">
        <v>13.05673499663741</v>
      </c>
      <c r="BD42" s="116">
        <v>5.409914105280236E-3</v>
      </c>
      <c r="BE42" s="236">
        <v>167.7288264952652</v>
      </c>
      <c r="BF42" s="116">
        <v>6.9496588890907651E-2</v>
      </c>
      <c r="BG42" s="236">
        <v>739.21207365577948</v>
      </c>
      <c r="BH42" s="116">
        <v>0.30628436780663493</v>
      </c>
      <c r="BI42" s="236">
        <v>624.71455137757459</v>
      </c>
      <c r="BJ42" s="116">
        <v>0.25884358257571594</v>
      </c>
      <c r="BK42" s="236">
        <v>632.74946522165908</v>
      </c>
      <c r="BL42" s="116">
        <v>0.26217276048665761</v>
      </c>
      <c r="BM42" s="236">
        <v>233.00812100920396</v>
      </c>
      <c r="BN42" s="116">
        <v>9.65443444182007E-2</v>
      </c>
      <c r="BP42" s="236">
        <v>5.0218211525528496</v>
      </c>
      <c r="BQ42" s="116">
        <v>5.2854122621564482E-3</v>
      </c>
      <c r="BR42" s="236">
        <v>30.130926915317104</v>
      </c>
      <c r="BS42" s="116">
        <v>3.1712473572938694E-2</v>
      </c>
      <c r="BT42" s="236">
        <v>297.29181223112869</v>
      </c>
      <c r="BU42" s="116">
        <v>0.31289640591966172</v>
      </c>
      <c r="BV42" s="236">
        <v>379.64967913299552</v>
      </c>
      <c r="BW42" s="116">
        <v>0.39957716701902757</v>
      </c>
      <c r="BX42" s="236">
        <v>164.71573380373349</v>
      </c>
      <c r="BY42" s="116">
        <v>0.17336152219873152</v>
      </c>
      <c r="BZ42" s="236">
        <v>57.248761139102491</v>
      </c>
      <c r="CA42" s="116">
        <v>6.0253699788583512E-2</v>
      </c>
      <c r="CB42" s="236">
        <v>16.06982768816912</v>
      </c>
      <c r="CC42" s="116">
        <v>1.6913319238900635E-2</v>
      </c>
      <c r="CE42" s="236">
        <v>4.01745692204228</v>
      </c>
      <c r="CF42" s="116">
        <v>5.9435364041604761E-3</v>
      </c>
      <c r="CG42" s="236">
        <v>25.109105762764248</v>
      </c>
      <c r="CH42" s="116">
        <v>3.7147102526002972E-2</v>
      </c>
      <c r="CI42" s="236">
        <v>159.69391265118065</v>
      </c>
      <c r="CJ42" s="116">
        <v>0.23625557206537895</v>
      </c>
      <c r="CK42" s="236">
        <v>331.44019606848809</v>
      </c>
      <c r="CL42" s="116">
        <v>0.49034175334323926</v>
      </c>
      <c r="CM42" s="236">
        <v>100.43642305105701</v>
      </c>
      <c r="CN42" s="116">
        <v>0.14858841010401191</v>
      </c>
      <c r="CO42" s="236">
        <v>48.20948306450736</v>
      </c>
      <c r="CP42" s="116">
        <v>7.1322436849925716E-2</v>
      </c>
      <c r="CQ42" s="236">
        <v>7.0305496135739904</v>
      </c>
      <c r="CR42" s="116">
        <v>1.0401188707280833E-2</v>
      </c>
      <c r="CT42" s="236">
        <v>0</v>
      </c>
      <c r="CU42" s="116">
        <v>0</v>
      </c>
      <c r="CV42" s="236">
        <v>10.043642305105701</v>
      </c>
      <c r="CW42" s="116">
        <v>7.5192901487937641E-2</v>
      </c>
      <c r="CX42" s="236">
        <v>48.205102595259071</v>
      </c>
      <c r="CY42" s="116">
        <v>0.36089313224731534</v>
      </c>
      <c r="CZ42" s="236">
        <v>51.218195286790781</v>
      </c>
      <c r="DA42" s="116">
        <v>0.38345100269369664</v>
      </c>
      <c r="DB42" s="236">
        <v>15.06546345765855</v>
      </c>
      <c r="DC42" s="116">
        <v>0.11278935223190646</v>
      </c>
      <c r="DD42" s="236">
        <v>7.0305496135739904</v>
      </c>
      <c r="DE42" s="116">
        <v>5.2635031041556354E-2</v>
      </c>
      <c r="DF42" s="236">
        <v>2.00872846102114</v>
      </c>
      <c r="DG42" s="116">
        <v>1.5038580297587529E-2</v>
      </c>
      <c r="DI42" s="236">
        <v>1.00436423051057</v>
      </c>
      <c r="DJ42" s="116">
        <v>3.8759689922480633E-3</v>
      </c>
      <c r="DK42" s="236">
        <v>4.01745692204228</v>
      </c>
      <c r="DL42" s="116">
        <v>1.5503875968992253E-2</v>
      </c>
      <c r="DM42" s="236">
        <v>67.29240344420819</v>
      </c>
      <c r="DN42" s="116">
        <v>0.25968992248062023</v>
      </c>
      <c r="DO42" s="236">
        <v>114.49752227820498</v>
      </c>
      <c r="DP42" s="116">
        <v>0.44186046511627919</v>
      </c>
      <c r="DQ42" s="236">
        <v>42.183297681443939</v>
      </c>
      <c r="DR42" s="116">
        <v>0.16279069767441864</v>
      </c>
      <c r="DS42" s="236">
        <v>22.096013071232541</v>
      </c>
      <c r="DT42" s="116">
        <v>8.5271317829457391E-2</v>
      </c>
      <c r="DU42" s="236">
        <v>8.03491384408456</v>
      </c>
      <c r="DV42" s="116">
        <v>3.1007751937984506E-2</v>
      </c>
    </row>
    <row r="43" spans="1:126" s="93" customFormat="1" x14ac:dyDescent="0.2">
      <c r="A43" s="94">
        <v>97231</v>
      </c>
      <c r="B43" s="118" t="s">
        <v>29</v>
      </c>
      <c r="C43" s="236">
        <v>1838.566338606521</v>
      </c>
      <c r="D43" s="119">
        <v>0.52363203695916671</v>
      </c>
      <c r="E43" s="236">
        <v>837.8937400119388</v>
      </c>
      <c r="F43" s="119">
        <v>0.23863593965846241</v>
      </c>
      <c r="G43" s="236">
        <v>428.85968511196359</v>
      </c>
      <c r="H43" s="119">
        <v>0.12214118455744462</v>
      </c>
      <c r="I43" s="236">
        <v>233.69029556658251</v>
      </c>
      <c r="J43" s="119">
        <v>6.6556056703324498E-2</v>
      </c>
      <c r="K43" s="236">
        <v>172.16994657779568</v>
      </c>
      <c r="L43" s="119">
        <v>4.903478212160188E-2</v>
      </c>
      <c r="M43" s="238">
        <v>3511.1800058748013</v>
      </c>
      <c r="N43" s="615"/>
      <c r="P43" s="238">
        <v>1808.306166177696</v>
      </c>
      <c r="Q43" s="752">
        <v>0.51501380252567297</v>
      </c>
      <c r="R43" s="238">
        <v>1673.7005715805105</v>
      </c>
      <c r="S43" s="752">
        <v>0.47667751832151151</v>
      </c>
      <c r="T43" s="486">
        <v>29.173268116594727</v>
      </c>
      <c r="U43" s="119">
        <v>8.308679152815546E-3</v>
      </c>
      <c r="V43" s="236">
        <v>3511.1800058748013</v>
      </c>
      <c r="W43" s="617"/>
      <c r="X43" s="94"/>
      <c r="Y43" s="118" t="s">
        <v>29</v>
      </c>
      <c r="Z43" s="236">
        <v>161.73540436095956</v>
      </c>
      <c r="AA43" s="119">
        <v>4.9473348228534962E-2</v>
      </c>
      <c r="AB43" s="236">
        <v>569.72600503925105</v>
      </c>
      <c r="AC43" s="119">
        <v>0.17427385892116184</v>
      </c>
      <c r="AD43" s="236">
        <v>1051.8018554570788</v>
      </c>
      <c r="AE43" s="119">
        <v>0.3217363549313757</v>
      </c>
      <c r="AF43" s="236">
        <v>1081.01857366422</v>
      </c>
      <c r="AG43" s="119">
        <v>0.33067347590169172</v>
      </c>
      <c r="AH43" s="236">
        <v>404.86023801324063</v>
      </c>
      <c r="AI43" s="119">
        <v>0.12384296201723588</v>
      </c>
      <c r="AJ43" s="238">
        <v>3269.1420765347498</v>
      </c>
      <c r="AK43" s="618"/>
      <c r="AL43" s="407"/>
      <c r="AM43" s="753" t="s">
        <v>29</v>
      </c>
      <c r="AN43" s="751">
        <v>27.12980976377386</v>
      </c>
      <c r="AO43" s="554">
        <v>7.7266929403736265E-3</v>
      </c>
      <c r="AP43" s="751">
        <v>14.608359103570541</v>
      </c>
      <c r="AQ43" s="554">
        <v>4.1605269678934914E-3</v>
      </c>
      <c r="AR43" s="751">
        <v>207.64739011503841</v>
      </c>
      <c r="AS43" s="554">
        <v>5.9138919043628918E-2</v>
      </c>
      <c r="AT43" s="751">
        <v>3261.7944468924188</v>
      </c>
      <c r="AU43" s="554">
        <v>0.92897386104810398</v>
      </c>
      <c r="AV43" s="754">
        <v>3511.1800058748017</v>
      </c>
      <c r="AY43" s="114">
        <v>97231</v>
      </c>
      <c r="AZ43" s="115" t="s">
        <v>29</v>
      </c>
      <c r="BA43" s="236">
        <v>13.56490488188693</v>
      </c>
      <c r="BB43" s="116">
        <v>7.3779795686719635E-3</v>
      </c>
      <c r="BC43" s="236">
        <v>16.69526754693776</v>
      </c>
      <c r="BD43" s="116">
        <v>9.0805902383654935E-3</v>
      </c>
      <c r="BE43" s="236">
        <v>132.51868615381846</v>
      </c>
      <c r="BF43" s="116">
        <v>7.2077185017026105E-2</v>
      </c>
      <c r="BG43" s="236">
        <v>571.81291348261834</v>
      </c>
      <c r="BH43" s="116">
        <v>0.31101021566401815</v>
      </c>
      <c r="BI43" s="236">
        <v>434.07695622038176</v>
      </c>
      <c r="BJ43" s="116">
        <v>0.23609534619750283</v>
      </c>
      <c r="BK43" s="236">
        <v>513.37947706833609</v>
      </c>
      <c r="BL43" s="116">
        <v>0.27922814982973887</v>
      </c>
      <c r="BM43" s="236">
        <v>156.51813325254147</v>
      </c>
      <c r="BN43" s="116">
        <v>8.5130533484676488E-2</v>
      </c>
      <c r="BP43" s="236">
        <v>2.08690844336722</v>
      </c>
      <c r="BQ43" s="116">
        <v>2.4906600249066002E-3</v>
      </c>
      <c r="BR43" s="236">
        <v>20.869084433672199</v>
      </c>
      <c r="BS43" s="116">
        <v>2.4906600249066001E-2</v>
      </c>
      <c r="BT43" s="236">
        <v>261.90700964258616</v>
      </c>
      <c r="BU43" s="116">
        <v>0.31257783312577841</v>
      </c>
      <c r="BV43" s="236">
        <v>316.16662917013383</v>
      </c>
      <c r="BW43" s="116">
        <v>0.37733499377334995</v>
      </c>
      <c r="BX43" s="236">
        <v>142.95322837065456</v>
      </c>
      <c r="BY43" s="116">
        <v>0.17061021170610211</v>
      </c>
      <c r="BZ43" s="236">
        <v>76.17215818290353</v>
      </c>
      <c r="CA43" s="116">
        <v>9.0909090909090912E-2</v>
      </c>
      <c r="CB43" s="236">
        <v>17.738721768621367</v>
      </c>
      <c r="CC43" s="116">
        <v>2.11706102117061E-2</v>
      </c>
      <c r="CE43" s="236">
        <v>4.1738168867344401</v>
      </c>
      <c r="CF43" s="116">
        <v>9.7323600973236047E-3</v>
      </c>
      <c r="CG43" s="236">
        <v>9.3910879951524908</v>
      </c>
      <c r="CH43" s="116">
        <v>2.189781021897811E-2</v>
      </c>
      <c r="CI43" s="236">
        <v>93.910879951524905</v>
      </c>
      <c r="CJ43" s="116">
        <v>0.21897810218978109</v>
      </c>
      <c r="CK43" s="236">
        <v>190.95212256810063</v>
      </c>
      <c r="CL43" s="116">
        <v>0.44525547445255487</v>
      </c>
      <c r="CM43" s="236">
        <v>85.563246178056005</v>
      </c>
      <c r="CN43" s="116">
        <v>0.19951338199513385</v>
      </c>
      <c r="CO43" s="236">
        <v>38.607806202293567</v>
      </c>
      <c r="CP43" s="116">
        <v>9.0024330900243324E-2</v>
      </c>
      <c r="CQ43" s="236">
        <v>6.2607253301016597</v>
      </c>
      <c r="CR43" s="116">
        <v>1.4598540145985404E-2</v>
      </c>
      <c r="CT43" s="236">
        <v>1.04345422168361</v>
      </c>
      <c r="CU43" s="116">
        <v>4.465115759958083E-3</v>
      </c>
      <c r="CV43" s="236">
        <v>9.3910879951524908</v>
      </c>
      <c r="CW43" s="116">
        <v>4.0186041839622745E-2</v>
      </c>
      <c r="CX43" s="236">
        <v>83.476337734688798</v>
      </c>
      <c r="CY43" s="116">
        <v>0.35720926079664661</v>
      </c>
      <c r="CZ43" s="236">
        <v>83.476337734688798</v>
      </c>
      <c r="DA43" s="116">
        <v>0.35720926079664661</v>
      </c>
      <c r="DB43" s="236">
        <v>30.260172428824692</v>
      </c>
      <c r="DC43" s="116">
        <v>0.12948835703878442</v>
      </c>
      <c r="DD43" s="236">
        <v>21.869088564809669</v>
      </c>
      <c r="DE43" s="116">
        <v>9.3581500728509195E-2</v>
      </c>
      <c r="DF43" s="236">
        <v>4.1738168867344401</v>
      </c>
      <c r="DG43" s="116">
        <v>1.7860463039832332E-2</v>
      </c>
      <c r="DI43" s="236">
        <v>1.04345422168361</v>
      </c>
      <c r="DJ43" s="116">
        <v>6.0606060606060597E-3</v>
      </c>
      <c r="DK43" s="236">
        <v>4.1738168867344401</v>
      </c>
      <c r="DL43" s="116">
        <v>2.4242424242424239E-2</v>
      </c>
      <c r="DM43" s="236">
        <v>34.433989315559131</v>
      </c>
      <c r="DN43" s="116">
        <v>0.19999999999999996</v>
      </c>
      <c r="DO43" s="236">
        <v>67.824524409434645</v>
      </c>
      <c r="DP43" s="116">
        <v>0.39393939393939381</v>
      </c>
      <c r="DQ43" s="236">
        <v>41.738168867344399</v>
      </c>
      <c r="DR43" s="116">
        <v>0.24242424242424238</v>
      </c>
      <c r="DS43" s="236">
        <v>17.738721768621371</v>
      </c>
      <c r="DT43" s="116">
        <v>0.10303030303030301</v>
      </c>
      <c r="DU43" s="236">
        <v>5.2172711084180499</v>
      </c>
      <c r="DV43" s="116">
        <v>3.0303030303030297E-2</v>
      </c>
    </row>
    <row r="44" spans="1:126" s="93" customFormat="1" hidden="1" x14ac:dyDescent="0.2">
      <c r="A44" s="94"/>
      <c r="B44" s="127" t="s">
        <v>40</v>
      </c>
      <c r="C44" s="240">
        <v>16685.284651316444</v>
      </c>
      <c r="D44" s="129">
        <v>0.58263953694974757</v>
      </c>
      <c r="E44" s="240">
        <v>5478.4883605842542</v>
      </c>
      <c r="F44" s="129">
        <v>0.19130533211152315</v>
      </c>
      <c r="G44" s="240">
        <v>4114.207856880229</v>
      </c>
      <c r="H44" s="129">
        <v>0.14366552388775594</v>
      </c>
      <c r="I44" s="240">
        <v>738.63866173433939</v>
      </c>
      <c r="J44" s="129">
        <v>2.579279268167127E-2</v>
      </c>
      <c r="K44" s="240">
        <v>1620.7859203193234</v>
      </c>
      <c r="L44" s="129">
        <v>5.6596814369302029E-2</v>
      </c>
      <c r="M44" s="240">
        <v>28637.405450834591</v>
      </c>
      <c r="N44" s="619"/>
      <c r="P44" s="240">
        <v>19343.533854777728</v>
      </c>
      <c r="Q44" s="491">
        <v>0.67546390988482496</v>
      </c>
      <c r="R44" s="240">
        <v>9137.4252324311674</v>
      </c>
      <c r="S44" s="491">
        <v>0.31907308251505279</v>
      </c>
      <c r="T44" s="226">
        <v>156.44636362569315</v>
      </c>
      <c r="U44" s="129">
        <v>5.4630076001223006E-3</v>
      </c>
      <c r="V44" s="240">
        <v>28637.405450834587</v>
      </c>
      <c r="W44" s="617"/>
      <c r="X44" s="94"/>
      <c r="Y44" s="127" t="s">
        <v>40</v>
      </c>
      <c r="Z44" s="240">
        <v>563.06915965907388</v>
      </c>
      <c r="AA44" s="129">
        <v>2.0841160931138109E-2</v>
      </c>
      <c r="AB44" s="240">
        <v>2872.6846290848648</v>
      </c>
      <c r="AC44" s="129">
        <v>0.10632811552920868</v>
      </c>
      <c r="AD44" s="240">
        <v>7914.9697535005089</v>
      </c>
      <c r="AE44" s="129">
        <v>0.2929607412660864</v>
      </c>
      <c r="AF44" s="240">
        <v>11140.595453739028</v>
      </c>
      <c r="AG44" s="129">
        <v>0.41235244150232342</v>
      </c>
      <c r="AH44" s="240">
        <v>4525.8496502127327</v>
      </c>
      <c r="AI44" s="129">
        <v>0.16751754077124342</v>
      </c>
      <c r="AJ44" s="240">
        <v>27017.168646196209</v>
      </c>
      <c r="AK44" s="618"/>
      <c r="AL44" s="407"/>
      <c r="AM44" s="127" t="s">
        <v>40</v>
      </c>
      <c r="AN44" s="240">
        <v>195.99366938447943</v>
      </c>
      <c r="AO44" s="129">
        <v>6.8439743859116785E-3</v>
      </c>
      <c r="AP44" s="240">
        <v>135.6365102814903</v>
      </c>
      <c r="AQ44" s="129">
        <v>4.7363407454755089E-3</v>
      </c>
      <c r="AR44" s="240">
        <v>1410.6371339361876</v>
      </c>
      <c r="AS44" s="129">
        <v>4.925855229301427E-2</v>
      </c>
      <c r="AT44" s="240">
        <v>26895.138137232432</v>
      </c>
      <c r="AU44" s="129">
        <v>0.93916113257559852</v>
      </c>
      <c r="AV44" s="240">
        <v>28637.405450834591</v>
      </c>
      <c r="AY44" s="121"/>
      <c r="AZ44" s="127" t="s">
        <v>40</v>
      </c>
      <c r="BA44" s="240">
        <v>47.526075622391382</v>
      </c>
      <c r="BB44" s="129">
        <v>2.8483826686553798E-3</v>
      </c>
      <c r="BC44" s="240">
        <v>106.33386692434486</v>
      </c>
      <c r="BD44" s="129">
        <v>6.3729129677122572E-3</v>
      </c>
      <c r="BE44" s="240">
        <v>1165.2000961351496</v>
      </c>
      <c r="BF44" s="129">
        <v>6.983399567254113E-2</v>
      </c>
      <c r="BG44" s="240">
        <v>5170.9011972973594</v>
      </c>
      <c r="BH44" s="129">
        <v>0.3099078802284253</v>
      </c>
      <c r="BI44" s="240">
        <v>4172.3905446911813</v>
      </c>
      <c r="BJ44" s="129">
        <v>0.25006409131665525</v>
      </c>
      <c r="BK44" s="240">
        <v>4431.7558907200601</v>
      </c>
      <c r="BL44" s="129">
        <v>0.2656086475797943</v>
      </c>
      <c r="BM44" s="240">
        <v>1591.176979925958</v>
      </c>
      <c r="BN44" s="129">
        <v>9.5364089566216448E-2</v>
      </c>
      <c r="BP44" s="240">
        <v>37.538963002713182</v>
      </c>
      <c r="BQ44" s="129">
        <v>6.8520658495493884E-3</v>
      </c>
      <c r="BR44" s="240">
        <v>196.38306733212846</v>
      </c>
      <c r="BS44" s="129">
        <v>3.5846214212123501E-2</v>
      </c>
      <c r="BT44" s="240">
        <v>1914.3686155950686</v>
      </c>
      <c r="BU44" s="129">
        <v>0.34943372872127643</v>
      </c>
      <c r="BV44" s="240">
        <v>2051.0878359815729</v>
      </c>
      <c r="BW44" s="129">
        <v>0.37438937549606005</v>
      </c>
      <c r="BX44" s="240">
        <v>811.29936875333362</v>
      </c>
      <c r="BY44" s="129">
        <v>0.14808817968663393</v>
      </c>
      <c r="BZ44" s="240">
        <v>386.21580033842724</v>
      </c>
      <c r="CA44" s="129">
        <v>7.0496782126454896E-2</v>
      </c>
      <c r="CB44" s="240">
        <v>81.594709581009795</v>
      </c>
      <c r="CC44" s="129">
        <v>1.4893653907901726E-2</v>
      </c>
      <c r="CE44" s="240">
        <v>51.116861494978075</v>
      </c>
      <c r="CF44" s="129">
        <v>1.242447228559317E-2</v>
      </c>
      <c r="CG44" s="240">
        <v>178.93319045804611</v>
      </c>
      <c r="CH44" s="129">
        <v>4.3491529033666695E-2</v>
      </c>
      <c r="CI44" s="240">
        <v>1017.9895886052278</v>
      </c>
      <c r="CJ44" s="129">
        <v>0.24743270734433948</v>
      </c>
      <c r="CK44" s="240">
        <v>1721.5441260857324</v>
      </c>
      <c r="CL44" s="129">
        <v>0.41843878237867294</v>
      </c>
      <c r="CM44" s="240">
        <v>708.80506955009321</v>
      </c>
      <c r="CN44" s="129">
        <v>0.17228227017377154</v>
      </c>
      <c r="CO44" s="240">
        <v>370.02226806101987</v>
      </c>
      <c r="CP44" s="129">
        <v>8.9937669882728E-2</v>
      </c>
      <c r="CQ44" s="240">
        <v>65.79675262513156</v>
      </c>
      <c r="CR44" s="129">
        <v>1.5992568901228223E-2</v>
      </c>
      <c r="CT44" s="240">
        <v>1.04345422168361</v>
      </c>
      <c r="CU44" s="129">
        <v>1.4126720895350335E-3</v>
      </c>
      <c r="CV44" s="240">
        <v>37.689966922045286</v>
      </c>
      <c r="CW44" s="129">
        <v>5.1026257999477631E-2</v>
      </c>
      <c r="CX44" s="240">
        <v>261.61873561328446</v>
      </c>
      <c r="CY44" s="129">
        <v>0.35419041700172865</v>
      </c>
      <c r="CZ44" s="240">
        <v>277.24260834444488</v>
      </c>
      <c r="DA44" s="129">
        <v>0.3753426711965947</v>
      </c>
      <c r="DB44" s="240">
        <v>98.038915950367169</v>
      </c>
      <c r="DC44" s="129">
        <v>0.13272919633013752</v>
      </c>
      <c r="DD44" s="240">
        <v>47.280183730209444</v>
      </c>
      <c r="DE44" s="129">
        <v>6.4009895744144452E-2</v>
      </c>
      <c r="DF44" s="240">
        <v>15.724796952304519</v>
      </c>
      <c r="DG44" s="129">
        <v>2.1288889638381991E-2</v>
      </c>
      <c r="DI44" s="240">
        <v>7.1547838570980895</v>
      </c>
      <c r="DJ44" s="129">
        <v>4.4143916648094221E-3</v>
      </c>
      <c r="DK44" s="240">
        <v>36.416863341626147</v>
      </c>
      <c r="DL44" s="129">
        <v>2.2468644924094221E-2</v>
      </c>
      <c r="DM44" s="240">
        <v>388.24109395856232</v>
      </c>
      <c r="DN44" s="129">
        <v>0.23953878738166234</v>
      </c>
      <c r="DO44" s="240">
        <v>704.15082720069529</v>
      </c>
      <c r="DP44" s="129">
        <v>0.43445023699488033</v>
      </c>
      <c r="DQ44" s="240">
        <v>296.80813204423771</v>
      </c>
      <c r="DR44" s="129">
        <v>0.18312605528172485</v>
      </c>
      <c r="DS44" s="240">
        <v>151.44845318106235</v>
      </c>
      <c r="DT44" s="129">
        <v>9.3441367723150218E-2</v>
      </c>
      <c r="DU44" s="240">
        <v>36.565766736041901</v>
      </c>
      <c r="DV44" s="129">
        <v>2.2560516029678863E-2</v>
      </c>
    </row>
    <row r="45" spans="1:126" s="93" customFormat="1" ht="13.5" thickBot="1" x14ac:dyDescent="0.25">
      <c r="A45" s="94"/>
      <c r="B45" s="122" t="s">
        <v>41</v>
      </c>
      <c r="C45" s="239">
        <v>31386.412217746794</v>
      </c>
      <c r="D45" s="124">
        <v>0.61581428049859166</v>
      </c>
      <c r="E45" s="239">
        <v>8300.2707337378615</v>
      </c>
      <c r="F45" s="124">
        <v>0.16285471605926813</v>
      </c>
      <c r="G45" s="239">
        <v>6726.518158344059</v>
      </c>
      <c r="H45" s="124">
        <v>0.13197704507300101</v>
      </c>
      <c r="I45" s="239">
        <v>1050.9361037279534</v>
      </c>
      <c r="J45" s="124">
        <v>2.0619797384846924E-2</v>
      </c>
      <c r="K45" s="239">
        <v>3503.1969514368875</v>
      </c>
      <c r="L45" s="124">
        <v>6.8734160984292289E-2</v>
      </c>
      <c r="M45" s="239">
        <v>50967.334164993554</v>
      </c>
      <c r="N45" s="619"/>
      <c r="P45" s="239">
        <v>36250.628573671711</v>
      </c>
      <c r="Q45" s="620">
        <v>0.71125220040584591</v>
      </c>
      <c r="R45" s="239">
        <v>14380.807567488813</v>
      </c>
      <c r="S45" s="620">
        <v>0.28215734260172742</v>
      </c>
      <c r="T45" s="239">
        <v>335.89802383302867</v>
      </c>
      <c r="U45" s="124">
        <v>6.5904569924266736E-3</v>
      </c>
      <c r="V45" s="239">
        <v>50967.334164993554</v>
      </c>
      <c r="W45" s="617"/>
      <c r="X45" s="94"/>
      <c r="Y45" s="122" t="s">
        <v>41</v>
      </c>
      <c r="Z45" s="239">
        <v>857.57055873133345</v>
      </c>
      <c r="AA45" s="124">
        <v>1.781456072230423E-2</v>
      </c>
      <c r="AB45" s="239">
        <v>4768.5998098148893</v>
      </c>
      <c r="AC45" s="124">
        <v>9.9059500127883629E-2</v>
      </c>
      <c r="AD45" s="239">
        <v>14783.595895704839</v>
      </c>
      <c r="AE45" s="124">
        <v>0.30710390427541484</v>
      </c>
      <c r="AF45" s="239">
        <v>20284.219061197306</v>
      </c>
      <c r="AG45" s="124">
        <v>0.42136993684204632</v>
      </c>
      <c r="AH45" s="239">
        <v>7444.7575882422188</v>
      </c>
      <c r="AI45" s="124">
        <v>0.154652098032351</v>
      </c>
      <c r="AJ45" s="239">
        <v>48138.742913690585</v>
      </c>
      <c r="AK45" s="618"/>
      <c r="AL45" s="407"/>
      <c r="AM45" s="122" t="s">
        <v>41</v>
      </c>
      <c r="AN45" s="239">
        <v>409.92783018548403</v>
      </c>
      <c r="AO45" s="124">
        <v>8.0429521555600448E-3</v>
      </c>
      <c r="AP45" s="239">
        <v>255.9316350940743</v>
      </c>
      <c r="AQ45" s="124">
        <v>5.021483648047235E-3</v>
      </c>
      <c r="AR45" s="239">
        <v>2635.1707443020214</v>
      </c>
      <c r="AS45" s="124">
        <v>5.1703130789052809E-2</v>
      </c>
      <c r="AT45" s="239">
        <v>47666.303955411975</v>
      </c>
      <c r="AU45" s="124">
        <v>0.93523243340733997</v>
      </c>
      <c r="AV45" s="239">
        <v>50967.334164993554</v>
      </c>
      <c r="AY45" s="121"/>
      <c r="AZ45" s="122" t="s">
        <v>41</v>
      </c>
      <c r="BA45" s="239">
        <v>84.091088892199281</v>
      </c>
      <c r="BB45" s="124">
        <v>2.679219539615035E-3</v>
      </c>
      <c r="BC45" s="239">
        <v>208.03238348625467</v>
      </c>
      <c r="BD45" s="124">
        <v>6.6281033347490121E-3</v>
      </c>
      <c r="BE45" s="239">
        <v>1936.0635309664124</v>
      </c>
      <c r="BF45" s="124">
        <v>6.1684767202276961E-2</v>
      </c>
      <c r="BG45" s="239">
        <v>9382.2195794331383</v>
      </c>
      <c r="BH45" s="124">
        <v>0.29892615678220646</v>
      </c>
      <c r="BI45" s="239">
        <v>7814.1420869236317</v>
      </c>
      <c r="BJ45" s="124">
        <v>0.24896576367863057</v>
      </c>
      <c r="BK45" s="239">
        <v>8561.2637196458018</v>
      </c>
      <c r="BL45" s="124">
        <v>0.27276974699277712</v>
      </c>
      <c r="BM45" s="239">
        <v>3400.5998283993549</v>
      </c>
      <c r="BN45" s="124">
        <v>0.10834624246974481</v>
      </c>
      <c r="BP45" s="239">
        <v>75.09055340421753</v>
      </c>
      <c r="BQ45" s="124">
        <v>9.0467595350835015E-3</v>
      </c>
      <c r="BR45" s="239">
        <v>332.17483322694136</v>
      </c>
      <c r="BS45" s="124">
        <v>4.0019758858799666E-2</v>
      </c>
      <c r="BT45" s="239">
        <v>2836.891923558273</v>
      </c>
      <c r="BU45" s="124">
        <v>0.34178305919917085</v>
      </c>
      <c r="BV45" s="239">
        <v>3139.1858126359957</v>
      </c>
      <c r="BW45" s="124">
        <v>0.37820282173161429</v>
      </c>
      <c r="BX45" s="239">
        <v>1195.8050522320866</v>
      </c>
      <c r="BY45" s="124">
        <v>0.14406819856749173</v>
      </c>
      <c r="BZ45" s="239">
        <v>600.90732597892122</v>
      </c>
      <c r="CA45" s="124">
        <v>7.2396111555305204E-2</v>
      </c>
      <c r="CB45" s="239">
        <v>120.21523270142518</v>
      </c>
      <c r="CC45" s="124">
        <v>1.4483290552534622E-2</v>
      </c>
      <c r="CE45" s="239">
        <v>81.181297955376607</v>
      </c>
      <c r="CF45" s="124">
        <v>1.2068843946354841E-2</v>
      </c>
      <c r="CG45" s="239">
        <v>269.1777045028403</v>
      </c>
      <c r="CH45" s="124">
        <v>4.0017390597382518E-2</v>
      </c>
      <c r="CI45" s="239">
        <v>1740.5147367242332</v>
      </c>
      <c r="CJ45" s="124">
        <v>0.25875418689908286</v>
      </c>
      <c r="CK45" s="239">
        <v>2776.193874482788</v>
      </c>
      <c r="CL45" s="124">
        <v>0.41272376125811788</v>
      </c>
      <c r="CM45" s="239">
        <v>1118.7093003927794</v>
      </c>
      <c r="CN45" s="124">
        <v>0.16631328037151755</v>
      </c>
      <c r="CO45" s="239">
        <v>598.85612441818807</v>
      </c>
      <c r="CP45" s="124">
        <v>8.9029139641186236E-2</v>
      </c>
      <c r="CQ45" s="239">
        <v>141.88511986785326</v>
      </c>
      <c r="CR45" s="124">
        <v>2.1093397286358131E-2</v>
      </c>
      <c r="CT45" s="239">
        <v>6.0621349109780098</v>
      </c>
      <c r="CU45" s="124">
        <v>5.7683192055863189E-3</v>
      </c>
      <c r="CV45" s="239">
        <v>69.259717169095083</v>
      </c>
      <c r="CW45" s="124">
        <v>6.590288117746855E-2</v>
      </c>
      <c r="CX45" s="239">
        <v>354.85043750047112</v>
      </c>
      <c r="CY45" s="124">
        <v>0.33765177182677525</v>
      </c>
      <c r="CZ45" s="239">
        <v>372.21209229186906</v>
      </c>
      <c r="DA45" s="124">
        <v>0.35417195295844583</v>
      </c>
      <c r="DB45" s="239">
        <v>151.98264628973237</v>
      </c>
      <c r="DC45" s="124">
        <v>0.14461644789879136</v>
      </c>
      <c r="DD45" s="239">
        <v>74.80004317843408</v>
      </c>
      <c r="DE45" s="124">
        <v>7.1174682183910307E-2</v>
      </c>
      <c r="DF45" s="239">
        <v>21.769032387373684</v>
      </c>
      <c r="DG45" s="124">
        <v>2.0713944749022384E-2</v>
      </c>
      <c r="DI45" s="239">
        <v>15.169080445096178</v>
      </c>
      <c r="DJ45" s="124">
        <v>4.3300678367153627E-3</v>
      </c>
      <c r="DK45" s="239">
        <v>62.521160315101625</v>
      </c>
      <c r="DL45" s="124">
        <v>1.7846887052541439E-2</v>
      </c>
      <c r="DM45" s="239">
        <v>796.06174931790429</v>
      </c>
      <c r="DN45" s="124">
        <v>0.22723865096747928</v>
      </c>
      <c r="DO45" s="239">
        <v>1472.6821761470337</v>
      </c>
      <c r="DP45" s="124">
        <v>0.42038235262307805</v>
      </c>
      <c r="DQ45" s="239">
        <v>657.52321453525292</v>
      </c>
      <c r="DR45" s="124">
        <v>0.18769233464466226</v>
      </c>
      <c r="DS45" s="239">
        <v>398.55942739030377</v>
      </c>
      <c r="DT45" s="124">
        <v>0.11377020273634024</v>
      </c>
      <c r="DU45" s="239">
        <v>100.68014328619543</v>
      </c>
      <c r="DV45" s="124">
        <v>2.8739504139183497E-2</v>
      </c>
    </row>
    <row r="46" spans="1:126" s="563" customFormat="1" ht="13.5" thickBot="1" x14ac:dyDescent="0.25">
      <c r="A46" s="558"/>
      <c r="B46" s="559" t="s">
        <v>42</v>
      </c>
      <c r="C46" s="560">
        <v>90788.720711722301</v>
      </c>
      <c r="D46" s="561">
        <v>0.54473081377764743</v>
      </c>
      <c r="E46" s="560">
        <v>34032.563220118391</v>
      </c>
      <c r="F46" s="561">
        <v>0.20419481310568452</v>
      </c>
      <c r="G46" s="560">
        <v>26337.254020791195</v>
      </c>
      <c r="H46" s="561">
        <v>0.15802308594003364</v>
      </c>
      <c r="I46" s="560">
        <v>3022.9713268627956</v>
      </c>
      <c r="J46" s="561">
        <v>1.8137777666646301E-2</v>
      </c>
      <c r="K46" s="560">
        <v>12485.619539807194</v>
      </c>
      <c r="L46" s="561">
        <v>7.4913509509988166E-2</v>
      </c>
      <c r="M46" s="560">
        <v>166667.12881930187</v>
      </c>
      <c r="N46" s="562"/>
      <c r="P46" s="560">
        <v>107023.13389603145</v>
      </c>
      <c r="Q46" s="564">
        <v>0.64213702278428519</v>
      </c>
      <c r="R46" s="560">
        <v>58866.797033248222</v>
      </c>
      <c r="S46" s="564">
        <v>0.35319980280617164</v>
      </c>
      <c r="T46" s="560">
        <v>777.19789002220909</v>
      </c>
      <c r="U46" s="565">
        <v>4.663174409543204E-3</v>
      </c>
      <c r="V46" s="566">
        <v>166667.12881930187</v>
      </c>
      <c r="W46" s="567"/>
      <c r="X46" s="558"/>
      <c r="Y46" s="559" t="s">
        <v>42</v>
      </c>
      <c r="Z46" s="560">
        <v>4148.8632951669661</v>
      </c>
      <c r="AA46" s="561">
        <v>2.6215419231079413E-2</v>
      </c>
      <c r="AB46" s="560">
        <v>17689.781144081073</v>
      </c>
      <c r="AC46" s="561">
        <v>0.11177640616367092</v>
      </c>
      <c r="AD46" s="560">
        <v>50199.606827800439</v>
      </c>
      <c r="AE46" s="561">
        <v>0.31719621607180093</v>
      </c>
      <c r="AF46" s="560">
        <v>63300.645639655806</v>
      </c>
      <c r="AG46" s="561">
        <v>0.39997773967984962</v>
      </c>
      <c r="AH46" s="560">
        <v>22921.524511555006</v>
      </c>
      <c r="AI46" s="561">
        <v>0.14483421885359923</v>
      </c>
      <c r="AJ46" s="560">
        <v>158260.42141825927</v>
      </c>
      <c r="AK46" s="568"/>
      <c r="AL46" s="569"/>
      <c r="AM46" s="559" t="s">
        <v>42</v>
      </c>
      <c r="AN46" s="560">
        <v>984.10952263557351</v>
      </c>
      <c r="AO46" s="561">
        <v>5.9046407627417101E-3</v>
      </c>
      <c r="AP46" s="560">
        <v>797.17782471077146</v>
      </c>
      <c r="AQ46" s="561">
        <v>4.7830536852594393E-3</v>
      </c>
      <c r="AR46" s="560">
        <v>5717.9160325732901</v>
      </c>
      <c r="AS46" s="561">
        <v>3.430740106390489E-2</v>
      </c>
      <c r="AT46" s="560">
        <v>159167.92543938223</v>
      </c>
      <c r="AU46" s="561">
        <v>0.95500490448809394</v>
      </c>
      <c r="AV46" s="560">
        <v>166667.12881930187</v>
      </c>
      <c r="AY46" s="570"/>
      <c r="AZ46" s="559" t="s">
        <v>42</v>
      </c>
      <c r="BA46" s="560">
        <v>175.52988040017323</v>
      </c>
      <c r="BB46" s="561">
        <v>1.933388630483362E-3</v>
      </c>
      <c r="BC46" s="560">
        <v>530.18265048496153</v>
      </c>
      <c r="BD46" s="561">
        <v>5.8397413944010594E-3</v>
      </c>
      <c r="BE46" s="560">
        <v>5841.5894519836165</v>
      </c>
      <c r="BF46" s="561">
        <v>6.4342678321596528E-2</v>
      </c>
      <c r="BG46" s="560">
        <v>24744.327712580933</v>
      </c>
      <c r="BH46" s="561">
        <v>0.27254847869429266</v>
      </c>
      <c r="BI46" s="560">
        <v>21468.843355852103</v>
      </c>
      <c r="BJ46" s="561">
        <v>0.23647038076482255</v>
      </c>
      <c r="BK46" s="560">
        <v>26011.696917015688</v>
      </c>
      <c r="BL46" s="561">
        <v>0.28650802338772413</v>
      </c>
      <c r="BM46" s="560">
        <v>12016.55074340483</v>
      </c>
      <c r="BN46" s="561">
        <v>0.13235730880667976</v>
      </c>
      <c r="BP46" s="560">
        <v>384.19775514557421</v>
      </c>
      <c r="BQ46" s="561">
        <v>1.1289121911289222E-2</v>
      </c>
      <c r="BR46" s="560">
        <v>1726.1212829097531</v>
      </c>
      <c r="BS46" s="561">
        <v>5.0719696654801319E-2</v>
      </c>
      <c r="BT46" s="560">
        <v>11634.431044434585</v>
      </c>
      <c r="BU46" s="561">
        <v>0.3418617331049833</v>
      </c>
      <c r="BV46" s="560">
        <v>12112.464120997582</v>
      </c>
      <c r="BW46" s="561">
        <v>0.35590807670452762</v>
      </c>
      <c r="BX46" s="560">
        <v>4815.9838202131104</v>
      </c>
      <c r="BY46" s="561">
        <v>0.14151105190237731</v>
      </c>
      <c r="BZ46" s="560">
        <v>2665.4346763132262</v>
      </c>
      <c r="CA46" s="561">
        <v>7.832012708162843E-2</v>
      </c>
      <c r="CB46" s="560">
        <v>693.9305201045596</v>
      </c>
      <c r="CC46" s="561">
        <v>2.0390192640392768E-2</v>
      </c>
      <c r="CE46" s="560">
        <v>276.80041595309956</v>
      </c>
      <c r="CF46" s="561">
        <v>1.0509843423106575E-2</v>
      </c>
      <c r="CG46" s="560">
        <v>851.08769482025923</v>
      </c>
      <c r="CH46" s="561">
        <v>3.2314974603973229E-2</v>
      </c>
      <c r="CI46" s="560">
        <v>5694.0013731937634</v>
      </c>
      <c r="CJ46" s="561">
        <v>0.21619571154604031</v>
      </c>
      <c r="CK46" s="560">
        <v>10388.654134376253</v>
      </c>
      <c r="CL46" s="561">
        <v>0.39444712520808833</v>
      </c>
      <c r="CM46" s="560">
        <v>4946.8636828924809</v>
      </c>
      <c r="CN46" s="561">
        <v>0.1878276178293804</v>
      </c>
      <c r="CO46" s="560">
        <v>3243.2677730870637</v>
      </c>
      <c r="CP46" s="561">
        <v>0.12314373284803186</v>
      </c>
      <c r="CQ46" s="560">
        <v>936.57894646827003</v>
      </c>
      <c r="CR46" s="561">
        <v>3.5560994541379086E-2</v>
      </c>
      <c r="CT46" s="560">
        <v>73.695282067853611</v>
      </c>
      <c r="CU46" s="561">
        <v>2.437842576043674E-2</v>
      </c>
      <c r="CV46" s="560">
        <v>275.5091347168019</v>
      </c>
      <c r="CW46" s="561">
        <v>9.1138520656337832E-2</v>
      </c>
      <c r="CX46" s="560">
        <v>1140.7562711164273</v>
      </c>
      <c r="CY46" s="561">
        <v>0.3773625839515623</v>
      </c>
      <c r="CZ46" s="560">
        <v>936.94662161717906</v>
      </c>
      <c r="DA46" s="561">
        <v>0.30994227874120506</v>
      </c>
      <c r="DB46" s="560">
        <v>353.59346988020548</v>
      </c>
      <c r="DC46" s="561">
        <v>0.11696884675620151</v>
      </c>
      <c r="DD46" s="560">
        <v>181.55477054714345</v>
      </c>
      <c r="DE46" s="561">
        <v>6.0058383264772433E-2</v>
      </c>
      <c r="DF46" s="560">
        <v>60.915776917184957</v>
      </c>
      <c r="DG46" s="561">
        <v>2.0150960869484209E-2</v>
      </c>
      <c r="DI46" s="560">
        <v>60.387787470047563</v>
      </c>
      <c r="DJ46" s="561">
        <v>4.8365871855630873E-3</v>
      </c>
      <c r="DK46" s="560">
        <v>230.55613643383259</v>
      </c>
      <c r="DL46" s="561">
        <v>1.8465734575586219E-2</v>
      </c>
      <c r="DM46" s="560">
        <v>2353.6819108444583</v>
      </c>
      <c r="DN46" s="561">
        <v>0.18851142334910553</v>
      </c>
      <c r="DO46" s="560">
        <v>5083.7159588707618</v>
      </c>
      <c r="DP46" s="561">
        <v>0.40716569511529949</v>
      </c>
      <c r="DQ46" s="560">
        <v>2543.3566853416041</v>
      </c>
      <c r="DR46" s="561">
        <v>0.20370288212232993</v>
      </c>
      <c r="DS46" s="560">
        <v>1672.2845082243693</v>
      </c>
      <c r="DT46" s="561">
        <v>0.13393684653714774</v>
      </c>
      <c r="DU46" s="560">
        <v>541.63655262212194</v>
      </c>
      <c r="DV46" s="561">
        <v>4.3380831114968127E-2</v>
      </c>
    </row>
    <row r="47" spans="1:126" x14ac:dyDescent="0.2">
      <c r="A47" s="244"/>
      <c r="B47" s="432" t="s">
        <v>238</v>
      </c>
      <c r="D47" s="277"/>
      <c r="F47" s="277"/>
      <c r="H47" s="277"/>
      <c r="J47" s="277"/>
      <c r="L47" s="277"/>
      <c r="M47" s="277"/>
      <c r="N47" s="277"/>
      <c r="W47" s="223"/>
      <c r="X47" s="50"/>
      <c r="Y47" s="54" t="s">
        <v>238</v>
      </c>
      <c r="AA47" s="11"/>
      <c r="AC47" s="11"/>
      <c r="AE47" s="11"/>
      <c r="AF47" s="11"/>
      <c r="AL47" s="11"/>
      <c r="AM47" s="54" t="s">
        <v>238</v>
      </c>
      <c r="AN47" s="50"/>
      <c r="AO47" s="11"/>
      <c r="AP47" s="50"/>
      <c r="AQ47" s="11"/>
      <c r="AZ47" s="54" t="s">
        <v>238</v>
      </c>
    </row>
  </sheetData>
  <autoFilter ref="A3:DV47" xr:uid="{00000000-0009-0000-0000-000002000000}"/>
  <phoneticPr fontId="2" type="noConversion"/>
  <printOptions horizontalCentered="1" verticalCentered="1"/>
  <pageMargins left="0.59055118110236227" right="0.59055118110236227" top="0.98425196850393704" bottom="0.78740157480314965" header="0.51181102362204722" footer="0.51181102362204722"/>
  <pageSetup paperSize="9" scale="71" orientation="portrait" r:id="rId1"/>
  <headerFooter alignWithMargins="0">
    <oddHeader>&amp;C&amp;"-,Normal"&amp;K002060Observatoire de l'habitat de la Martinique&amp;K000000
&amp;"-,Gras"&amp;11Les résidences principales</oddHeader>
  </headerFooter>
  <rowBreaks count="1" manualBreakCount="1">
    <brk id="47" min="1" max="36" man="1"/>
  </rowBreaks>
  <colBreaks count="1" manualBreakCount="1">
    <brk id="2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P72"/>
  <sheetViews>
    <sheetView topLeftCell="B1" workbookViewId="0">
      <selection activeCell="J6" sqref="J6"/>
    </sheetView>
  </sheetViews>
  <sheetFormatPr baseColWidth="10" defaultRowHeight="12.75" x14ac:dyDescent="0.2"/>
  <cols>
    <col min="1" max="1" width="7.28515625" style="221" hidden="1" customWidth="1"/>
    <col min="2" max="2" width="14" customWidth="1"/>
    <col min="3" max="3" width="12" style="50" customWidth="1"/>
    <col min="4" max="4" width="8.7109375" customWidth="1"/>
    <col min="5" max="5" width="10.42578125" style="50" customWidth="1"/>
    <col min="6" max="6" width="8.7109375" customWidth="1"/>
    <col min="7" max="7" width="10.42578125" style="50" customWidth="1"/>
    <col min="8" max="8" width="8.7109375" customWidth="1"/>
    <col min="9" max="10" width="9.7109375" customWidth="1"/>
    <col min="11" max="16" width="12" style="50" customWidth="1"/>
  </cols>
  <sheetData>
    <row r="1" spans="1:16" s="221" customFormat="1" ht="15" x14ac:dyDescent="0.2">
      <c r="C1" s="431" t="s">
        <v>276</v>
      </c>
      <c r="D1" s="435"/>
      <c r="E1" s="436"/>
      <c r="F1" s="435"/>
      <c r="G1" s="436"/>
      <c r="H1" s="435"/>
      <c r="I1" s="437"/>
      <c r="J1" s="456" t="s">
        <v>232</v>
      </c>
      <c r="K1" s="431" t="s">
        <v>276</v>
      </c>
      <c r="L1" s="431"/>
      <c r="M1" s="431"/>
      <c r="N1" s="431"/>
      <c r="O1" s="431"/>
      <c r="P1" s="431"/>
    </row>
    <row r="2" spans="1:16" s="221" customFormat="1" ht="26.25" thickBot="1" x14ac:dyDescent="0.25">
      <c r="C2" s="445" t="s">
        <v>242</v>
      </c>
      <c r="D2" s="446"/>
      <c r="E2" s="447" t="s">
        <v>243</v>
      </c>
      <c r="F2" s="446"/>
      <c r="G2" s="447" t="s">
        <v>288</v>
      </c>
      <c r="H2" s="446"/>
      <c r="I2" s="448" t="s">
        <v>65</v>
      </c>
      <c r="J2" s="551"/>
      <c r="K2" s="445" t="s">
        <v>258</v>
      </c>
      <c r="L2" s="445" t="s">
        <v>259</v>
      </c>
      <c r="M2" s="445" t="s">
        <v>260</v>
      </c>
      <c r="N2" s="445" t="s">
        <v>261</v>
      </c>
      <c r="O2" s="445" t="s">
        <v>262</v>
      </c>
      <c r="P2" s="447" t="s">
        <v>287</v>
      </c>
    </row>
    <row r="3" spans="1:16" s="93" customFormat="1" x14ac:dyDescent="0.2">
      <c r="A3" s="94">
        <v>97209</v>
      </c>
      <c r="B3" s="108" t="s">
        <v>8</v>
      </c>
      <c r="C3" s="237">
        <v>2582.5585582875347</v>
      </c>
      <c r="D3" s="110">
        <v>6.8677445716958205E-2</v>
      </c>
      <c r="E3" s="237">
        <v>26563.47265563484</v>
      </c>
      <c r="F3" s="110">
        <v>0.70639693551457972</v>
      </c>
      <c r="G3" s="237">
        <v>8458.141907644891</v>
      </c>
      <c r="H3" s="110">
        <v>0.2249256187684622</v>
      </c>
      <c r="I3" s="237">
        <v>37604.173121567263</v>
      </c>
      <c r="J3" s="224"/>
      <c r="K3" s="237">
        <v>400.95390260059236</v>
      </c>
      <c r="L3" s="237">
        <v>2181.6046556869424</v>
      </c>
      <c r="M3" s="237">
        <v>11878.038455849606</v>
      </c>
      <c r="N3" s="237">
        <v>14685.434199785232</v>
      </c>
      <c r="O3" s="237">
        <v>6686.9155912699953</v>
      </c>
      <c r="P3" s="237">
        <v>1771.2263163748953</v>
      </c>
    </row>
    <row r="4" spans="1:16" s="93" customFormat="1" x14ac:dyDescent="0.2">
      <c r="A4" s="94">
        <v>97213</v>
      </c>
      <c r="B4" s="115" t="s">
        <v>10</v>
      </c>
      <c r="C4" s="236">
        <v>561.94713146748597</v>
      </c>
      <c r="D4" s="116">
        <v>3.3994622754056292E-2</v>
      </c>
      <c r="E4" s="236">
        <v>7233.212764368508</v>
      </c>
      <c r="F4" s="116">
        <v>0.43756845698705943</v>
      </c>
      <c r="G4" s="236">
        <v>8735.311277003646</v>
      </c>
      <c r="H4" s="116">
        <v>0.52843692025888434</v>
      </c>
      <c r="I4" s="236">
        <v>16530.47117283964</v>
      </c>
      <c r="J4" s="224"/>
      <c r="K4" s="236">
        <v>88.344441145480729</v>
      </c>
      <c r="L4" s="236">
        <v>473.60269032200529</v>
      </c>
      <c r="M4" s="236">
        <v>2120.4380241455738</v>
      </c>
      <c r="N4" s="236">
        <v>5112.7747402229343</v>
      </c>
      <c r="O4" s="236">
        <v>6827.8044813202205</v>
      </c>
      <c r="P4" s="236">
        <v>1907.5067956834248</v>
      </c>
    </row>
    <row r="5" spans="1:16" s="93" customFormat="1" x14ac:dyDescent="0.2">
      <c r="A5" s="94">
        <v>97224</v>
      </c>
      <c r="B5" s="115" t="s">
        <v>19</v>
      </c>
      <c r="C5" s="236">
        <v>116.17807230910186</v>
      </c>
      <c r="D5" s="116">
        <v>1.7158232432081238E-2</v>
      </c>
      <c r="E5" s="236">
        <v>3614.9851012997101</v>
      </c>
      <c r="F5" s="116">
        <v>0.53389381811727432</v>
      </c>
      <c r="G5" s="236">
        <v>3039.8182062610858</v>
      </c>
      <c r="H5" s="116">
        <v>0.44894794945064448</v>
      </c>
      <c r="I5" s="236">
        <v>6770.9813798698979</v>
      </c>
      <c r="J5" s="224"/>
      <c r="K5" s="236">
        <v>17.38088887772054</v>
      </c>
      <c r="L5" s="236">
        <v>98.797183431381328</v>
      </c>
      <c r="M5" s="236">
        <v>841.28712208900049</v>
      </c>
      <c r="N5" s="236">
        <v>2773.6979792107095</v>
      </c>
      <c r="O5" s="236">
        <v>2385.0952894437214</v>
      </c>
      <c r="P5" s="236">
        <v>654.72291681736465</v>
      </c>
    </row>
    <row r="6" spans="1:16" s="93" customFormat="1" x14ac:dyDescent="0.2">
      <c r="A6" s="94">
        <v>97229</v>
      </c>
      <c r="B6" s="118" t="s">
        <v>24</v>
      </c>
      <c r="C6" s="238">
        <v>296.6196780077882</v>
      </c>
      <c r="D6" s="119">
        <v>3.2757530056187735E-2</v>
      </c>
      <c r="E6" s="238">
        <v>5422.2018005598493</v>
      </c>
      <c r="F6" s="119">
        <v>0.59880699637159918</v>
      </c>
      <c r="G6" s="238">
        <v>3336.1859502283623</v>
      </c>
      <c r="H6" s="119">
        <v>0.36843547357221318</v>
      </c>
      <c r="I6" s="238">
        <v>9055.0074287959997</v>
      </c>
      <c r="J6" s="224"/>
      <c r="K6" s="238">
        <v>37.064922840095051</v>
      </c>
      <c r="L6" s="238">
        <v>259.55475516769314</v>
      </c>
      <c r="M6" s="238">
        <v>1480.199087690333</v>
      </c>
      <c r="N6" s="238">
        <v>3942.002712869516</v>
      </c>
      <c r="O6" s="238">
        <v>2703.9694306071333</v>
      </c>
      <c r="P6" s="238">
        <v>632.21651962122883</v>
      </c>
    </row>
    <row r="7" spans="1:16" s="93" customFormat="1" ht="13.5" thickBot="1" x14ac:dyDescent="0.25">
      <c r="A7" s="94"/>
      <c r="B7" s="122" t="s">
        <v>34</v>
      </c>
      <c r="C7" s="239">
        <v>3557.3034400719107</v>
      </c>
      <c r="D7" s="124">
        <v>5.0847216245612663E-2</v>
      </c>
      <c r="E7" s="239">
        <v>42833.872321862909</v>
      </c>
      <c r="F7" s="124">
        <v>0.61225678530890204</v>
      </c>
      <c r="G7" s="239">
        <v>23569.457341137986</v>
      </c>
      <c r="H7" s="124">
        <v>0.33689599844548535</v>
      </c>
      <c r="I7" s="239">
        <v>69960.633103072803</v>
      </c>
      <c r="J7" s="623"/>
      <c r="K7" s="239">
        <v>543.74415546388877</v>
      </c>
      <c r="L7" s="239">
        <v>3013.5592846080222</v>
      </c>
      <c r="M7" s="239">
        <v>16319.962689774515</v>
      </c>
      <c r="N7" s="239">
        <v>26513.909632088391</v>
      </c>
      <c r="O7" s="239">
        <v>18603.784792641069</v>
      </c>
      <c r="P7" s="239">
        <v>4965.6725484969138</v>
      </c>
    </row>
    <row r="8" spans="1:16" s="93" customFormat="1" x14ac:dyDescent="0.2">
      <c r="A8" s="94">
        <v>97212</v>
      </c>
      <c r="B8" s="108" t="s">
        <v>9</v>
      </c>
      <c r="C8" s="237">
        <v>215.3363363769258</v>
      </c>
      <c r="D8" s="110">
        <v>5.0899113640107851E-2</v>
      </c>
      <c r="E8" s="237">
        <v>2112.8352842144659</v>
      </c>
      <c r="F8" s="110">
        <v>0.49941150222701197</v>
      </c>
      <c r="G8" s="237">
        <v>1902.478404073154</v>
      </c>
      <c r="H8" s="110">
        <v>0.44968938413288023</v>
      </c>
      <c r="I8" s="237">
        <v>4230.6500246645455</v>
      </c>
      <c r="J8" s="224"/>
      <c r="K8" s="237">
        <v>20.04658707363652</v>
      </c>
      <c r="L8" s="237">
        <v>195.28974930328928</v>
      </c>
      <c r="M8" s="237">
        <v>924.65774603938303</v>
      </c>
      <c r="N8" s="237">
        <v>1188.1775381750831</v>
      </c>
      <c r="O8" s="237">
        <v>1446.9567302633106</v>
      </c>
      <c r="P8" s="237">
        <v>455.52167380984338</v>
      </c>
    </row>
    <row r="9" spans="1:16" s="93" customFormat="1" x14ac:dyDescent="0.2">
      <c r="A9" s="94">
        <v>97222</v>
      </c>
      <c r="B9" s="115" t="s">
        <v>17</v>
      </c>
      <c r="C9" s="236">
        <v>122.29260475002297</v>
      </c>
      <c r="D9" s="116">
        <v>1.3040507435588098E-2</v>
      </c>
      <c r="E9" s="236">
        <v>4180.6393535164189</v>
      </c>
      <c r="F9" s="116">
        <v>0.44579685489962417</v>
      </c>
      <c r="G9" s="236">
        <v>5074.9703476117238</v>
      </c>
      <c r="H9" s="116">
        <v>0.54116263766478789</v>
      </c>
      <c r="I9" s="236">
        <v>9377.902305878164</v>
      </c>
      <c r="J9" s="224"/>
      <c r="K9" s="236">
        <v>7.4954150906551202</v>
      </c>
      <c r="L9" s="236">
        <v>114.79718965936786</v>
      </c>
      <c r="M9" s="236">
        <v>1043.1989406718376</v>
      </c>
      <c r="N9" s="236">
        <v>3137.4404128445808</v>
      </c>
      <c r="O9" s="236">
        <v>3890.4415524397496</v>
      </c>
      <c r="P9" s="236">
        <v>1184.5287951719745</v>
      </c>
    </row>
    <row r="10" spans="1:16" s="93" customFormat="1" x14ac:dyDescent="0.2">
      <c r="A10" s="94">
        <v>97228</v>
      </c>
      <c r="B10" s="115" t="s">
        <v>23</v>
      </c>
      <c r="C10" s="236">
        <v>310.35985188408512</v>
      </c>
      <c r="D10" s="116">
        <v>4.477519659784613E-2</v>
      </c>
      <c r="E10" s="236">
        <v>4290.7851406640393</v>
      </c>
      <c r="F10" s="116">
        <v>0.61902577625956445</v>
      </c>
      <c r="G10" s="236">
        <v>2330.3678865938659</v>
      </c>
      <c r="H10" s="116">
        <v>0.33619902714258937</v>
      </c>
      <c r="I10" s="236">
        <v>6931.5128791419911</v>
      </c>
      <c r="J10" s="224"/>
      <c r="K10" s="236">
        <v>20.02793020793046</v>
      </c>
      <c r="L10" s="236">
        <v>290.33192167615465</v>
      </c>
      <c r="M10" s="236">
        <v>1612.3597225124952</v>
      </c>
      <c r="N10" s="236">
        <v>2678.4254181515439</v>
      </c>
      <c r="O10" s="236">
        <v>1857.2750329772748</v>
      </c>
      <c r="P10" s="236">
        <v>473.09285361659119</v>
      </c>
    </row>
    <row r="11" spans="1:16" s="93" customFormat="1" x14ac:dyDescent="0.2">
      <c r="A11" s="94">
        <v>97230</v>
      </c>
      <c r="B11" s="118" t="s">
        <v>25</v>
      </c>
      <c r="C11" s="236">
        <v>132.72327320129926</v>
      </c>
      <c r="D11" s="119">
        <v>2.4167220014363219E-2</v>
      </c>
      <c r="E11" s="236">
        <v>2817.5131320492592</v>
      </c>
      <c r="F11" s="119">
        <v>0.51303330691911753</v>
      </c>
      <c r="G11" s="236">
        <v>2541.6353583374057</v>
      </c>
      <c r="H11" s="119">
        <v>0.46279947306651931</v>
      </c>
      <c r="I11" s="238">
        <v>5491.8717635879639</v>
      </c>
      <c r="J11" s="224"/>
      <c r="K11" s="236">
        <v>20.002719809315089</v>
      </c>
      <c r="L11" s="236">
        <v>112.72055339198417</v>
      </c>
      <c r="M11" s="236">
        <v>911.20684072043719</v>
      </c>
      <c r="N11" s="236">
        <v>1906.3062913288222</v>
      </c>
      <c r="O11" s="236">
        <v>1940.0151112983162</v>
      </c>
      <c r="P11" s="236">
        <v>601.62024703908958</v>
      </c>
    </row>
    <row r="12" spans="1:16" s="93" customFormat="1" x14ac:dyDescent="0.2">
      <c r="A12" s="94"/>
      <c r="B12" s="127" t="s">
        <v>35</v>
      </c>
      <c r="C12" s="240">
        <v>780.71206621233318</v>
      </c>
      <c r="D12" s="129">
        <v>2.9990548418041291E-2</v>
      </c>
      <c r="E12" s="240">
        <v>13401.772910444182</v>
      </c>
      <c r="F12" s="129">
        <v>0.51482042708554343</v>
      </c>
      <c r="G12" s="240">
        <v>11849.45199661615</v>
      </c>
      <c r="H12" s="129">
        <v>0.45518902449641524</v>
      </c>
      <c r="I12" s="240">
        <v>26031.936973272666</v>
      </c>
      <c r="J12" s="623"/>
      <c r="K12" s="240">
        <v>67.572652181537194</v>
      </c>
      <c r="L12" s="240">
        <v>713.13941403079593</v>
      </c>
      <c r="M12" s="240">
        <v>4491.4232499441532</v>
      </c>
      <c r="N12" s="240">
        <v>8910.3496605000291</v>
      </c>
      <c r="O12" s="240">
        <v>9134.6884269786515</v>
      </c>
      <c r="P12" s="240">
        <v>2714.7635696374987</v>
      </c>
    </row>
    <row r="13" spans="1:16" s="93" customFormat="1" x14ac:dyDescent="0.2">
      <c r="A13" s="94">
        <v>97201</v>
      </c>
      <c r="B13" s="132" t="s">
        <v>32</v>
      </c>
      <c r="C13" s="236">
        <v>59.977552111170652</v>
      </c>
      <c r="D13" s="133">
        <v>8.1830790568654652E-2</v>
      </c>
      <c r="E13" s="236">
        <v>405.61090326028966</v>
      </c>
      <c r="F13" s="133">
        <v>0.55339805825242727</v>
      </c>
      <c r="G13" s="236">
        <v>267.35756280064203</v>
      </c>
      <c r="H13" s="133">
        <v>0.36477115117891817</v>
      </c>
      <c r="I13" s="241">
        <v>732.9460181721023</v>
      </c>
      <c r="J13" s="224"/>
      <c r="K13" s="236">
        <v>5.0828433992517494</v>
      </c>
      <c r="L13" s="236">
        <v>54.894708711918902</v>
      </c>
      <c r="M13" s="236">
        <v>182.98236237306301</v>
      </c>
      <c r="N13" s="236">
        <v>222.62854088722665</v>
      </c>
      <c r="O13" s="236">
        <v>147.40245857830075</v>
      </c>
      <c r="P13" s="236">
        <v>119.95510422234129</v>
      </c>
    </row>
    <row r="14" spans="1:16" s="93" customFormat="1" x14ac:dyDescent="0.2">
      <c r="A14" s="94">
        <v>97203</v>
      </c>
      <c r="B14" s="115" t="s">
        <v>1</v>
      </c>
      <c r="C14" s="236">
        <v>76.382787908725973</v>
      </c>
      <c r="D14" s="116">
        <v>5.0145348837209294E-2</v>
      </c>
      <c r="E14" s="236">
        <v>913.27246412607155</v>
      </c>
      <c r="F14" s="116">
        <v>0.5995639534883721</v>
      </c>
      <c r="G14" s="236">
        <v>533.57251843486847</v>
      </c>
      <c r="H14" s="116">
        <v>0.35029069767441862</v>
      </c>
      <c r="I14" s="236">
        <v>1523.227770469666</v>
      </c>
      <c r="J14" s="224"/>
      <c r="K14" s="236">
        <v>9.9629723359207816</v>
      </c>
      <c r="L14" s="236">
        <v>66.419815572805192</v>
      </c>
      <c r="M14" s="236">
        <v>366.41598257664202</v>
      </c>
      <c r="N14" s="236">
        <v>546.85648154942953</v>
      </c>
      <c r="O14" s="236">
        <v>429.51480737080692</v>
      </c>
      <c r="P14" s="236">
        <v>104.05771106406149</v>
      </c>
    </row>
    <row r="15" spans="1:16" s="93" customFormat="1" x14ac:dyDescent="0.2">
      <c r="A15" s="94">
        <v>97211</v>
      </c>
      <c r="B15" s="115" t="s">
        <v>30</v>
      </c>
      <c r="C15" s="236">
        <v>44</v>
      </c>
      <c r="D15" s="116">
        <v>0.14473684210526316</v>
      </c>
      <c r="E15" s="236">
        <v>182</v>
      </c>
      <c r="F15" s="116">
        <v>0.59868421052631582</v>
      </c>
      <c r="G15" s="236">
        <v>78</v>
      </c>
      <c r="H15" s="116">
        <v>0.25657894736842107</v>
      </c>
      <c r="I15" s="236">
        <v>304</v>
      </c>
      <c r="J15" s="224"/>
      <c r="K15" s="236">
        <v>11</v>
      </c>
      <c r="L15" s="236">
        <v>33</v>
      </c>
      <c r="M15" s="236">
        <v>112</v>
      </c>
      <c r="N15" s="236">
        <v>70</v>
      </c>
      <c r="O15" s="236">
        <v>43</v>
      </c>
      <c r="P15" s="236">
        <v>35</v>
      </c>
    </row>
    <row r="16" spans="1:16" s="93" customFormat="1" x14ac:dyDescent="0.2">
      <c r="A16" s="94">
        <v>97214</v>
      </c>
      <c r="B16" s="115" t="s">
        <v>11</v>
      </c>
      <c r="C16" s="236">
        <v>228.72728322244967</v>
      </c>
      <c r="D16" s="116">
        <v>7.9231287929871871E-2</v>
      </c>
      <c r="E16" s="236">
        <v>1524.1996830908777</v>
      </c>
      <c r="F16" s="116">
        <v>0.52798381658799731</v>
      </c>
      <c r="G16" s="236">
        <v>1133.9033402304422</v>
      </c>
      <c r="H16" s="116">
        <v>0.3927848954821308</v>
      </c>
      <c r="I16" s="236">
        <v>2886.8303065437694</v>
      </c>
      <c r="J16" s="224"/>
      <c r="K16" s="236">
        <v>20.439459351793374</v>
      </c>
      <c r="L16" s="236">
        <v>208.2878238706563</v>
      </c>
      <c r="M16" s="236">
        <v>554.78532526296317</v>
      </c>
      <c r="N16" s="236">
        <v>969.4143578279145</v>
      </c>
      <c r="O16" s="236">
        <v>925.61551635978572</v>
      </c>
      <c r="P16" s="236">
        <v>208.28782387065633</v>
      </c>
    </row>
    <row r="17" spans="1:16" s="93" customFormat="1" x14ac:dyDescent="0.2">
      <c r="A17" s="94">
        <v>97215</v>
      </c>
      <c r="B17" s="115" t="s">
        <v>12</v>
      </c>
      <c r="C17" s="236">
        <v>27.024861878453159</v>
      </c>
      <c r="D17" s="116">
        <v>6.1224489795918366E-2</v>
      </c>
      <c r="E17" s="236">
        <v>248.22836095764384</v>
      </c>
      <c r="F17" s="116">
        <v>0.56235827664399096</v>
      </c>
      <c r="G17" s="236">
        <v>166.15285451197127</v>
      </c>
      <c r="H17" s="116">
        <v>0.37641723356009071</v>
      </c>
      <c r="I17" s="236">
        <v>441.40607734806827</v>
      </c>
      <c r="J17" s="224"/>
      <c r="K17" s="236">
        <v>2.00184162062616</v>
      </c>
      <c r="L17" s="236">
        <v>25.023020257827</v>
      </c>
      <c r="M17" s="236">
        <v>124.11418047882192</v>
      </c>
      <c r="N17" s="236">
        <v>124.11418047882192</v>
      </c>
      <c r="O17" s="236">
        <v>119.10957642725653</v>
      </c>
      <c r="P17" s="236">
        <v>47.043278084714757</v>
      </c>
    </row>
    <row r="18" spans="1:16" s="93" customFormat="1" x14ac:dyDescent="0.2">
      <c r="A18" s="94">
        <v>97216</v>
      </c>
      <c r="B18" s="118" t="s">
        <v>13</v>
      </c>
      <c r="C18" s="236">
        <v>63</v>
      </c>
      <c r="D18" s="119">
        <v>4.49358059914408E-2</v>
      </c>
      <c r="E18" s="236">
        <v>776</v>
      </c>
      <c r="F18" s="119">
        <v>0.55349500713266764</v>
      </c>
      <c r="G18" s="236">
        <v>563</v>
      </c>
      <c r="H18" s="119">
        <v>0.4015691868758916</v>
      </c>
      <c r="I18" s="238">
        <v>1402</v>
      </c>
      <c r="J18" s="224"/>
      <c r="K18" s="236">
        <v>17</v>
      </c>
      <c r="L18" s="236">
        <v>46</v>
      </c>
      <c r="M18" s="236">
        <v>337</v>
      </c>
      <c r="N18" s="236">
        <v>439</v>
      </c>
      <c r="O18" s="236">
        <v>425</v>
      </c>
      <c r="P18" s="236">
        <v>138</v>
      </c>
    </row>
    <row r="19" spans="1:16" s="93" customFormat="1" x14ac:dyDescent="0.2">
      <c r="A19" s="94"/>
      <c r="B19" s="127" t="s">
        <v>36</v>
      </c>
      <c r="C19" s="240">
        <v>499.11248512079948</v>
      </c>
      <c r="D19" s="129">
        <v>6.8461509477366608E-2</v>
      </c>
      <c r="E19" s="240">
        <v>4049.3114114348828</v>
      </c>
      <c r="F19" s="129">
        <v>0.55542984764979852</v>
      </c>
      <c r="G19" s="240">
        <v>2741.9862759779239</v>
      </c>
      <c r="H19" s="129">
        <v>0.37610864287283474</v>
      </c>
      <c r="I19" s="240">
        <v>7290.4101725336068</v>
      </c>
      <c r="J19" s="623"/>
      <c r="K19" s="240">
        <v>65.487116707592065</v>
      </c>
      <c r="L19" s="240">
        <v>433.62536841320735</v>
      </c>
      <c r="M19" s="240">
        <v>1677.2978506914901</v>
      </c>
      <c r="N19" s="240">
        <v>2372.0135607433926</v>
      </c>
      <c r="O19" s="240">
        <v>2089.6423587361496</v>
      </c>
      <c r="P19" s="240">
        <v>652.34391724177385</v>
      </c>
    </row>
    <row r="20" spans="1:16" s="93" customFormat="1" x14ac:dyDescent="0.2">
      <c r="A20" s="94">
        <v>97234</v>
      </c>
      <c r="B20" s="132" t="s">
        <v>2</v>
      </c>
      <c r="C20" s="236">
        <v>44.403943869473238</v>
      </c>
      <c r="D20" s="133">
        <v>7.3378839590443695E-2</v>
      </c>
      <c r="E20" s="236">
        <v>305.66435779916458</v>
      </c>
      <c r="F20" s="133">
        <v>0.50511945392491464</v>
      </c>
      <c r="G20" s="236">
        <v>255.06451478511372</v>
      </c>
      <c r="H20" s="133">
        <v>0.42150170648464169</v>
      </c>
      <c r="I20" s="241">
        <v>605.1328164537515</v>
      </c>
      <c r="J20" s="224"/>
      <c r="K20" s="236">
        <v>9.2938487168664885</v>
      </c>
      <c r="L20" s="236">
        <v>35.110095152606746</v>
      </c>
      <c r="M20" s="236">
        <v>106.36293531524983</v>
      </c>
      <c r="N20" s="236">
        <v>199.30142248391473</v>
      </c>
      <c r="O20" s="236">
        <v>206.52997148592203</v>
      </c>
      <c r="P20" s="236">
        <v>48.534543299191675</v>
      </c>
    </row>
    <row r="21" spans="1:16" s="93" customFormat="1" x14ac:dyDescent="0.2">
      <c r="A21" s="94">
        <v>97204</v>
      </c>
      <c r="B21" s="115" t="s">
        <v>3</v>
      </c>
      <c r="C21" s="236">
        <v>118.58169695220965</v>
      </c>
      <c r="D21" s="116">
        <v>8.1955427749820259E-2</v>
      </c>
      <c r="E21" s="236">
        <v>634.51609772673589</v>
      </c>
      <c r="F21" s="116">
        <v>0.43853342918763477</v>
      </c>
      <c r="G21" s="236">
        <v>693.80694620284066</v>
      </c>
      <c r="H21" s="116">
        <v>0.47951114306254483</v>
      </c>
      <c r="I21" s="236">
        <v>1446.9047408817864</v>
      </c>
      <c r="J21" s="224"/>
      <c r="K21" s="236">
        <v>32.245900048407883</v>
      </c>
      <c r="L21" s="236">
        <v>86.335796903801779</v>
      </c>
      <c r="M21" s="236">
        <v>191.39501964216294</v>
      </c>
      <c r="N21" s="236">
        <v>443.12107808457296</v>
      </c>
      <c r="O21" s="236">
        <v>520.09516207109493</v>
      </c>
      <c r="P21" s="236">
        <v>173.71178413174573</v>
      </c>
    </row>
    <row r="22" spans="1:16" s="93" customFormat="1" x14ac:dyDescent="0.2">
      <c r="A22" s="94">
        <v>97205</v>
      </c>
      <c r="B22" s="115" t="s">
        <v>4</v>
      </c>
      <c r="C22" s="236">
        <v>48.046766759498396</v>
      </c>
      <c r="D22" s="116">
        <v>2.7072758037225038E-2</v>
      </c>
      <c r="E22" s="236">
        <v>950.92559211507239</v>
      </c>
      <c r="F22" s="116">
        <v>0.53581500282007888</v>
      </c>
      <c r="G22" s="236">
        <v>775.7550883044014</v>
      </c>
      <c r="H22" s="116">
        <v>0.43711223914269604</v>
      </c>
      <c r="I22" s="236">
        <v>1774.7274471789724</v>
      </c>
      <c r="J22" s="224"/>
      <c r="K22" s="236">
        <v>23.022409072259649</v>
      </c>
      <c r="L22" s="236">
        <v>25.024357687238748</v>
      </c>
      <c r="M22" s="236">
        <v>124.12081412870423</v>
      </c>
      <c r="N22" s="236">
        <v>826.80477798636821</v>
      </c>
      <c r="O22" s="236">
        <v>597.58166157126141</v>
      </c>
      <c r="P22" s="236">
        <v>178.17342673313993</v>
      </c>
    </row>
    <row r="23" spans="1:16" s="93" customFormat="1" x14ac:dyDescent="0.2">
      <c r="A23" s="94">
        <v>97208</v>
      </c>
      <c r="B23" s="115" t="s">
        <v>7</v>
      </c>
      <c r="C23" s="236">
        <v>26.236162361623617</v>
      </c>
      <c r="D23" s="116">
        <v>7.5000000000000011E-2</v>
      </c>
      <c r="E23" s="236">
        <v>205.03075030750307</v>
      </c>
      <c r="F23" s="116">
        <v>0.58611111111111114</v>
      </c>
      <c r="G23" s="236">
        <v>118.54858548585484</v>
      </c>
      <c r="H23" s="116">
        <v>0.33888888888888885</v>
      </c>
      <c r="I23" s="236">
        <v>349.81549815498153</v>
      </c>
      <c r="J23" s="224"/>
      <c r="K23" s="236">
        <v>5.8302583025830259</v>
      </c>
      <c r="L23" s="236">
        <v>20.405904059040591</v>
      </c>
      <c r="M23" s="236">
        <v>121.46371463714638</v>
      </c>
      <c r="N23" s="236">
        <v>83.567035670356702</v>
      </c>
      <c r="O23" s="236">
        <v>90.369003690036891</v>
      </c>
      <c r="P23" s="236">
        <v>28.179581795817956</v>
      </c>
    </row>
    <row r="24" spans="1:16" s="93" customFormat="1" x14ac:dyDescent="0.2">
      <c r="A24" s="94">
        <v>97218</v>
      </c>
      <c r="B24" s="115" t="s">
        <v>15</v>
      </c>
      <c r="C24" s="236">
        <v>126</v>
      </c>
      <c r="D24" s="116">
        <v>6.1674008810572688E-2</v>
      </c>
      <c r="E24" s="236">
        <v>1166</v>
      </c>
      <c r="F24" s="116">
        <v>0.570729319627998</v>
      </c>
      <c r="G24" s="236">
        <v>751</v>
      </c>
      <c r="H24" s="116">
        <v>0.36759667156142928</v>
      </c>
      <c r="I24" s="236">
        <v>2043</v>
      </c>
      <c r="J24" s="224"/>
      <c r="K24" s="236">
        <v>24</v>
      </c>
      <c r="L24" s="236">
        <v>102</v>
      </c>
      <c r="M24" s="236">
        <v>510</v>
      </c>
      <c r="N24" s="236">
        <v>656</v>
      </c>
      <c r="O24" s="236">
        <v>531</v>
      </c>
      <c r="P24" s="236">
        <v>220</v>
      </c>
    </row>
    <row r="25" spans="1:16" s="93" customFormat="1" x14ac:dyDescent="0.2">
      <c r="A25" s="94">
        <v>97233</v>
      </c>
      <c r="B25" s="115" t="s">
        <v>16</v>
      </c>
      <c r="C25" s="236">
        <v>46.667142801084395</v>
      </c>
      <c r="D25" s="116">
        <v>5.8375634517766478E-2</v>
      </c>
      <c r="E25" s="236">
        <v>443.33785661030186</v>
      </c>
      <c r="F25" s="116">
        <v>0.55456852791878164</v>
      </c>
      <c r="G25" s="236">
        <v>309.42344683327707</v>
      </c>
      <c r="H25" s="116">
        <v>0.38705583756345174</v>
      </c>
      <c r="I25" s="236">
        <v>799.42844624466341</v>
      </c>
      <c r="J25" s="224"/>
      <c r="K25" s="236">
        <v>6.0870186262283994</v>
      </c>
      <c r="L25" s="236">
        <v>40.580124174855996</v>
      </c>
      <c r="M25" s="236">
        <v>155.21897496882423</v>
      </c>
      <c r="N25" s="236">
        <v>288.11888164147763</v>
      </c>
      <c r="O25" s="236">
        <v>236.37922331853625</v>
      </c>
      <c r="P25" s="236">
        <v>73.044223514740807</v>
      </c>
    </row>
    <row r="26" spans="1:16" s="93" customFormat="1" x14ac:dyDescent="0.2">
      <c r="A26" s="94">
        <v>97219</v>
      </c>
      <c r="B26" s="115" t="s">
        <v>31</v>
      </c>
      <c r="C26" s="236">
        <v>42.804799586759998</v>
      </c>
      <c r="D26" s="116">
        <v>6.5789473684210509E-2</v>
      </c>
      <c r="E26" s="236">
        <v>354.20971658043902</v>
      </c>
      <c r="F26" s="116">
        <v>0.54440789473684204</v>
      </c>
      <c r="G26" s="236">
        <v>253.61843755155297</v>
      </c>
      <c r="H26" s="116">
        <v>0.38980263157894729</v>
      </c>
      <c r="I26" s="236">
        <v>650.63295371875211</v>
      </c>
      <c r="J26" s="224"/>
      <c r="K26" s="236">
        <v>12.841439876027998</v>
      </c>
      <c r="L26" s="236">
        <v>29.963359710731996</v>
      </c>
      <c r="M26" s="236">
        <v>169.078958367702</v>
      </c>
      <c r="N26" s="236">
        <v>185.13075821273699</v>
      </c>
      <c r="O26" s="236">
        <v>168.00883837803298</v>
      </c>
      <c r="P26" s="236">
        <v>85.609599173519996</v>
      </c>
    </row>
    <row r="27" spans="1:16" s="93" customFormat="1" x14ac:dyDescent="0.2">
      <c r="A27" s="94">
        <v>97225</v>
      </c>
      <c r="B27" s="118" t="s">
        <v>20</v>
      </c>
      <c r="C27" s="236">
        <v>219.1796822921649</v>
      </c>
      <c r="D27" s="119">
        <v>0.12367688022284122</v>
      </c>
      <c r="E27" s="236">
        <v>723.68786991061654</v>
      </c>
      <c r="F27" s="119">
        <v>0.40835654596100279</v>
      </c>
      <c r="G27" s="236">
        <v>829.32852759197533</v>
      </c>
      <c r="H27" s="119">
        <v>0.46796657381615597</v>
      </c>
      <c r="I27" s="238">
        <v>1772.1960797947568</v>
      </c>
      <c r="J27" s="224"/>
      <c r="K27" s="236">
        <v>67.136118900302776</v>
      </c>
      <c r="L27" s="236">
        <v>152.04356339186214</v>
      </c>
      <c r="M27" s="236">
        <v>462.05446537267198</v>
      </c>
      <c r="N27" s="236">
        <v>261.63340453794456</v>
      </c>
      <c r="O27" s="236">
        <v>588.42833624383013</v>
      </c>
      <c r="P27" s="236">
        <v>240.90019134814523</v>
      </c>
    </row>
    <row r="28" spans="1:16" s="93" customFormat="1" x14ac:dyDescent="0.2">
      <c r="A28" s="94"/>
      <c r="B28" s="127" t="s">
        <v>37</v>
      </c>
      <c r="C28" s="240">
        <v>671.92019462281428</v>
      </c>
      <c r="D28" s="129">
        <v>7.1164130953457819E-2</v>
      </c>
      <c r="E28" s="240">
        <v>4783.372241049834</v>
      </c>
      <c r="F28" s="129">
        <v>0.50661452250634187</v>
      </c>
      <c r="G28" s="240">
        <v>3986.5455467550159</v>
      </c>
      <c r="H28" s="129">
        <v>0.42222134654020022</v>
      </c>
      <c r="I28" s="240">
        <v>9441.8379824276653</v>
      </c>
      <c r="J28" s="623"/>
      <c r="K28" s="240">
        <v>180.45699354267623</v>
      </c>
      <c r="L28" s="240">
        <v>491.46320108013799</v>
      </c>
      <c r="M28" s="240">
        <v>1839.6948824324613</v>
      </c>
      <c r="N28" s="240">
        <v>2943.6773586173717</v>
      </c>
      <c r="O28" s="240">
        <v>2938.3921967587144</v>
      </c>
      <c r="P28" s="240">
        <v>1048.1533499963014</v>
      </c>
    </row>
    <row r="29" spans="1:16" s="93" customFormat="1" ht="13.5" thickBot="1" x14ac:dyDescent="0.25">
      <c r="A29" s="94"/>
      <c r="B29" s="122" t="s">
        <v>253</v>
      </c>
      <c r="C29" s="239">
        <v>1951.7447459559469</v>
      </c>
      <c r="D29" s="124">
        <v>4.5639703880791554E-2</v>
      </c>
      <c r="E29" s="239">
        <v>22234.456562928899</v>
      </c>
      <c r="F29" s="124">
        <v>0.51993172549075839</v>
      </c>
      <c r="G29" s="239">
        <v>18577.98381934909</v>
      </c>
      <c r="H29" s="124">
        <v>0.43442857062845008</v>
      </c>
      <c r="I29" s="239">
        <v>42764.185128233934</v>
      </c>
      <c r="J29" s="623"/>
      <c r="K29" s="239">
        <v>313.51676243180549</v>
      </c>
      <c r="L29" s="239">
        <v>1638.2279835241413</v>
      </c>
      <c r="M29" s="239">
        <v>8008.4159830681047</v>
      </c>
      <c r="N29" s="239">
        <v>14226.040579860794</v>
      </c>
      <c r="O29" s="239">
        <v>14162.722982473515</v>
      </c>
      <c r="P29" s="239">
        <v>4415.2608368755737</v>
      </c>
    </row>
    <row r="30" spans="1:16" s="93" customFormat="1" x14ac:dyDescent="0.2">
      <c r="A30" s="94">
        <v>97210</v>
      </c>
      <c r="B30" s="108" t="s">
        <v>33</v>
      </c>
      <c r="C30" s="237">
        <v>281.47119902333765</v>
      </c>
      <c r="D30" s="110">
        <v>3.8633891623825009E-2</v>
      </c>
      <c r="E30" s="237">
        <v>3494.7476273846196</v>
      </c>
      <c r="F30" s="110">
        <v>0.47967856589761576</v>
      </c>
      <c r="G30" s="237">
        <v>3509.3842333096427</v>
      </c>
      <c r="H30" s="110">
        <v>0.48168754247855927</v>
      </c>
      <c r="I30" s="237">
        <v>7285.6030597175995</v>
      </c>
      <c r="J30" s="224"/>
      <c r="K30" s="237">
        <v>45.162070377569066</v>
      </c>
      <c r="L30" s="237">
        <v>236.3091286457686</v>
      </c>
      <c r="M30" s="237">
        <v>945.69549415511744</v>
      </c>
      <c r="N30" s="237">
        <v>2549.052133229502</v>
      </c>
      <c r="O30" s="237">
        <v>2794.4191964498791</v>
      </c>
      <c r="P30" s="237">
        <v>714.96503685976381</v>
      </c>
    </row>
    <row r="31" spans="1:16" s="93" customFormat="1" x14ac:dyDescent="0.2">
      <c r="A31" s="94">
        <v>97217</v>
      </c>
      <c r="B31" s="115" t="s">
        <v>14</v>
      </c>
      <c r="C31" s="236">
        <v>134.50064247308993</v>
      </c>
      <c r="D31" s="116">
        <v>3.8840579710144929E-2</v>
      </c>
      <c r="E31" s="236">
        <v>1416.2716905188797</v>
      </c>
      <c r="F31" s="116">
        <v>0.40898550724637678</v>
      </c>
      <c r="G31" s="236">
        <v>1912.1173426211665</v>
      </c>
      <c r="H31" s="116">
        <v>0.55217391304347829</v>
      </c>
      <c r="I31" s="236">
        <v>3462.8896756131362</v>
      </c>
      <c r="J31" s="224"/>
      <c r="K31" s="236">
        <v>22.08219503289536</v>
      </c>
      <c r="L31" s="236">
        <v>112.41844744019456</v>
      </c>
      <c r="M31" s="236">
        <v>415.54676107357631</v>
      </c>
      <c r="N31" s="236">
        <v>1000.7249294453035</v>
      </c>
      <c r="O31" s="236">
        <v>1580.884417127736</v>
      </c>
      <c r="P31" s="236">
        <v>331.2329254934304</v>
      </c>
    </row>
    <row r="32" spans="1:16" s="93" customFormat="1" x14ac:dyDescent="0.2">
      <c r="A32" s="94">
        <v>97220</v>
      </c>
      <c r="B32" s="115" t="s">
        <v>28</v>
      </c>
      <c r="C32" s="236">
        <v>75.04771299111674</v>
      </c>
      <c r="D32" s="116">
        <v>1.440634295716498E-2</v>
      </c>
      <c r="E32" s="236">
        <v>2282.8805908469963</v>
      </c>
      <c r="F32" s="116">
        <v>0.43822735445502703</v>
      </c>
      <c r="G32" s="236">
        <v>2851.4237999025404</v>
      </c>
      <c r="H32" s="116">
        <v>0.54736630258780794</v>
      </c>
      <c r="I32" s="236">
        <v>5209.3521037406535</v>
      </c>
      <c r="J32" s="224"/>
      <c r="K32" s="236">
        <v>4.9925826364932204</v>
      </c>
      <c r="L32" s="236">
        <v>70.055130354623515</v>
      </c>
      <c r="M32" s="236">
        <v>756.73365976414709</v>
      </c>
      <c r="N32" s="236">
        <v>1526.1469310828491</v>
      </c>
      <c r="O32" s="236">
        <v>2336.0703605941076</v>
      </c>
      <c r="P32" s="236">
        <v>515.35343930843271</v>
      </c>
    </row>
    <row r="33" spans="1:16" s="93" customFormat="1" x14ac:dyDescent="0.2">
      <c r="A33" s="94">
        <v>97226</v>
      </c>
      <c r="B33" s="115" t="s">
        <v>21</v>
      </c>
      <c r="C33" s="236">
        <v>47.176238114076675</v>
      </c>
      <c r="D33" s="116">
        <v>2.5791371196401198E-2</v>
      </c>
      <c r="E33" s="236">
        <v>834.49855478739573</v>
      </c>
      <c r="F33" s="116">
        <v>0.45622251476130243</v>
      </c>
      <c r="G33" s="236">
        <v>947.47332624387263</v>
      </c>
      <c r="H33" s="116">
        <v>0.51798611404229644</v>
      </c>
      <c r="I33" s="236">
        <v>1829.1481191453449</v>
      </c>
      <c r="J33" s="224"/>
      <c r="K33" s="236">
        <v>8.8455446463893761</v>
      </c>
      <c r="L33" s="236">
        <v>38.330693467687297</v>
      </c>
      <c r="M33" s="236">
        <v>271.33221230060548</v>
      </c>
      <c r="N33" s="236">
        <v>563.16634248679031</v>
      </c>
      <c r="O33" s="236">
        <v>783.32212035248142</v>
      </c>
      <c r="P33" s="236">
        <v>164.15120589139121</v>
      </c>
    </row>
    <row r="34" spans="1:16" s="93" customFormat="1" x14ac:dyDescent="0.2">
      <c r="A34" s="94">
        <v>97232</v>
      </c>
      <c r="B34" s="118" t="s">
        <v>26</v>
      </c>
      <c r="C34" s="236">
        <v>188.27490882333814</v>
      </c>
      <c r="D34" s="119">
        <v>4.7619212738356897E-2</v>
      </c>
      <c r="E34" s="236">
        <v>1937.1103888812936</v>
      </c>
      <c r="F34" s="119">
        <v>0.48994139623975885</v>
      </c>
      <c r="G34" s="236">
        <v>1828.3740779031091</v>
      </c>
      <c r="H34" s="119">
        <v>0.46243939102188425</v>
      </c>
      <c r="I34" s="238">
        <v>3953.7593756077408</v>
      </c>
      <c r="J34" s="224"/>
      <c r="K34" s="236">
        <v>41.279525463940452</v>
      </c>
      <c r="L34" s="236">
        <v>146.99538335939769</v>
      </c>
      <c r="M34" s="236">
        <v>550.7224239094395</v>
      </c>
      <c r="N34" s="236">
        <v>1386.387964971854</v>
      </c>
      <c r="O34" s="236">
        <v>1145.7585360479084</v>
      </c>
      <c r="P34" s="236">
        <v>682.6155418552006</v>
      </c>
    </row>
    <row r="35" spans="1:16" s="93" customFormat="1" x14ac:dyDescent="0.2">
      <c r="A35" s="94"/>
      <c r="B35" s="127" t="s">
        <v>38</v>
      </c>
      <c r="C35" s="240">
        <v>726.47070142495909</v>
      </c>
      <c r="D35" s="129">
        <v>3.3415159248868724E-2</v>
      </c>
      <c r="E35" s="240">
        <v>9965.5088524191851</v>
      </c>
      <c r="F35" s="129">
        <v>0.45837920875050631</v>
      </c>
      <c r="G35" s="240">
        <v>11048.772779980331</v>
      </c>
      <c r="H35" s="129">
        <v>0.50820563200062507</v>
      </c>
      <c r="I35" s="240">
        <v>21740.752333824472</v>
      </c>
      <c r="J35" s="623"/>
      <c r="K35" s="240">
        <v>122.36191815728748</v>
      </c>
      <c r="L35" s="240">
        <v>604.1087832676717</v>
      </c>
      <c r="M35" s="240">
        <v>2940.0305512028858</v>
      </c>
      <c r="N35" s="240">
        <v>7025.4783012162989</v>
      </c>
      <c r="O35" s="240">
        <v>8640.4546305721124</v>
      </c>
      <c r="P35" s="240">
        <v>2408.3181494082191</v>
      </c>
    </row>
    <row r="36" spans="1:16" s="93" customFormat="1" x14ac:dyDescent="0.2">
      <c r="A36" s="94">
        <v>97202</v>
      </c>
      <c r="B36" s="132" t="s">
        <v>0</v>
      </c>
      <c r="C36" s="236">
        <v>84.269454510835175</v>
      </c>
      <c r="D36" s="133">
        <v>5.7827926657263773E-2</v>
      </c>
      <c r="E36" s="236">
        <v>579.60941883062219</v>
      </c>
      <c r="F36" s="133">
        <v>0.39774330042313116</v>
      </c>
      <c r="G36" s="236">
        <v>793.36608393127722</v>
      </c>
      <c r="H36" s="133">
        <v>0.54442877291960512</v>
      </c>
      <c r="I36" s="241">
        <v>1457.2449572727346</v>
      </c>
      <c r="J36" s="224"/>
      <c r="K36" s="236">
        <v>25.691906863059501</v>
      </c>
      <c r="L36" s="236">
        <v>58.577547647775667</v>
      </c>
      <c r="M36" s="236">
        <v>162.37285137453603</v>
      </c>
      <c r="N36" s="236">
        <v>417.23656745608622</v>
      </c>
      <c r="O36" s="236">
        <v>606.32900196820412</v>
      </c>
      <c r="P36" s="236">
        <v>187.03708196307315</v>
      </c>
    </row>
    <row r="37" spans="1:16" s="93" customFormat="1" x14ac:dyDescent="0.2">
      <c r="A37" s="94">
        <v>97206</v>
      </c>
      <c r="B37" s="115" t="s">
        <v>5</v>
      </c>
      <c r="C37" s="236">
        <v>21.184607722825199</v>
      </c>
      <c r="D37" s="116">
        <v>8.9089080554928465E-3</v>
      </c>
      <c r="E37" s="236">
        <v>869.56886748564534</v>
      </c>
      <c r="F37" s="116">
        <v>0.36568574644890911</v>
      </c>
      <c r="G37" s="236">
        <v>1487.1594621423292</v>
      </c>
      <c r="H37" s="747">
        <v>0.6254053454955979</v>
      </c>
      <c r="I37" s="236">
        <v>2377.9129373507999</v>
      </c>
      <c r="J37" s="224"/>
      <c r="K37" s="236">
        <v>7.41461270298882</v>
      </c>
      <c r="L37" s="236">
        <v>13.769995019836379</v>
      </c>
      <c r="M37" s="236">
        <v>193.83916066385061</v>
      </c>
      <c r="N37" s="236">
        <v>675.72970682179471</v>
      </c>
      <c r="O37" s="236">
        <v>1125.9619004681595</v>
      </c>
      <c r="P37" s="236">
        <v>361.19756167416966</v>
      </c>
    </row>
    <row r="38" spans="1:16" s="93" customFormat="1" x14ac:dyDescent="0.2">
      <c r="A38" s="94">
        <v>97207</v>
      </c>
      <c r="B38" s="115" t="s">
        <v>6</v>
      </c>
      <c r="C38" s="236">
        <v>164.07911423759106</v>
      </c>
      <c r="D38" s="116">
        <v>2.3394829247586749E-2</v>
      </c>
      <c r="E38" s="236">
        <v>3137.9785674099971</v>
      </c>
      <c r="F38" s="116">
        <v>0.44742119134578268</v>
      </c>
      <c r="G38" s="236">
        <v>3711.4200617095835</v>
      </c>
      <c r="H38" s="116">
        <v>0.52918397940663053</v>
      </c>
      <c r="I38" s="236">
        <v>7013.4777433571717</v>
      </c>
      <c r="J38" s="224"/>
      <c r="K38" s="236">
        <v>42.421668503270837</v>
      </c>
      <c r="L38" s="236">
        <v>121.65744573432022</v>
      </c>
      <c r="M38" s="236">
        <v>597.68612280392801</v>
      </c>
      <c r="N38" s="236">
        <v>2540.2924446060692</v>
      </c>
      <c r="O38" s="236">
        <v>2540.2034052704921</v>
      </c>
      <c r="P38" s="236">
        <v>1171.2166564390914</v>
      </c>
    </row>
    <row r="39" spans="1:16" s="93" customFormat="1" x14ac:dyDescent="0.2">
      <c r="A39" s="94">
        <v>97221</v>
      </c>
      <c r="B39" s="115" t="s">
        <v>27</v>
      </c>
      <c r="C39" s="236">
        <v>136.37541584640059</v>
      </c>
      <c r="D39" s="116">
        <v>2.6038991286054393E-2</v>
      </c>
      <c r="E39" s="236">
        <v>2291.2347065096483</v>
      </c>
      <c r="F39" s="116">
        <v>0.43747944002096911</v>
      </c>
      <c r="G39" s="236">
        <v>2809.7439036978972</v>
      </c>
      <c r="H39" s="116">
        <v>0.53648156869297658</v>
      </c>
      <c r="I39" s="236">
        <v>5237.3540260539457</v>
      </c>
      <c r="J39" s="224"/>
      <c r="K39" s="236">
        <v>37.800307333499049</v>
      </c>
      <c r="L39" s="236">
        <v>98.575108512901522</v>
      </c>
      <c r="M39" s="236">
        <v>461.03194976560786</v>
      </c>
      <c r="N39" s="236">
        <v>1830.2027567440405</v>
      </c>
      <c r="O39" s="236">
        <v>2267.3914134251536</v>
      </c>
      <c r="P39" s="236">
        <v>542.35249027274369</v>
      </c>
    </row>
    <row r="40" spans="1:16" s="93" customFormat="1" x14ac:dyDescent="0.2">
      <c r="A40" s="94">
        <v>97227</v>
      </c>
      <c r="B40" s="115" t="s">
        <v>22</v>
      </c>
      <c r="C40" s="236">
        <v>185</v>
      </c>
      <c r="D40" s="116">
        <v>4.8671402262562481E-2</v>
      </c>
      <c r="E40" s="236">
        <v>1735</v>
      </c>
      <c r="F40" s="116">
        <v>0.45645882662457249</v>
      </c>
      <c r="G40" s="236">
        <v>1881</v>
      </c>
      <c r="H40" s="116">
        <v>0.49486977111286501</v>
      </c>
      <c r="I40" s="236">
        <v>3801</v>
      </c>
      <c r="J40" s="224"/>
      <c r="K40" s="236">
        <v>27</v>
      </c>
      <c r="L40" s="236">
        <v>158</v>
      </c>
      <c r="M40" s="236">
        <v>512</v>
      </c>
      <c r="N40" s="236">
        <v>1223</v>
      </c>
      <c r="O40" s="236">
        <v>1472</v>
      </c>
      <c r="P40" s="236">
        <v>409</v>
      </c>
    </row>
    <row r="41" spans="1:16" s="93" customFormat="1" x14ac:dyDescent="0.2">
      <c r="A41" s="94">
        <v>97223</v>
      </c>
      <c r="B41" s="115" t="s">
        <v>18</v>
      </c>
      <c r="C41" s="236">
        <v>42.183297681443939</v>
      </c>
      <c r="D41" s="116">
        <v>9.8684513914065151E-3</v>
      </c>
      <c r="E41" s="236">
        <v>1691.3493641798</v>
      </c>
      <c r="F41" s="116">
        <v>0.39567790816972792</v>
      </c>
      <c r="G41" s="236">
        <v>2541.0283617839968</v>
      </c>
      <c r="H41" s="116">
        <v>0.59445364043886539</v>
      </c>
      <c r="I41" s="236">
        <v>4274.5610236452412</v>
      </c>
      <c r="J41" s="224"/>
      <c r="K41" s="236">
        <v>3.01309269153171</v>
      </c>
      <c r="L41" s="236">
        <v>39.170204989912229</v>
      </c>
      <c r="M41" s="236">
        <v>364.58421567533691</v>
      </c>
      <c r="N41" s="236">
        <v>1326.765148504463</v>
      </c>
      <c r="O41" s="236">
        <v>1852.0388801229944</v>
      </c>
      <c r="P41" s="236">
        <v>688.98948166100251</v>
      </c>
    </row>
    <row r="42" spans="1:16" s="93" customFormat="1" x14ac:dyDescent="0.2">
      <c r="A42" s="94">
        <v>97231</v>
      </c>
      <c r="B42" s="118" t="s">
        <v>29</v>
      </c>
      <c r="C42" s="236">
        <v>62.563803210470468</v>
      </c>
      <c r="D42" s="119">
        <v>1.8956417555407321E-2</v>
      </c>
      <c r="E42" s="236">
        <v>1142.5823727435527</v>
      </c>
      <c r="F42" s="119">
        <v>0.34619488326678338</v>
      </c>
      <c r="G42" s="236">
        <v>2095.2560771406888</v>
      </c>
      <c r="H42" s="748">
        <v>0.63484869917780928</v>
      </c>
      <c r="I42" s="238">
        <v>3300.4022530947118</v>
      </c>
      <c r="J42" s="224"/>
      <c r="K42" s="236">
        <v>21.91253865535581</v>
      </c>
      <c r="L42" s="236">
        <v>40.651264555114658</v>
      </c>
      <c r="M42" s="236">
        <v>283.81954829794188</v>
      </c>
      <c r="N42" s="236">
        <v>858.76282444561093</v>
      </c>
      <c r="O42" s="236">
        <v>1400.3155654994046</v>
      </c>
      <c r="P42" s="236">
        <v>694.94051164128416</v>
      </c>
    </row>
    <row r="43" spans="1:16" s="93" customFormat="1" x14ac:dyDescent="0.2">
      <c r="A43" s="94"/>
      <c r="B43" s="127" t="s">
        <v>40</v>
      </c>
      <c r="C43" s="240">
        <v>695.65569320956638</v>
      </c>
      <c r="D43" s="129">
        <v>2.5331617700672687E-2</v>
      </c>
      <c r="E43" s="240">
        <v>11447.323297159264</v>
      </c>
      <c r="F43" s="129">
        <v>0.41684301629410542</v>
      </c>
      <c r="G43" s="240">
        <v>15318.973950405772</v>
      </c>
      <c r="H43" s="129">
        <v>0.55782536600522181</v>
      </c>
      <c r="I43" s="240">
        <v>27461.952940774605</v>
      </c>
      <c r="J43" s="623"/>
      <c r="K43" s="240">
        <v>165.2541267497057</v>
      </c>
      <c r="L43" s="240">
        <v>530.40156645986065</v>
      </c>
      <c r="M43" s="240">
        <v>2575.333848581201</v>
      </c>
      <c r="N43" s="240">
        <v>8871.9894485780642</v>
      </c>
      <c r="O43" s="240">
        <v>11264.240166754407</v>
      </c>
      <c r="P43" s="240">
        <v>4054.7337836513643</v>
      </c>
    </row>
    <row r="44" spans="1:16" s="93" customFormat="1" ht="13.5" thickBot="1" x14ac:dyDescent="0.25">
      <c r="A44" s="94"/>
      <c r="B44" s="122" t="s">
        <v>41</v>
      </c>
      <c r="C44" s="239">
        <v>1422.1263946345255</v>
      </c>
      <c r="D44" s="124">
        <v>2.8903418759144914E-2</v>
      </c>
      <c r="E44" s="239">
        <v>21412.832149578448</v>
      </c>
      <c r="F44" s="124">
        <v>0.43519623626534276</v>
      </c>
      <c r="G44" s="239">
        <v>26367.746730386105</v>
      </c>
      <c r="H44" s="124">
        <v>0.53590034497551231</v>
      </c>
      <c r="I44" s="239">
        <v>49202.70527459908</v>
      </c>
      <c r="J44" s="623"/>
      <c r="K44" s="239">
        <v>287.61604490699318</v>
      </c>
      <c r="L44" s="239">
        <v>1134.5103497275322</v>
      </c>
      <c r="M44" s="239">
        <v>5515.3643997840863</v>
      </c>
      <c r="N44" s="239">
        <v>15897.467749794363</v>
      </c>
      <c r="O44" s="239">
        <v>19904.69479732652</v>
      </c>
      <c r="P44" s="239">
        <v>6463.0519330595835</v>
      </c>
    </row>
    <row r="45" spans="1:16" s="93" customFormat="1" ht="13.5" thickBot="1" x14ac:dyDescent="0.25">
      <c r="A45" s="94"/>
      <c r="B45" s="135" t="s">
        <v>42</v>
      </c>
      <c r="C45" s="622">
        <v>6931.1745806623831</v>
      </c>
      <c r="D45" s="137">
        <v>4.2804178255771257E-2</v>
      </c>
      <c r="E45" s="622">
        <v>86481.161034370249</v>
      </c>
      <c r="F45" s="137">
        <v>0.53407326414904455</v>
      </c>
      <c r="G45" s="622">
        <v>68515.187890873174</v>
      </c>
      <c r="H45" s="137">
        <v>0.42312255759518419</v>
      </c>
      <c r="I45" s="622">
        <v>161927.52350590582</v>
      </c>
      <c r="J45" s="623"/>
      <c r="K45" s="622">
        <v>1144.8769628026876</v>
      </c>
      <c r="L45" s="622">
        <v>5786.2976178596955</v>
      </c>
      <c r="M45" s="622">
        <v>29843.743072626705</v>
      </c>
      <c r="N45" s="622">
        <v>56637.417961743544</v>
      </c>
      <c r="O45" s="622">
        <v>52671.202572441107</v>
      </c>
      <c r="P45" s="622">
        <v>15843.985318432071</v>
      </c>
    </row>
    <row r="46" spans="1:16" x14ac:dyDescent="0.2">
      <c r="A46" s="244"/>
      <c r="B46" s="54" t="s">
        <v>238</v>
      </c>
      <c r="D46" s="11"/>
      <c r="F46" s="11"/>
      <c r="H46" s="11"/>
      <c r="I46" s="11"/>
      <c r="J46" s="11"/>
    </row>
    <row r="67" spans="2:16" x14ac:dyDescent="0.2">
      <c r="B67" t="s">
        <v>251</v>
      </c>
    </row>
    <row r="68" spans="2:16" x14ac:dyDescent="0.2">
      <c r="C68" s="50" t="s">
        <v>242</v>
      </c>
      <c r="D68" t="s">
        <v>243</v>
      </c>
      <c r="E68" s="328" t="s">
        <v>286</v>
      </c>
    </row>
    <row r="69" spans="2:16" x14ac:dyDescent="0.2">
      <c r="B69" t="s">
        <v>34</v>
      </c>
      <c r="C69" s="4">
        <v>5.0847216245612663E-2</v>
      </c>
      <c r="D69" s="411">
        <v>0.61225678530890204</v>
      </c>
      <c r="E69" s="4">
        <v>0.33689599844548535</v>
      </c>
      <c r="K69" s="4"/>
      <c r="L69" s="4"/>
      <c r="M69" s="4"/>
      <c r="N69" s="4"/>
      <c r="O69" s="4"/>
      <c r="P69" s="4"/>
    </row>
    <row r="70" spans="2:16" x14ac:dyDescent="0.2">
      <c r="B70" t="s">
        <v>253</v>
      </c>
      <c r="C70" s="4">
        <v>4.5639703880791554E-2</v>
      </c>
      <c r="D70" s="411">
        <v>0.51993172549075839</v>
      </c>
      <c r="E70" s="4">
        <v>0.43442857062845008</v>
      </c>
      <c r="K70" s="4"/>
      <c r="L70" s="4"/>
      <c r="M70" s="4"/>
      <c r="N70" s="4"/>
      <c r="O70" s="4"/>
      <c r="P70" s="4"/>
    </row>
    <row r="71" spans="2:16" x14ac:dyDescent="0.2">
      <c r="B71" t="s">
        <v>41</v>
      </c>
      <c r="C71" s="4">
        <v>2.8903418759144914E-2</v>
      </c>
      <c r="D71" s="411">
        <v>0.43519623626534276</v>
      </c>
      <c r="E71" s="4">
        <v>0.53590034497551231</v>
      </c>
      <c r="K71" s="4"/>
      <c r="L71" s="4"/>
      <c r="M71" s="4"/>
      <c r="N71" s="4"/>
      <c r="O71" s="4"/>
      <c r="P71" s="4"/>
    </row>
    <row r="72" spans="2:16" x14ac:dyDescent="0.2">
      <c r="B72" t="s">
        <v>42</v>
      </c>
      <c r="C72" s="4">
        <v>4.2804178255771257E-2</v>
      </c>
      <c r="D72" s="411">
        <v>0.53407326414904455</v>
      </c>
      <c r="E72" s="4">
        <v>0.42312255759518419</v>
      </c>
      <c r="K72" s="4"/>
      <c r="L72" s="4"/>
      <c r="M72" s="4"/>
      <c r="N72" s="4"/>
      <c r="O72" s="4"/>
      <c r="P72" s="4"/>
    </row>
  </sheetData>
  <autoFilter ref="A2:P46" xr:uid="{00000000-0009-0000-0000-000003000000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DU88"/>
  <sheetViews>
    <sheetView zoomScale="80" zoomScaleNormal="80" workbookViewId="0">
      <selection activeCell="B3" sqref="B3"/>
    </sheetView>
  </sheetViews>
  <sheetFormatPr baseColWidth="10" defaultColWidth="11.42578125" defaultRowHeight="12.75" x14ac:dyDescent="0.2"/>
  <cols>
    <col min="1" max="1" width="13.140625" style="93" customWidth="1"/>
    <col min="2" max="2" width="19.140625" style="93" customWidth="1"/>
    <col min="3" max="3" width="13.5703125" style="94" customWidth="1"/>
    <col min="4" max="4" width="8.7109375" style="93" customWidth="1"/>
    <col min="5" max="5" width="13.5703125" style="95" customWidth="1"/>
    <col min="6" max="6" width="8.7109375" style="96" customWidth="1"/>
    <col min="7" max="7" width="13.5703125" style="95" customWidth="1"/>
    <col min="8" max="8" width="8.7109375" style="96" customWidth="1"/>
    <col min="9" max="9" width="13.5703125" style="95" customWidth="1"/>
    <col min="10" max="14" width="8.7109375" style="96" customWidth="1"/>
    <col min="15" max="15" width="11.42578125" style="93" customWidth="1"/>
    <col min="16" max="16" width="19.140625" style="93" customWidth="1"/>
    <col min="17" max="17" width="11.5703125" style="94" customWidth="1"/>
    <col min="18" max="18" width="8.7109375" style="93" customWidth="1"/>
    <col min="19" max="19" width="12.28515625" style="93" customWidth="1"/>
    <col min="20" max="20" width="11.5703125" style="93" customWidth="1"/>
    <col min="21" max="21" width="9.42578125" style="93" customWidth="1"/>
    <col min="22" max="22" width="8.7109375" style="93" customWidth="1"/>
    <col min="23" max="23" width="11.5703125" style="95" customWidth="1"/>
    <col min="24" max="24" width="8.7109375" style="96" customWidth="1"/>
    <col min="25" max="25" width="12.5703125" style="96" customWidth="1"/>
    <col min="26" max="26" width="11.5703125" style="96" customWidth="1"/>
    <col min="27" max="28" width="11.42578125" style="96" customWidth="1"/>
    <col min="29" max="29" width="11.42578125" style="95" customWidth="1"/>
    <col min="30" max="30" width="8.7109375" style="96" customWidth="1"/>
    <col min="31" max="31" width="12.5703125" style="96" customWidth="1"/>
    <col min="32" max="33" width="11.42578125" style="96" customWidth="1"/>
    <col min="34" max="34" width="8.28515625" style="96" customWidth="1"/>
    <col min="35" max="35" width="11.42578125" style="95" customWidth="1"/>
    <col min="36" max="36" width="8.7109375" style="96" customWidth="1"/>
    <col min="37" max="37" width="12.5703125" style="96" customWidth="1"/>
    <col min="38" max="40" width="11.42578125" style="96" customWidth="1"/>
    <col min="41" max="41" width="3.5703125" style="93" customWidth="1"/>
    <col min="42" max="42" width="14.42578125" style="93" customWidth="1"/>
    <col min="43" max="43" width="19.140625" style="93" customWidth="1"/>
    <col min="44" max="44" width="9.42578125" style="93" customWidth="1"/>
    <col min="45" max="45" width="8.7109375" style="93" customWidth="1"/>
    <col min="46" max="46" width="9.42578125" style="93" customWidth="1"/>
    <col min="47" max="47" width="8.7109375" style="93" customWidth="1"/>
    <col min="48" max="48" width="9.42578125" style="93" customWidth="1"/>
    <col min="49" max="49" width="8.7109375" style="93" customWidth="1"/>
    <col min="50" max="50" width="9.42578125" style="93" customWidth="1"/>
    <col min="51" max="51" width="8.7109375" style="93" customWidth="1"/>
    <col min="52" max="52" width="9.42578125" style="93" customWidth="1"/>
    <col min="53" max="53" width="8.7109375" style="93" customWidth="1"/>
    <col min="54" max="54" width="9.42578125" style="93" customWidth="1"/>
    <col min="55" max="55" width="8.7109375" style="93" customWidth="1"/>
    <col min="56" max="56" width="11.42578125" style="95" customWidth="1"/>
    <col min="57" max="57" width="8.85546875" style="245" customWidth="1"/>
    <col min="58" max="58" width="12.28515625" style="96" customWidth="1"/>
    <col min="59" max="59" width="8.85546875" style="245" customWidth="1"/>
    <col min="60" max="60" width="12.28515625" style="96" customWidth="1"/>
    <col min="61" max="61" width="8.85546875" style="245" customWidth="1"/>
    <col min="62" max="62" width="12.28515625" style="96" customWidth="1"/>
    <col min="63" max="63" width="8.85546875" style="245" customWidth="1"/>
    <col min="64" max="64" width="12.28515625" style="96" customWidth="1"/>
    <col min="65" max="65" width="8.85546875" style="245" customWidth="1"/>
    <col min="66" max="66" width="12.28515625" style="96" customWidth="1"/>
    <col min="67" max="67" width="9.42578125" style="253" customWidth="1"/>
    <col min="68" max="68" width="10.7109375" style="254" customWidth="1"/>
    <col min="69" max="69" width="11.42578125" style="95" customWidth="1"/>
    <col min="70" max="70" width="8" style="421" customWidth="1"/>
    <col min="71" max="71" width="12.28515625" style="96" customWidth="1"/>
    <col min="72" max="72" width="8" style="421" customWidth="1"/>
    <col min="73" max="73" width="12.28515625" style="96" customWidth="1"/>
    <col min="74" max="74" width="8" style="421" customWidth="1"/>
    <col min="75" max="75" width="12.28515625" style="96" customWidth="1"/>
    <col min="76" max="76" width="8" style="421" customWidth="1"/>
    <col min="77" max="77" width="12.28515625" style="96" customWidth="1"/>
    <col min="78" max="78" width="8" style="421" customWidth="1"/>
    <col min="79" max="79" width="12.28515625" style="96" customWidth="1"/>
    <col min="80" max="80" width="8" style="421" customWidth="1"/>
    <col min="81" max="81" width="12.28515625" style="96" customWidth="1"/>
    <col min="82" max="82" width="4.28515625" style="96" customWidth="1"/>
    <col min="83" max="83" width="11.42578125" style="95" customWidth="1"/>
    <col min="84" max="84" width="4.28515625" style="95" customWidth="1"/>
    <col min="85" max="85" width="12.28515625" style="96" customWidth="1"/>
    <col min="86" max="86" width="4.28515625" style="96" customWidth="1"/>
    <col min="87" max="87" width="12.28515625" style="96" customWidth="1"/>
    <col min="88" max="88" width="4.28515625" style="96" customWidth="1"/>
    <col min="89" max="89" width="12.28515625" style="96" customWidth="1"/>
    <col min="90" max="90" width="4.28515625" style="96" customWidth="1"/>
    <col min="91" max="91" width="12.28515625" style="96" customWidth="1"/>
    <col min="92" max="92" width="4.28515625" style="96" customWidth="1"/>
    <col min="93" max="94" width="12.28515625" style="96" customWidth="1"/>
    <col min="95" max="95" width="7.42578125" customWidth="1"/>
    <col min="96" max="96" width="0.42578125" style="93" customWidth="1"/>
    <col min="97" max="97" width="19.140625" style="93" customWidth="1"/>
    <col min="98" max="98" width="13.7109375" style="94" customWidth="1"/>
    <col min="99" max="99" width="8.140625" style="93" customWidth="1"/>
    <col min="100" max="100" width="14.5703125" style="93" customWidth="1"/>
    <col min="101" max="101" width="8.140625" style="93" customWidth="1"/>
    <col min="102" max="102" width="13.42578125" style="93" customWidth="1"/>
    <col min="103" max="103" width="8.140625" style="93" customWidth="1"/>
    <col min="104" max="104" width="10" style="95" customWidth="1"/>
    <col min="105" max="105" width="11.42578125" style="95"/>
    <col min="106" max="106" width="7.42578125" style="96" customWidth="1"/>
    <col min="107" max="107" width="12.28515625" style="96" customWidth="1"/>
    <col min="108" max="108" width="7.42578125" style="96" customWidth="1"/>
    <col min="109" max="109" width="12.28515625" style="96" customWidth="1"/>
    <col min="110" max="110" width="7.42578125" style="96" customWidth="1"/>
    <col min="111" max="111" width="10" style="95" customWidth="1"/>
    <col min="112" max="112" width="11.42578125" style="95"/>
    <col min="113" max="113" width="7.42578125" style="96" customWidth="1"/>
    <col min="114" max="114" width="12.28515625" style="96" customWidth="1"/>
    <col min="115" max="115" width="7.42578125" style="96" customWidth="1"/>
    <col min="116" max="116" width="12.28515625" style="96" customWidth="1"/>
    <col min="117" max="117" width="7.42578125" style="96" customWidth="1"/>
    <col min="118" max="118" width="10" style="95" customWidth="1"/>
    <col min="119" max="119" width="11.42578125" style="95"/>
    <col min="120" max="120" width="7.42578125" style="96" customWidth="1"/>
    <col min="121" max="121" width="12.28515625" style="96" customWidth="1"/>
    <col min="122" max="122" width="7.42578125" style="96" customWidth="1"/>
    <col min="123" max="123" width="12.28515625" style="96" customWidth="1"/>
    <col min="124" max="124" width="7.42578125" style="96" customWidth="1"/>
    <col min="125" max="125" width="10" style="95" customWidth="1"/>
    <col min="126" max="16384" width="11.42578125" style="93"/>
  </cols>
  <sheetData>
    <row r="1" spans="1:125" ht="19.5" customHeight="1" thickBot="1" x14ac:dyDescent="0.25">
      <c r="W1" s="95">
        <v>97</v>
      </c>
      <c r="Y1" s="96">
        <v>102</v>
      </c>
      <c r="AA1" s="95">
        <v>107</v>
      </c>
      <c r="AC1" s="96">
        <v>98</v>
      </c>
      <c r="AE1" s="95">
        <v>103</v>
      </c>
      <c r="AG1" s="96">
        <v>108</v>
      </c>
      <c r="AI1" s="95">
        <v>100</v>
      </c>
      <c r="AK1" s="96">
        <v>105</v>
      </c>
      <c r="AM1" s="96">
        <v>110</v>
      </c>
      <c r="BD1" s="95">
        <v>113</v>
      </c>
      <c r="BF1" s="95">
        <v>114</v>
      </c>
      <c r="BH1" s="95">
        <v>115</v>
      </c>
      <c r="BJ1" s="95">
        <v>116</v>
      </c>
      <c r="BL1" s="95">
        <v>117</v>
      </c>
      <c r="BN1" s="95">
        <v>118</v>
      </c>
      <c r="BQ1" s="95">
        <v>119</v>
      </c>
      <c r="BS1" s="95">
        <v>120</v>
      </c>
      <c r="BU1" s="95">
        <v>121</v>
      </c>
      <c r="BW1" s="95">
        <v>122</v>
      </c>
      <c r="BY1" s="95">
        <v>123</v>
      </c>
      <c r="CA1" s="95">
        <v>124</v>
      </c>
      <c r="CE1" s="95">
        <v>131</v>
      </c>
      <c r="CG1" s="95">
        <v>132</v>
      </c>
      <c r="CH1" s="245"/>
      <c r="CI1" s="95">
        <v>133</v>
      </c>
      <c r="CJ1" s="245"/>
      <c r="CK1" s="95">
        <v>134</v>
      </c>
      <c r="CL1" s="245"/>
      <c r="CM1" s="95">
        <v>135</v>
      </c>
      <c r="CN1" s="245"/>
      <c r="CO1" s="95">
        <v>136</v>
      </c>
    </row>
    <row r="2" spans="1:125" ht="15" x14ac:dyDescent="0.2">
      <c r="C2" s="97" t="s">
        <v>122</v>
      </c>
      <c r="D2" s="98"/>
      <c r="E2" s="99"/>
      <c r="F2" s="99"/>
      <c r="G2" s="100"/>
      <c r="H2" s="101"/>
      <c r="I2" s="100"/>
      <c r="J2" s="101"/>
      <c r="K2" s="163" t="s">
        <v>232</v>
      </c>
      <c r="L2" s="163" t="s">
        <v>233</v>
      </c>
      <c r="M2" s="163"/>
      <c r="N2" s="163"/>
      <c r="Q2" s="97" t="s">
        <v>126</v>
      </c>
      <c r="R2" s="98"/>
      <c r="S2" s="98"/>
      <c r="T2" s="98"/>
      <c r="U2" s="98"/>
      <c r="V2" s="142"/>
      <c r="W2" s="102" t="s">
        <v>130</v>
      </c>
      <c r="X2" s="99"/>
      <c r="Y2" s="99"/>
      <c r="Z2" s="99"/>
      <c r="AA2" s="99"/>
      <c r="AB2" s="99"/>
      <c r="AC2" s="102" t="s">
        <v>70</v>
      </c>
      <c r="AD2" s="99"/>
      <c r="AE2" s="99"/>
      <c r="AF2" s="99"/>
      <c r="AG2" s="99"/>
      <c r="AH2" s="99"/>
      <c r="AI2" s="102" t="s">
        <v>193</v>
      </c>
      <c r="AJ2" s="99"/>
      <c r="AK2" s="99"/>
      <c r="AL2" s="99"/>
      <c r="AM2" s="99"/>
      <c r="AN2" s="99"/>
      <c r="AR2" s="98" t="s">
        <v>131</v>
      </c>
      <c r="AS2" s="142"/>
      <c r="AT2" s="98"/>
      <c r="AU2" s="142"/>
      <c r="AV2" s="98"/>
      <c r="AW2" s="142"/>
      <c r="AX2" s="98"/>
      <c r="AY2" s="142"/>
      <c r="AZ2" s="98"/>
      <c r="BA2" s="142"/>
      <c r="BB2" s="98"/>
      <c r="BC2" s="142"/>
      <c r="BD2" s="168" t="s">
        <v>130</v>
      </c>
      <c r="BE2" s="246"/>
      <c r="BF2" s="169"/>
      <c r="BG2" s="250"/>
      <c r="BH2" s="169"/>
      <c r="BI2" s="250"/>
      <c r="BJ2" s="169"/>
      <c r="BK2" s="250"/>
      <c r="BL2" s="169"/>
      <c r="BM2" s="250"/>
      <c r="BN2" s="170"/>
      <c r="BO2" s="255"/>
      <c r="BP2" s="256"/>
      <c r="BQ2" s="625" t="s">
        <v>70</v>
      </c>
      <c r="BR2" s="422"/>
      <c r="BS2" s="169"/>
      <c r="BT2" s="428"/>
      <c r="BU2" s="169"/>
      <c r="BV2" s="428"/>
      <c r="BW2" s="169"/>
      <c r="BX2" s="428"/>
      <c r="BY2" s="169"/>
      <c r="BZ2" s="428"/>
      <c r="CA2" s="170"/>
      <c r="CB2" s="428"/>
      <c r="CC2" s="169"/>
      <c r="CE2" s="168" t="s">
        <v>195</v>
      </c>
      <c r="CF2" s="267"/>
      <c r="CG2" s="169"/>
      <c r="CH2" s="169"/>
      <c r="CI2" s="169"/>
      <c r="CJ2" s="169"/>
      <c r="CK2" s="169"/>
      <c r="CL2" s="169"/>
      <c r="CM2" s="169"/>
      <c r="CN2" s="169"/>
      <c r="CO2" s="170"/>
      <c r="CP2" s="163"/>
      <c r="CR2" s="163"/>
      <c r="CT2" s="97" t="s">
        <v>132</v>
      </c>
      <c r="CU2" s="98"/>
      <c r="CV2" s="98"/>
      <c r="CW2" s="98"/>
      <c r="CX2" s="98"/>
      <c r="CY2" s="142"/>
      <c r="CZ2" s="102"/>
      <c r="DA2" s="102" t="s">
        <v>130</v>
      </c>
      <c r="DB2" s="99"/>
      <c r="DC2" s="99"/>
      <c r="DD2" s="99"/>
      <c r="DE2" s="99"/>
      <c r="DF2" s="99"/>
      <c r="DG2" s="102"/>
      <c r="DH2" s="102" t="s">
        <v>70</v>
      </c>
      <c r="DI2" s="99"/>
      <c r="DJ2" s="99"/>
      <c r="DK2" s="99"/>
      <c r="DL2" s="99"/>
      <c r="DM2" s="99"/>
      <c r="DN2" s="102"/>
      <c r="DO2" s="102" t="s">
        <v>249</v>
      </c>
      <c r="DP2" s="99"/>
      <c r="DQ2" s="99"/>
      <c r="DR2" s="99"/>
      <c r="DS2" s="99"/>
      <c r="DT2" s="99"/>
      <c r="DU2" s="102"/>
    </row>
    <row r="3" spans="1:125" ht="57" thickBot="1" x14ac:dyDescent="0.25">
      <c r="C3" s="103" t="s">
        <v>123</v>
      </c>
      <c r="D3" s="104" t="s">
        <v>266</v>
      </c>
      <c r="E3" s="105" t="s">
        <v>124</v>
      </c>
      <c r="F3" s="106" t="s">
        <v>55</v>
      </c>
      <c r="G3" s="105" t="s">
        <v>70</v>
      </c>
      <c r="H3" s="106" t="s">
        <v>55</v>
      </c>
      <c r="I3" s="105" t="s">
        <v>194</v>
      </c>
      <c r="J3" s="106" t="s">
        <v>55</v>
      </c>
      <c r="K3" s="164"/>
      <c r="L3" s="232" t="s">
        <v>124</v>
      </c>
      <c r="M3" s="232" t="s">
        <v>70</v>
      </c>
      <c r="N3" s="232" t="s">
        <v>194</v>
      </c>
      <c r="Q3" s="103" t="s">
        <v>127</v>
      </c>
      <c r="R3" s="104" t="s">
        <v>55</v>
      </c>
      <c r="S3" s="103" t="s">
        <v>128</v>
      </c>
      <c r="T3" s="104" t="s">
        <v>55</v>
      </c>
      <c r="U3" s="103" t="s">
        <v>129</v>
      </c>
      <c r="V3" s="104" t="s">
        <v>55</v>
      </c>
      <c r="W3" s="105" t="s">
        <v>127</v>
      </c>
      <c r="X3" s="106" t="s">
        <v>55</v>
      </c>
      <c r="Y3" s="105" t="s">
        <v>128</v>
      </c>
      <c r="Z3" s="106" t="s">
        <v>55</v>
      </c>
      <c r="AA3" s="105" t="s">
        <v>129</v>
      </c>
      <c r="AB3" s="106" t="s">
        <v>55</v>
      </c>
      <c r="AC3" s="105" t="s">
        <v>127</v>
      </c>
      <c r="AD3" s="106" t="s">
        <v>55</v>
      </c>
      <c r="AE3" s="105" t="s">
        <v>128</v>
      </c>
      <c r="AF3" s="106" t="s">
        <v>55</v>
      </c>
      <c r="AG3" s="105" t="s">
        <v>129</v>
      </c>
      <c r="AH3" s="106" t="s">
        <v>55</v>
      </c>
      <c r="AI3" s="105" t="s">
        <v>127</v>
      </c>
      <c r="AJ3" s="106" t="s">
        <v>55</v>
      </c>
      <c r="AK3" s="105" t="s">
        <v>128</v>
      </c>
      <c r="AL3" s="106" t="s">
        <v>55</v>
      </c>
      <c r="AM3" s="105" t="s">
        <v>129</v>
      </c>
      <c r="AN3" s="106" t="s">
        <v>55</v>
      </c>
      <c r="AR3" s="379" t="s">
        <v>60</v>
      </c>
      <c r="AS3" s="380" t="s">
        <v>55</v>
      </c>
      <c r="AT3" s="379" t="s">
        <v>61</v>
      </c>
      <c r="AU3" s="380" t="s">
        <v>55</v>
      </c>
      <c r="AV3" s="379" t="s">
        <v>62</v>
      </c>
      <c r="AW3" s="380" t="s">
        <v>55</v>
      </c>
      <c r="AX3" s="379" t="s">
        <v>63</v>
      </c>
      <c r="AY3" s="380" t="s">
        <v>55</v>
      </c>
      <c r="AZ3" s="379" t="s">
        <v>97</v>
      </c>
      <c r="BA3" s="380" t="s">
        <v>55</v>
      </c>
      <c r="BB3" s="103" t="s">
        <v>98</v>
      </c>
      <c r="BC3" s="104" t="s">
        <v>55</v>
      </c>
      <c r="BD3" s="171" t="s">
        <v>60</v>
      </c>
      <c r="BE3" s="247"/>
      <c r="BF3" s="105" t="s">
        <v>61</v>
      </c>
      <c r="BG3" s="251"/>
      <c r="BH3" s="105" t="s">
        <v>62</v>
      </c>
      <c r="BI3" s="251"/>
      <c r="BJ3" s="105" t="s">
        <v>63</v>
      </c>
      <c r="BK3" s="251"/>
      <c r="BL3" s="105" t="s">
        <v>97</v>
      </c>
      <c r="BM3" s="251"/>
      <c r="BN3" s="166" t="s">
        <v>98</v>
      </c>
      <c r="BO3" s="257"/>
      <c r="BP3" s="258" t="s">
        <v>53</v>
      </c>
      <c r="BQ3" s="171" t="s">
        <v>60</v>
      </c>
      <c r="BR3" s="423"/>
      <c r="BS3" s="105" t="s">
        <v>61</v>
      </c>
      <c r="BT3" s="429"/>
      <c r="BU3" s="105" t="s">
        <v>62</v>
      </c>
      <c r="BV3" s="429"/>
      <c r="BW3" s="105" t="s">
        <v>63</v>
      </c>
      <c r="BX3" s="429"/>
      <c r="BY3" s="105" t="s">
        <v>97</v>
      </c>
      <c r="BZ3" s="429"/>
      <c r="CA3" s="166" t="s">
        <v>98</v>
      </c>
      <c r="CB3" s="429"/>
      <c r="CC3" s="252"/>
      <c r="CE3" s="171" t="s">
        <v>60</v>
      </c>
      <c r="CF3" s="252"/>
      <c r="CG3" s="105" t="s">
        <v>61</v>
      </c>
      <c r="CH3" s="105"/>
      <c r="CI3" s="105" t="s">
        <v>62</v>
      </c>
      <c r="CJ3" s="105"/>
      <c r="CK3" s="105" t="s">
        <v>63</v>
      </c>
      <c r="CL3" s="105"/>
      <c r="CM3" s="105" t="s">
        <v>97</v>
      </c>
      <c r="CN3" s="105"/>
      <c r="CO3" s="166" t="s">
        <v>98</v>
      </c>
      <c r="CP3" s="268"/>
      <c r="CR3" s="164"/>
      <c r="CT3" s="285" t="s">
        <v>242</v>
      </c>
      <c r="CU3" s="104" t="s">
        <v>55</v>
      </c>
      <c r="CV3" s="103" t="s">
        <v>243</v>
      </c>
      <c r="CW3" s="104" t="s">
        <v>55</v>
      </c>
      <c r="CX3" s="285" t="s">
        <v>265</v>
      </c>
      <c r="CY3" s="104" t="s">
        <v>55</v>
      </c>
      <c r="CZ3" s="105" t="s">
        <v>237</v>
      </c>
      <c r="DA3" s="105" t="s">
        <v>242</v>
      </c>
      <c r="DB3" s="106" t="s">
        <v>55</v>
      </c>
      <c r="DC3" s="105" t="s">
        <v>243</v>
      </c>
      <c r="DD3" s="106" t="s">
        <v>55</v>
      </c>
      <c r="DE3" s="285" t="s">
        <v>265</v>
      </c>
      <c r="DF3" s="106" t="s">
        <v>55</v>
      </c>
      <c r="DG3" s="105" t="s">
        <v>237</v>
      </c>
      <c r="DH3" s="105" t="s">
        <v>242</v>
      </c>
      <c r="DI3" s="106" t="s">
        <v>55</v>
      </c>
      <c r="DJ3" s="105" t="s">
        <v>243</v>
      </c>
      <c r="DK3" s="106" t="s">
        <v>55</v>
      </c>
      <c r="DL3" s="285" t="s">
        <v>265</v>
      </c>
      <c r="DM3" s="106" t="s">
        <v>55</v>
      </c>
      <c r="DN3" s="105" t="s">
        <v>237</v>
      </c>
      <c r="DO3" s="105" t="s">
        <v>242</v>
      </c>
      <c r="DP3" s="106" t="s">
        <v>55</v>
      </c>
      <c r="DQ3" s="105" t="s">
        <v>243</v>
      </c>
      <c r="DR3" s="106" t="s">
        <v>55</v>
      </c>
      <c r="DS3" s="285" t="s">
        <v>265</v>
      </c>
      <c r="DT3" s="106" t="s">
        <v>55</v>
      </c>
      <c r="DU3" s="105" t="s">
        <v>237</v>
      </c>
    </row>
    <row r="4" spans="1:125" x14ac:dyDescent="0.2">
      <c r="A4" s="107">
        <v>97209</v>
      </c>
      <c r="B4" s="108" t="s">
        <v>8</v>
      </c>
      <c r="C4" s="109">
        <v>27358.922220093384</v>
      </c>
      <c r="D4" s="110">
        <v>0.71545294942810433</v>
      </c>
      <c r="E4" s="286">
        <v>15326.514513714099</v>
      </c>
      <c r="F4" s="112">
        <v>0.5602016918070607</v>
      </c>
      <c r="G4" s="286">
        <v>11413.697718803822</v>
      </c>
      <c r="H4" s="112">
        <v>0.41718374821144044</v>
      </c>
      <c r="I4" s="286">
        <v>618.70998757545988</v>
      </c>
      <c r="J4" s="112">
        <v>2.2614559981498718E-2</v>
      </c>
      <c r="K4" s="230"/>
      <c r="L4" s="230">
        <v>0.40079795267797552</v>
      </c>
      <c r="M4" s="230">
        <v>0.29847534311134671</v>
      </c>
      <c r="N4" s="230">
        <v>1.6179653638782036E-2</v>
      </c>
      <c r="P4" s="108" t="s">
        <v>8</v>
      </c>
      <c r="Q4" s="109">
        <v>16210.760153926165</v>
      </c>
      <c r="R4" s="110">
        <v>0.59252188457995603</v>
      </c>
      <c r="S4" s="109">
        <v>11095.266423434919</v>
      </c>
      <c r="T4" s="110">
        <v>0.40554471898334338</v>
      </c>
      <c r="U4" s="109">
        <v>52.895642732294426</v>
      </c>
      <c r="V4" s="110">
        <v>1.9333964367004906E-3</v>
      </c>
      <c r="W4" s="165">
        <v>12338.612509847095</v>
      </c>
      <c r="X4" s="112">
        <v>0.80505013053075813</v>
      </c>
      <c r="Y4" s="165">
        <v>2967.6815420411167</v>
      </c>
      <c r="Z4" s="112">
        <v>0.19363055699230561</v>
      </c>
      <c r="AA4" s="165">
        <v>20.220461825884204</v>
      </c>
      <c r="AB4" s="112">
        <v>1.3193124769360328E-3</v>
      </c>
      <c r="AC4" s="165">
        <v>3673.378319762819</v>
      </c>
      <c r="AD4" s="112">
        <v>0.3218394608182944</v>
      </c>
      <c r="AE4" s="165">
        <v>7722.6151673811119</v>
      </c>
      <c r="AF4" s="112">
        <v>0.67660940018222748</v>
      </c>
      <c r="AG4" s="165">
        <v>17.704231659892731</v>
      </c>
      <c r="AH4" s="112">
        <v>1.5511389994782663E-3</v>
      </c>
      <c r="AI4" s="165">
        <v>198.76932431625175</v>
      </c>
      <c r="AJ4" s="112">
        <v>0.32126412747136912</v>
      </c>
      <c r="AK4" s="165">
        <v>404.96971401269076</v>
      </c>
      <c r="AL4" s="112">
        <v>0.65453883426004877</v>
      </c>
      <c r="AM4" s="165">
        <v>14.970949246517492</v>
      </c>
      <c r="AN4" s="112">
        <v>2.4197038268582317E-2</v>
      </c>
      <c r="AP4" s="407"/>
      <c r="AQ4" s="108" t="s">
        <v>8</v>
      </c>
      <c r="AR4" s="381">
        <v>1270.6852499502093</v>
      </c>
      <c r="AS4" s="382">
        <v>4.6445003926981157E-2</v>
      </c>
      <c r="AT4" s="381">
        <v>4184.6988500273173</v>
      </c>
      <c r="AU4" s="382">
        <v>0.15295554467982378</v>
      </c>
      <c r="AV4" s="381">
        <v>8744.848124426193</v>
      </c>
      <c r="AW4" s="382">
        <v>0.31963423317910017</v>
      </c>
      <c r="AX4" s="381">
        <v>8526.8103199198795</v>
      </c>
      <c r="AY4" s="382">
        <v>0.31166470123802908</v>
      </c>
      <c r="AZ4" s="381">
        <v>3290.620710430338</v>
      </c>
      <c r="BA4" s="382">
        <v>0.12027596277215873</v>
      </c>
      <c r="BB4" s="109">
        <v>1341.2589653394416</v>
      </c>
      <c r="BC4" s="110">
        <v>4.9024554203906924E-2</v>
      </c>
      <c r="BD4" s="546">
        <v>130.98919792486402</v>
      </c>
      <c r="BE4" s="230">
        <v>8.546574487477596E-3</v>
      </c>
      <c r="BF4" s="546">
        <v>1018.3617221190739</v>
      </c>
      <c r="BG4" s="230">
        <v>6.644444313857846E-2</v>
      </c>
      <c r="BH4" s="546">
        <v>4238.723729684948</v>
      </c>
      <c r="BI4" s="230">
        <v>0.27656149256193613</v>
      </c>
      <c r="BJ4" s="546">
        <v>6055.6491012157403</v>
      </c>
      <c r="BK4" s="230">
        <v>0.39510934438467216</v>
      </c>
      <c r="BL4" s="546">
        <v>2738.6228183514218</v>
      </c>
      <c r="BM4" s="230">
        <v>0.17868529833713426</v>
      </c>
      <c r="BN4" s="546">
        <v>1144.1679444180488</v>
      </c>
      <c r="BO4" s="230">
        <v>7.4652847090201258E-2</v>
      </c>
      <c r="BP4" s="259">
        <v>15326.514513714099</v>
      </c>
      <c r="BQ4" s="546">
        <v>1068.8817171562025</v>
      </c>
      <c r="BR4" s="424">
        <v>9.3649029743905224E-2</v>
      </c>
      <c r="BS4" s="546">
        <v>3004.4751439057036</v>
      </c>
      <c r="BT4" s="424">
        <v>0.26323416108662967</v>
      </c>
      <c r="BU4" s="546">
        <v>4336.2805194334569</v>
      </c>
      <c r="BV4" s="424">
        <v>0.37991899087090131</v>
      </c>
      <c r="BW4" s="546">
        <v>2334.4561168791033</v>
      </c>
      <c r="BX4" s="424">
        <v>0.20453109714243936</v>
      </c>
      <c r="BY4" s="546">
        <v>494.19626935474281</v>
      </c>
      <c r="BZ4" s="424">
        <v>4.3298524416023824E-2</v>
      </c>
      <c r="CA4" s="546">
        <v>175.40795207461423</v>
      </c>
      <c r="CB4" s="424">
        <v>1.536819674010057E-2</v>
      </c>
      <c r="CC4" s="167">
        <v>11413.697718803824</v>
      </c>
      <c r="CE4" s="546">
        <v>70.814334869142769</v>
      </c>
      <c r="CF4" s="167"/>
      <c r="CG4" s="546">
        <v>161.86198400253957</v>
      </c>
      <c r="CH4" s="167"/>
      <c r="CI4" s="546">
        <v>169.84387530778895</v>
      </c>
      <c r="CJ4" s="167"/>
      <c r="CK4" s="546">
        <v>136.70510182503671</v>
      </c>
      <c r="CL4" s="167"/>
      <c r="CM4" s="546">
        <v>57.801622724173484</v>
      </c>
      <c r="CN4" s="167"/>
      <c r="CO4" s="546">
        <v>21.683068846778497</v>
      </c>
      <c r="CP4" s="167">
        <v>618.70998757545988</v>
      </c>
      <c r="CS4" s="108" t="s">
        <v>8</v>
      </c>
      <c r="CT4" s="113">
        <v>2194.5617209265765</v>
      </c>
      <c r="CU4" s="110">
        <v>8.3517549323826018E-2</v>
      </c>
      <c r="CV4" s="113">
        <v>18457.801158221424</v>
      </c>
      <c r="CW4" s="110">
        <v>0.70244108604531086</v>
      </c>
      <c r="CX4" s="113">
        <v>5624.2908145267538</v>
      </c>
      <c r="CY4" s="110">
        <v>0.2140413646308631</v>
      </c>
      <c r="CZ4" s="37">
        <v>26276.653693674754</v>
      </c>
      <c r="DA4" s="546">
        <v>1226.3828326941632</v>
      </c>
      <c r="DB4" s="112">
        <v>8.0829294107838248E-2</v>
      </c>
      <c r="DC4" s="546">
        <v>11137.670947085806</v>
      </c>
      <c r="DD4" s="112">
        <v>0.73406937593917654</v>
      </c>
      <c r="DE4" s="546">
        <v>2808.4507710823304</v>
      </c>
      <c r="DF4" s="112">
        <v>0.18510132995298509</v>
      </c>
      <c r="DG4" s="37">
        <v>15172.504550862301</v>
      </c>
      <c r="DH4" s="546">
        <v>968.1788882324131</v>
      </c>
      <c r="DI4" s="112">
        <v>8.7190731660795495E-2</v>
      </c>
      <c r="DJ4" s="546">
        <v>7320.1302111356199</v>
      </c>
      <c r="DK4" s="112">
        <v>0.65922477418036374</v>
      </c>
      <c r="DL4" s="546">
        <v>2815.8400434444238</v>
      </c>
      <c r="DM4" s="112">
        <v>0.25358449415884093</v>
      </c>
      <c r="DN4" s="37">
        <v>11104.149142812455</v>
      </c>
      <c r="DO4" s="546">
        <v>79.72620098592418</v>
      </c>
      <c r="DP4" s="112">
        <v>0.14125450448591753</v>
      </c>
      <c r="DQ4" s="546">
        <v>331.00294502236034</v>
      </c>
      <c r="DR4" s="112">
        <v>0.58645283989848851</v>
      </c>
      <c r="DS4" s="546">
        <v>153.68613601107606</v>
      </c>
      <c r="DT4" s="112">
        <v>0.2722926556155939</v>
      </c>
      <c r="DU4" s="37">
        <v>564.41528201936057</v>
      </c>
    </row>
    <row r="5" spans="1:125" x14ac:dyDescent="0.2">
      <c r="A5" s="114">
        <v>97213</v>
      </c>
      <c r="B5" s="115" t="s">
        <v>10</v>
      </c>
      <c r="C5" s="109">
        <v>12401.51897360845</v>
      </c>
      <c r="D5" s="116">
        <v>0.71516371841451343</v>
      </c>
      <c r="E5" s="287">
        <v>8508.5657594005897</v>
      </c>
      <c r="F5" s="117">
        <v>0.68609061337627952</v>
      </c>
      <c r="G5" s="287">
        <v>3607.30106172352</v>
      </c>
      <c r="H5" s="117">
        <v>0.29087574428585578</v>
      </c>
      <c r="I5" s="287">
        <v>285.65215248434185</v>
      </c>
      <c r="J5" s="117">
        <v>2.3033642337864851E-2</v>
      </c>
      <c r="K5" s="230"/>
      <c r="L5" s="230">
        <v>0.49066711423147436</v>
      </c>
      <c r="M5" s="230">
        <v>0.20802377888006177</v>
      </c>
      <c r="N5" s="230">
        <v>1.6472825302977393E-2</v>
      </c>
      <c r="P5" s="115" t="s">
        <v>10</v>
      </c>
      <c r="Q5" s="109">
        <v>8732.0582005211309</v>
      </c>
      <c r="R5" s="116">
        <v>0.70411198975736256</v>
      </c>
      <c r="S5" s="109">
        <v>3642.802106065873</v>
      </c>
      <c r="T5" s="116">
        <v>0.29373838106590683</v>
      </c>
      <c r="U5" s="109">
        <v>26.65866702144962</v>
      </c>
      <c r="V5" s="116">
        <v>2.1496291767308237E-3</v>
      </c>
      <c r="W5" s="280">
        <v>7380.5899680154616</v>
      </c>
      <c r="X5" s="117">
        <v>0.86743056076884673</v>
      </c>
      <c r="Y5" s="280">
        <v>1110.2196516746944</v>
      </c>
      <c r="Z5" s="117">
        <v>0.13048258461751691</v>
      </c>
      <c r="AA5" s="280">
        <v>17.75613971043564</v>
      </c>
      <c r="AB5" s="117">
        <v>2.0868546136366137E-3</v>
      </c>
      <c r="AC5" s="280">
        <v>1257.1791830397108</v>
      </c>
      <c r="AD5" s="117">
        <v>0.34850963685272429</v>
      </c>
      <c r="AE5" s="280">
        <v>2346.6308244251773</v>
      </c>
      <c r="AF5" s="117">
        <v>0.65052258857041134</v>
      </c>
      <c r="AG5" s="280">
        <v>3.49105425863128</v>
      </c>
      <c r="AH5" s="117">
        <v>9.6777457686420584E-4</v>
      </c>
      <c r="AI5" s="280">
        <v>94.289049465957916</v>
      </c>
      <c r="AJ5" s="117">
        <v>0.33008345516012316</v>
      </c>
      <c r="AK5" s="280">
        <v>185.95162996600118</v>
      </c>
      <c r="AL5" s="117">
        <v>0.65097226941496333</v>
      </c>
      <c r="AM5" s="280">
        <v>5.4114730523826999</v>
      </c>
      <c r="AN5" s="117">
        <v>1.8944275424913285E-2</v>
      </c>
      <c r="AP5" s="407"/>
      <c r="AQ5" s="115" t="s">
        <v>10</v>
      </c>
      <c r="AR5" s="381">
        <v>198.29356571593578</v>
      </c>
      <c r="AS5" s="383">
        <v>1.5989457915431358E-2</v>
      </c>
      <c r="AT5" s="381">
        <v>1433.2074997535526</v>
      </c>
      <c r="AU5" s="383">
        <v>0.11556709325716852</v>
      </c>
      <c r="AV5" s="381">
        <v>3734.4741917926031</v>
      </c>
      <c r="AW5" s="383">
        <v>0.30113038570032435</v>
      </c>
      <c r="AX5" s="381">
        <v>5331.4740641378057</v>
      </c>
      <c r="AY5" s="383">
        <v>0.42990492337943947</v>
      </c>
      <c r="AZ5" s="381">
        <v>1341.1343613625329</v>
      </c>
      <c r="BA5" s="383">
        <v>0.10814274962741158</v>
      </c>
      <c r="BB5" s="109">
        <v>362.93529084602329</v>
      </c>
      <c r="BC5" s="116">
        <v>2.9265390120224975E-2</v>
      </c>
      <c r="BD5" s="546">
        <v>53.285484113198002</v>
      </c>
      <c r="BE5" s="230">
        <v>6.2625694646981081E-3</v>
      </c>
      <c r="BF5" s="546">
        <v>439.72173321491368</v>
      </c>
      <c r="BG5" s="230">
        <v>5.1679888908314806E-2</v>
      </c>
      <c r="BH5" s="546">
        <v>2002.7510325656015</v>
      </c>
      <c r="BI5" s="230">
        <v>0.235380566971923</v>
      </c>
      <c r="BJ5" s="546">
        <v>4475.6000645911117</v>
      </c>
      <c r="BK5" s="230">
        <v>0.52601110353367098</v>
      </c>
      <c r="BL5" s="546">
        <v>1213.529954558076</v>
      </c>
      <c r="BM5" s="230">
        <v>0.14262450204575566</v>
      </c>
      <c r="BN5" s="546">
        <v>323.67749035769077</v>
      </c>
      <c r="BO5" s="230">
        <v>3.8041369075637627E-2</v>
      </c>
      <c r="BP5" s="260">
        <v>8508.5657594005897</v>
      </c>
      <c r="BQ5" s="546">
        <v>124.61844014650079</v>
      </c>
      <c r="BR5" s="424">
        <v>3.4546171227238735E-2</v>
      </c>
      <c r="BS5" s="546">
        <v>919.05057801811301</v>
      </c>
      <c r="BT5" s="424">
        <v>0.25477512475185621</v>
      </c>
      <c r="BU5" s="546">
        <v>1639.44782498839</v>
      </c>
      <c r="BV5" s="424">
        <v>0.45448045420558386</v>
      </c>
      <c r="BW5" s="546">
        <v>781.84137096755626</v>
      </c>
      <c r="BX5" s="424">
        <v>0.21673859697033523</v>
      </c>
      <c r="BY5" s="546">
        <v>108.08510406924245</v>
      </c>
      <c r="BZ5" s="424">
        <v>2.9962873134187711E-2</v>
      </c>
      <c r="CA5" s="546">
        <v>34.257743533716933</v>
      </c>
      <c r="CB5" s="424">
        <v>9.4967797107982574E-3</v>
      </c>
      <c r="CC5" s="167">
        <v>3607.3010617235195</v>
      </c>
      <c r="CE5" s="546">
        <v>20.389641456237008</v>
      </c>
      <c r="CF5" s="167"/>
      <c r="CG5" s="546">
        <v>74.435188520525884</v>
      </c>
      <c r="CH5" s="167"/>
      <c r="CI5" s="546">
        <v>92.275334238611109</v>
      </c>
      <c r="CJ5" s="167"/>
      <c r="CK5" s="546">
        <v>74.032628579137622</v>
      </c>
      <c r="CL5" s="167"/>
      <c r="CM5" s="546">
        <v>19.51930273521463</v>
      </c>
      <c r="CN5" s="167"/>
      <c r="CO5" s="546">
        <v>5.00005695461555</v>
      </c>
      <c r="CP5" s="167">
        <v>285.6521524843418</v>
      </c>
      <c r="CS5" s="115" t="s">
        <v>10</v>
      </c>
      <c r="CT5" s="113">
        <v>444.79026849013718</v>
      </c>
      <c r="CU5" s="116">
        <v>3.8450202315194693E-2</v>
      </c>
      <c r="CV5" s="113">
        <v>5051.6180150370674</v>
      </c>
      <c r="CW5" s="116">
        <v>0.43669061231173156</v>
      </c>
      <c r="CX5" s="113">
        <v>6071.5482344640059</v>
      </c>
      <c r="CY5" s="116">
        <v>0.52485918537307386</v>
      </c>
      <c r="CZ5" s="23">
        <v>11567.95651799121</v>
      </c>
      <c r="DA5" s="546">
        <v>293.9636979275428</v>
      </c>
      <c r="DB5" s="117">
        <v>3.6103226686493149E-2</v>
      </c>
      <c r="DC5" s="546">
        <v>3811.9566489860622</v>
      </c>
      <c r="DD5" s="117">
        <v>0.46816643003093067</v>
      </c>
      <c r="DE5" s="546">
        <v>4036.3906016399142</v>
      </c>
      <c r="DF5" s="117">
        <v>0.49573034328257609</v>
      </c>
      <c r="DG5" s="23">
        <v>8142.3109485535197</v>
      </c>
      <c r="DH5" s="546">
        <v>150.82657056259438</v>
      </c>
      <c r="DI5" s="117">
        <v>4.4028656060688759E-2</v>
      </c>
      <c r="DJ5" s="546">
        <v>1239.6613660510054</v>
      </c>
      <c r="DK5" s="117">
        <v>0.36187671518349518</v>
      </c>
      <c r="DL5" s="546">
        <v>2035.1576328240913</v>
      </c>
      <c r="DM5" s="117">
        <v>0.59409462875581609</v>
      </c>
      <c r="DN5" s="23">
        <v>3425.6455694376909</v>
      </c>
      <c r="DO5" s="546">
        <v>8.7241176319560196</v>
      </c>
      <c r="DP5" s="117">
        <v>3.1677363002796464E-2</v>
      </c>
      <c r="DQ5" s="546">
        <v>104.04713694297396</v>
      </c>
      <c r="DR5" s="117">
        <v>0.3777962500495633</v>
      </c>
      <c r="DS5" s="546">
        <v>162.63417078152591</v>
      </c>
      <c r="DT5" s="117">
        <v>0.59052638694764015</v>
      </c>
      <c r="DU5" s="23">
        <v>275.40542535645591</v>
      </c>
    </row>
    <row r="6" spans="1:125" x14ac:dyDescent="0.2">
      <c r="A6" s="114">
        <v>97224</v>
      </c>
      <c r="B6" s="115" t="s">
        <v>19</v>
      </c>
      <c r="C6" s="109">
        <v>5705.0237947646601</v>
      </c>
      <c r="D6" s="116">
        <v>0.81914521845783006</v>
      </c>
      <c r="E6" s="287">
        <v>4323.8805815867927</v>
      </c>
      <c r="F6" s="117">
        <v>0.75790754554866124</v>
      </c>
      <c r="G6" s="287">
        <v>1324.1321778930226</v>
      </c>
      <c r="H6" s="117">
        <v>0.23209932605507122</v>
      </c>
      <c r="I6" s="287">
        <v>57.011035284845235</v>
      </c>
      <c r="J6" s="117">
        <v>9.9931283962676302E-3</v>
      </c>
      <c r="K6" s="230"/>
      <c r="L6" s="230">
        <v>0.62083634196929594</v>
      </c>
      <c r="M6" s="230">
        <v>0.19012305314529646</v>
      </c>
      <c r="N6" s="230">
        <v>8.1858233432377924E-3</v>
      </c>
      <c r="P6" s="115" t="s">
        <v>19</v>
      </c>
      <c r="Q6" s="109">
        <v>4716.0383005355861</v>
      </c>
      <c r="R6" s="116">
        <v>0.82664656102983514</v>
      </c>
      <c r="S6" s="109">
        <v>961.93915801133642</v>
      </c>
      <c r="T6" s="116">
        <v>0.16861264608468082</v>
      </c>
      <c r="U6" s="109">
        <v>27.0463362177363</v>
      </c>
      <c r="V6" s="116">
        <v>4.7407928854838362E-3</v>
      </c>
      <c r="W6" s="280">
        <v>4025.0818235589613</v>
      </c>
      <c r="X6" s="117">
        <v>0.93089569603280364</v>
      </c>
      <c r="Y6" s="280">
        <v>281.63400502993676</v>
      </c>
      <c r="Z6" s="117">
        <v>6.5134547477854202E-2</v>
      </c>
      <c r="AA6" s="280">
        <v>17.164752997892847</v>
      </c>
      <c r="AB6" s="117">
        <v>3.9697564893417265E-3</v>
      </c>
      <c r="AC6" s="280">
        <v>666.13208449532488</v>
      </c>
      <c r="AD6" s="117">
        <v>0.50307068706334401</v>
      </c>
      <c r="AE6" s="280">
        <v>650.61539153163903</v>
      </c>
      <c r="AF6" s="117">
        <v>0.49135230031710825</v>
      </c>
      <c r="AG6" s="280">
        <v>7.3847018660585899</v>
      </c>
      <c r="AH6" s="117">
        <v>5.5770126195477171E-3</v>
      </c>
      <c r="AI6" s="280">
        <v>24.82439248129981</v>
      </c>
      <c r="AJ6" s="117">
        <v>0.43543135740772398</v>
      </c>
      <c r="AK6" s="280">
        <v>29.68976144976056</v>
      </c>
      <c r="AL6" s="117">
        <v>0.52077218562022398</v>
      </c>
      <c r="AM6" s="280">
        <v>2.4968813537848602</v>
      </c>
      <c r="AN6" s="117">
        <v>4.3796456972051957E-2</v>
      </c>
      <c r="AP6" s="407"/>
      <c r="AQ6" s="115" t="s">
        <v>19</v>
      </c>
      <c r="AR6" s="381">
        <v>74.125941525293626</v>
      </c>
      <c r="AS6" s="383">
        <v>1.2993099449176166E-2</v>
      </c>
      <c r="AT6" s="381">
        <v>366.7643391188073</v>
      </c>
      <c r="AU6" s="383">
        <v>6.4287959579656204E-2</v>
      </c>
      <c r="AV6" s="381">
        <v>1537.6030128156895</v>
      </c>
      <c r="AW6" s="383">
        <v>0.26951737067717485</v>
      </c>
      <c r="AX6" s="381">
        <v>2463.0247662594938</v>
      </c>
      <c r="AY6" s="383">
        <v>0.43172909612046534</v>
      </c>
      <c r="AZ6" s="381">
        <v>947.03176329489804</v>
      </c>
      <c r="BA6" s="383">
        <v>0.16599961671745567</v>
      </c>
      <c r="BB6" s="109">
        <v>316.47397175047672</v>
      </c>
      <c r="BC6" s="116">
        <v>5.5472857456071611E-2</v>
      </c>
      <c r="BD6" s="546">
        <v>31.949600569471322</v>
      </c>
      <c r="BE6" s="230">
        <v>7.3891033682864475E-3</v>
      </c>
      <c r="BF6" s="546">
        <v>126.64353267424625</v>
      </c>
      <c r="BG6" s="230">
        <v>2.9289322469625241E-2</v>
      </c>
      <c r="BH6" s="546">
        <v>952.23009485086209</v>
      </c>
      <c r="BI6" s="230">
        <v>0.2202258080174383</v>
      </c>
      <c r="BJ6" s="546">
        <v>2090.9876747250473</v>
      </c>
      <c r="BK6" s="230">
        <v>0.48359052366744371</v>
      </c>
      <c r="BL6" s="546">
        <v>827.90231178995589</v>
      </c>
      <c r="BM6" s="230">
        <v>0.19147205760389657</v>
      </c>
      <c r="BN6" s="546">
        <v>294.16736697720819</v>
      </c>
      <c r="BO6" s="230">
        <v>6.8033184873309741E-2</v>
      </c>
      <c r="BP6" s="260">
        <v>4323.8805815867909</v>
      </c>
      <c r="BQ6" s="546">
        <v>39.679459602037454</v>
      </c>
      <c r="BR6" s="424">
        <v>2.9966388752198404E-2</v>
      </c>
      <c r="BS6" s="546">
        <v>220.41106992352002</v>
      </c>
      <c r="BT6" s="424">
        <v>0.1664569999909232</v>
      </c>
      <c r="BU6" s="546">
        <v>572.8356647552356</v>
      </c>
      <c r="BV6" s="424">
        <v>0.4326121472757648</v>
      </c>
      <c r="BW6" s="546">
        <v>362.15942563982173</v>
      </c>
      <c r="BX6" s="424">
        <v>0.27350700457721278</v>
      </c>
      <c r="BY6" s="546">
        <v>109.23920668857622</v>
      </c>
      <c r="BZ6" s="424">
        <v>8.2498717660044435E-2</v>
      </c>
      <c r="CA6" s="546">
        <v>19.8073512838317</v>
      </c>
      <c r="CB6" s="424">
        <v>1.4958741743856288E-2</v>
      </c>
      <c r="CC6" s="167">
        <v>1324.1321778930228</v>
      </c>
      <c r="CE6" s="546">
        <v>2.4968813537848602</v>
      </c>
      <c r="CF6" s="167"/>
      <c r="CG6" s="546">
        <v>19.709736521041059</v>
      </c>
      <c r="CH6" s="167"/>
      <c r="CI6" s="546">
        <v>12.53725320959161</v>
      </c>
      <c r="CJ6" s="167"/>
      <c r="CK6" s="546">
        <v>9.8776658946249007</v>
      </c>
      <c r="CL6" s="167"/>
      <c r="CM6" s="546">
        <v>9.8902448163659606</v>
      </c>
      <c r="CN6" s="167"/>
      <c r="CO6" s="546">
        <v>2.4992534894368399</v>
      </c>
      <c r="CP6" s="167">
        <v>57.011035284845228</v>
      </c>
      <c r="CS6" s="115" t="s">
        <v>19</v>
      </c>
      <c r="CT6" s="113">
        <v>91.395985318363131</v>
      </c>
      <c r="CU6" s="116">
        <v>1.669661565051702E-2</v>
      </c>
      <c r="CV6" s="113">
        <v>2908.5781286011288</v>
      </c>
      <c r="CW6" s="116">
        <v>0.53135168829998747</v>
      </c>
      <c r="CX6" s="113">
        <v>2473.9486996258383</v>
      </c>
      <c r="CY6" s="116">
        <v>0.45195169604949548</v>
      </c>
      <c r="CZ6" s="23">
        <v>5473.9228135453304</v>
      </c>
      <c r="DA6" s="546">
        <v>79.121090804378824</v>
      </c>
      <c r="DB6" s="117">
        <v>1.9010595433422654E-2</v>
      </c>
      <c r="DC6" s="546">
        <v>2184.4044923365877</v>
      </c>
      <c r="DD6" s="117">
        <v>0.52485158691042255</v>
      </c>
      <c r="DE6" s="546">
        <v>1898.421425908288</v>
      </c>
      <c r="DF6" s="117">
        <v>0.45613781765615491</v>
      </c>
      <c r="DG6" s="23">
        <v>4161.9470090492541</v>
      </c>
      <c r="DH6" s="546">
        <v>12.2748945139843</v>
      </c>
      <c r="DI6" s="117">
        <v>9.3560372622108201E-3</v>
      </c>
      <c r="DJ6" s="546">
        <v>724.17363626454096</v>
      </c>
      <c r="DK6" s="117">
        <v>0.55197179230198767</v>
      </c>
      <c r="DL6" s="546">
        <v>575.52727371755009</v>
      </c>
      <c r="DM6" s="117">
        <v>0.43867217043580142</v>
      </c>
      <c r="DN6" s="23">
        <v>1311.9758044960754</v>
      </c>
      <c r="DO6" s="546">
        <v>0</v>
      </c>
      <c r="DP6" s="117">
        <v>0</v>
      </c>
      <c r="DQ6" s="546">
        <v>27.090521061881102</v>
      </c>
      <c r="DR6" s="117">
        <v>0.47518030371713577</v>
      </c>
      <c r="DS6" s="546">
        <v>29.92051422296413</v>
      </c>
      <c r="DT6" s="117">
        <v>0.52481969628286418</v>
      </c>
      <c r="DU6" s="23">
        <v>57.011035284845235</v>
      </c>
    </row>
    <row r="7" spans="1:125" x14ac:dyDescent="0.2">
      <c r="A7" s="114">
        <v>97229</v>
      </c>
      <c r="B7" s="118" t="s">
        <v>24</v>
      </c>
      <c r="C7" s="109">
        <v>7451.7989387479747</v>
      </c>
      <c r="D7" s="119">
        <v>0.80573375331653985</v>
      </c>
      <c r="E7" s="288">
        <v>4365.0353021753863</v>
      </c>
      <c r="F7" s="120">
        <v>0.58576933409703402</v>
      </c>
      <c r="G7" s="288">
        <v>2599.0650420907791</v>
      </c>
      <c r="H7" s="120">
        <v>0.3487835707128546</v>
      </c>
      <c r="I7" s="288">
        <v>487.6985944818087</v>
      </c>
      <c r="J7" s="120">
        <v>6.5447095190111257E-2</v>
      </c>
      <c r="K7" s="230"/>
      <c r="L7" s="230">
        <v>0.47197412413973344</v>
      </c>
      <c r="M7" s="230">
        <v>0.2810266955256131</v>
      </c>
      <c r="N7" s="230">
        <v>5.2732933651193199E-2</v>
      </c>
      <c r="P7" s="118" t="s">
        <v>24</v>
      </c>
      <c r="Q7" s="109">
        <v>4067.451605174389</v>
      </c>
      <c r="R7" s="119">
        <v>0.54583485660414077</v>
      </c>
      <c r="S7" s="109">
        <v>3347.3554932063857</v>
      </c>
      <c r="T7" s="119">
        <v>0.44920099438012973</v>
      </c>
      <c r="U7" s="109">
        <v>36.991840367199046</v>
      </c>
      <c r="V7" s="119">
        <v>4.9641490157293867E-3</v>
      </c>
      <c r="W7" s="281">
        <v>3411.9940384160454</v>
      </c>
      <c r="X7" s="120">
        <v>0.7816647065180945</v>
      </c>
      <c r="Y7" s="281">
        <v>945.65077784197513</v>
      </c>
      <c r="Z7" s="120">
        <v>0.21664218325352252</v>
      </c>
      <c r="AA7" s="281">
        <v>7.390485917365039</v>
      </c>
      <c r="AB7" s="120">
        <v>1.6931102283827739E-3</v>
      </c>
      <c r="AC7" s="281">
        <v>585.90864999944358</v>
      </c>
      <c r="AD7" s="120">
        <v>0.22543054541186783</v>
      </c>
      <c r="AE7" s="281">
        <v>1998.2555127651794</v>
      </c>
      <c r="AF7" s="120">
        <v>0.76883628551200578</v>
      </c>
      <c r="AG7" s="281">
        <v>14.900879326156211</v>
      </c>
      <c r="AH7" s="120">
        <v>5.7331690761264755E-3</v>
      </c>
      <c r="AI7" s="281">
        <v>69.548916758899736</v>
      </c>
      <c r="AJ7" s="120">
        <v>0.14260635061455756</v>
      </c>
      <c r="AK7" s="281">
        <v>403.44920259923117</v>
      </c>
      <c r="AL7" s="120">
        <v>0.82725110788540512</v>
      </c>
      <c r="AM7" s="281">
        <v>14.700475123677801</v>
      </c>
      <c r="AN7" s="120">
        <v>3.0142541500037343E-2</v>
      </c>
      <c r="AP7" s="407"/>
      <c r="AQ7" s="118" t="s">
        <v>24</v>
      </c>
      <c r="AR7" s="381">
        <v>599.69656184768564</v>
      </c>
      <c r="AS7" s="384">
        <v>8.0476750215223145E-2</v>
      </c>
      <c r="AT7" s="381">
        <v>1055.8882932931742</v>
      </c>
      <c r="AU7" s="384">
        <v>0.14169575722215888</v>
      </c>
      <c r="AV7" s="381">
        <v>1938.6794834504151</v>
      </c>
      <c r="AW7" s="384">
        <v>0.26016261299934446</v>
      </c>
      <c r="AX7" s="381">
        <v>2419.8112209717128</v>
      </c>
      <c r="AY7" s="384">
        <v>0.32472846367192526</v>
      </c>
      <c r="AZ7" s="381">
        <v>975.39299821861164</v>
      </c>
      <c r="BA7" s="384">
        <v>0.13089362799991136</v>
      </c>
      <c r="BB7" s="109">
        <v>462.33038096637489</v>
      </c>
      <c r="BC7" s="119">
        <v>6.2042787891436857E-2</v>
      </c>
      <c r="BD7" s="546">
        <v>34.701223663936723</v>
      </c>
      <c r="BE7" s="230">
        <v>7.9498151244373223E-3</v>
      </c>
      <c r="BF7" s="546">
        <v>260.81905881277027</v>
      </c>
      <c r="BG7" s="230">
        <v>5.9751878451655784E-2</v>
      </c>
      <c r="BH7" s="546">
        <v>977.05391666559854</v>
      </c>
      <c r="BI7" s="230">
        <v>0.22383642949661089</v>
      </c>
      <c r="BJ7" s="546">
        <v>1842.9119733897417</v>
      </c>
      <c r="BK7" s="230">
        <v>0.42219864120487099</v>
      </c>
      <c r="BL7" s="546">
        <v>854.26586427136363</v>
      </c>
      <c r="BM7" s="230">
        <v>0.19570651899324304</v>
      </c>
      <c r="BN7" s="546">
        <v>395.28326537197506</v>
      </c>
      <c r="BO7" s="230">
        <v>9.0556716729181835E-2</v>
      </c>
      <c r="BP7" s="261">
        <v>4365.0353021753863</v>
      </c>
      <c r="BQ7" s="546">
        <v>325.74137567039401</v>
      </c>
      <c r="BR7" s="424">
        <v>0.12533021313247175</v>
      </c>
      <c r="BS7" s="546">
        <v>655.98624515891072</v>
      </c>
      <c r="BT7" s="424">
        <v>0.25239316236242104</v>
      </c>
      <c r="BU7" s="546">
        <v>904.41492744399284</v>
      </c>
      <c r="BV7" s="424">
        <v>0.34797702743000603</v>
      </c>
      <c r="BW7" s="546">
        <v>539.68523846280686</v>
      </c>
      <c r="BX7" s="424">
        <v>0.20764591486662648</v>
      </c>
      <c r="BY7" s="546">
        <v>108.68772215290957</v>
      </c>
      <c r="BZ7" s="424">
        <v>4.1818007780781569E-2</v>
      </c>
      <c r="CA7" s="546">
        <v>64.549533201765215</v>
      </c>
      <c r="CB7" s="424">
        <v>2.4835674427693161E-2</v>
      </c>
      <c r="CC7" s="167">
        <v>2599.0650420907791</v>
      </c>
      <c r="CE7" s="546">
        <v>239.25396251335485</v>
      </c>
      <c r="CF7" s="167"/>
      <c r="CG7" s="546">
        <v>139.08298932149316</v>
      </c>
      <c r="CH7" s="167"/>
      <c r="CI7" s="546">
        <v>57.21063934082369</v>
      </c>
      <c r="CJ7" s="167"/>
      <c r="CK7" s="546">
        <v>37.214009119164004</v>
      </c>
      <c r="CL7" s="167"/>
      <c r="CM7" s="546">
        <v>12.43941179433839</v>
      </c>
      <c r="CN7" s="167"/>
      <c r="CO7" s="546">
        <v>2.4975823926346199</v>
      </c>
      <c r="CP7" s="167">
        <v>487.6985944818087</v>
      </c>
      <c r="CS7" s="118" t="s">
        <v>24</v>
      </c>
      <c r="CT7" s="113">
        <v>249.75823796051895</v>
      </c>
      <c r="CU7" s="119">
        <v>3.6495280860656003E-2</v>
      </c>
      <c r="CV7" s="113">
        <v>3912.7265607954373</v>
      </c>
      <c r="CW7" s="119">
        <v>0.57173711639393798</v>
      </c>
      <c r="CX7" s="113">
        <v>2681.0914683819847</v>
      </c>
      <c r="CY7" s="119">
        <v>0.39176760274540584</v>
      </c>
      <c r="CZ7" s="24">
        <v>6843.5762671379416</v>
      </c>
      <c r="DA7" s="546">
        <v>168.09883232466396</v>
      </c>
      <c r="DB7" s="120">
        <v>3.8981020992696735E-2</v>
      </c>
      <c r="DC7" s="546">
        <v>2667.8912201729827</v>
      </c>
      <c r="DD7" s="120">
        <v>0.61866654408958421</v>
      </c>
      <c r="DE7" s="546">
        <v>1476.3349724461077</v>
      </c>
      <c r="DF7" s="120">
        <v>0.34235243491771905</v>
      </c>
      <c r="DG7" s="24">
        <v>4312.3250249437542</v>
      </c>
      <c r="DH7" s="546">
        <v>81.659405635855009</v>
      </c>
      <c r="DI7" s="120">
        <v>3.2260490098592297E-2</v>
      </c>
      <c r="DJ7" s="546">
        <v>1244.8353406224546</v>
      </c>
      <c r="DK7" s="120">
        <v>0.49178655989256254</v>
      </c>
      <c r="DL7" s="546">
        <v>1204.756495935877</v>
      </c>
      <c r="DM7" s="120">
        <v>0.47595295000884519</v>
      </c>
      <c r="DN7" s="24">
        <v>2531.2512421941865</v>
      </c>
      <c r="DO7" s="546">
        <v>29.663656663970858</v>
      </c>
      <c r="DP7" s="120">
        <v>6.1457734768041838E-2</v>
      </c>
      <c r="DQ7" s="546">
        <v>204.17695225244648</v>
      </c>
      <c r="DR7" s="120">
        <v>0.42301773916224444</v>
      </c>
      <c r="DS7" s="546">
        <v>248.82698005231939</v>
      </c>
      <c r="DT7" s="120">
        <v>0.51552452606971377</v>
      </c>
      <c r="DU7" s="24">
        <v>482.66758896873671</v>
      </c>
    </row>
    <row r="8" spans="1:125" ht="13.5" thickBot="1" x14ac:dyDescent="0.25">
      <c r="A8" s="121"/>
      <c r="B8" s="122" t="s">
        <v>34</v>
      </c>
      <c r="C8" s="123">
        <v>52917.263927214466</v>
      </c>
      <c r="D8" s="124">
        <v>0.73707204770281931</v>
      </c>
      <c r="E8" s="289">
        <v>32523.99615687687</v>
      </c>
      <c r="F8" s="126">
        <v>0.61461976192896706</v>
      </c>
      <c r="G8" s="289">
        <v>18944.196000511143</v>
      </c>
      <c r="H8" s="126">
        <v>0.35799651370048363</v>
      </c>
      <c r="I8" s="289">
        <v>1449.0717698264557</v>
      </c>
      <c r="J8" s="126">
        <v>2.7383724370549367E-2</v>
      </c>
      <c r="K8" s="231"/>
      <c r="L8" s="230">
        <v>0.45301904648360303</v>
      </c>
      <c r="M8" s="230">
        <v>0.26386922342368585</v>
      </c>
      <c r="N8" s="230">
        <v>2.0183777795530416E-2</v>
      </c>
      <c r="P8" s="122" t="s">
        <v>34</v>
      </c>
      <c r="Q8" s="56">
        <v>33726.308260157275</v>
      </c>
      <c r="R8" s="124">
        <v>0.63734036413043638</v>
      </c>
      <c r="S8" s="125">
        <v>19047.363180718516</v>
      </c>
      <c r="T8" s="124">
        <v>0.35994610769969865</v>
      </c>
      <c r="U8" s="125">
        <v>143.59248633867941</v>
      </c>
      <c r="V8" s="124">
        <v>2.7135281698650367E-3</v>
      </c>
      <c r="W8" s="282">
        <v>27156.278339837561</v>
      </c>
      <c r="X8" s="126">
        <v>0.83496130699473226</v>
      </c>
      <c r="Y8" s="282">
        <v>5305.1859765877234</v>
      </c>
      <c r="Z8" s="126">
        <v>0.16311605594215997</v>
      </c>
      <c r="AA8" s="282">
        <v>62.531840451577736</v>
      </c>
      <c r="AB8" s="126">
        <v>1.9226370631075114E-3</v>
      </c>
      <c r="AC8" s="282">
        <v>6182.5982372972985</v>
      </c>
      <c r="AD8" s="126">
        <v>0.32635843912987822</v>
      </c>
      <c r="AE8" s="282">
        <v>12718.116896103107</v>
      </c>
      <c r="AF8" s="126">
        <v>0.67134635303392942</v>
      </c>
      <c r="AG8" s="282">
        <v>43.480867110738814</v>
      </c>
      <c r="AH8" s="126">
        <v>2.2952078361924482E-3</v>
      </c>
      <c r="AI8" s="282">
        <v>387.43168302240923</v>
      </c>
      <c r="AJ8" s="126">
        <v>0.26736542046416995</v>
      </c>
      <c r="AK8" s="282">
        <v>1024.0603080276837</v>
      </c>
      <c r="AL8" s="126">
        <v>0.70670088904590811</v>
      </c>
      <c r="AM8" s="282">
        <v>37.579778776362858</v>
      </c>
      <c r="AN8" s="126">
        <v>2.5933690489922043E-2</v>
      </c>
      <c r="AP8" s="407"/>
      <c r="AQ8" s="122" t="s">
        <v>34</v>
      </c>
      <c r="AR8" s="385">
        <v>2142.8013190391243</v>
      </c>
      <c r="AS8" s="386">
        <v>4.0493426152691116E-2</v>
      </c>
      <c r="AT8" s="385">
        <v>7040.5589821928506</v>
      </c>
      <c r="AU8" s="386">
        <v>0.1330484318289179</v>
      </c>
      <c r="AV8" s="385">
        <v>15955.6048124849</v>
      </c>
      <c r="AW8" s="386">
        <v>0.30151983735272447</v>
      </c>
      <c r="AX8" s="385">
        <v>18741.120371288893</v>
      </c>
      <c r="AY8" s="386">
        <v>0.35415890732874128</v>
      </c>
      <c r="AZ8" s="385">
        <v>6554.1798333063807</v>
      </c>
      <c r="BA8" s="386">
        <v>0.12385711858272543</v>
      </c>
      <c r="BB8" s="125">
        <v>2482.9986089023164</v>
      </c>
      <c r="BC8" s="124">
        <v>4.6922278754199756E-2</v>
      </c>
      <c r="BD8" s="547">
        <v>250.92550627147008</v>
      </c>
      <c r="BE8" s="188">
        <v>1.389487941872195E-2</v>
      </c>
      <c r="BF8" s="547">
        <v>1845.546046821004</v>
      </c>
      <c r="BG8" s="188">
        <v>0.10219622613626854</v>
      </c>
      <c r="BH8" s="547">
        <v>8170.7587737670092</v>
      </c>
      <c r="BI8" s="188">
        <v>0.45245184360863611</v>
      </c>
      <c r="BJ8" s="547"/>
      <c r="BK8" s="188">
        <v>0</v>
      </c>
      <c r="BL8" s="547">
        <v>5634.320948970817</v>
      </c>
      <c r="BM8" s="188">
        <v>0.31199781702395157</v>
      </c>
      <c r="BN8" s="547">
        <v>2157.296067124923</v>
      </c>
      <c r="BO8" s="188">
        <v>0.11945923381242196</v>
      </c>
      <c r="BP8" s="262">
        <v>18058.847342955221</v>
      </c>
      <c r="BQ8" s="547">
        <v>1558.9209925751347</v>
      </c>
      <c r="BR8" s="425">
        <v>8.2290163833454458E-2</v>
      </c>
      <c r="BS8" s="547">
        <v>4799.9230370062469</v>
      </c>
      <c r="BT8" s="425">
        <v>0.25337169425805867</v>
      </c>
      <c r="BU8" s="547">
        <v>7452.9789366210753</v>
      </c>
      <c r="BV8" s="425">
        <v>0.3934175372984941</v>
      </c>
      <c r="BW8" s="547">
        <v>4018.1421519492878</v>
      </c>
      <c r="BX8" s="425">
        <v>0.21210412687035504</v>
      </c>
      <c r="BY8" s="547">
        <v>820.20830226547116</v>
      </c>
      <c r="BZ8" s="425">
        <v>4.3296020704354024E-2</v>
      </c>
      <c r="CA8" s="547">
        <v>294.02258009392807</v>
      </c>
      <c r="CB8" s="425">
        <v>1.5520457035283782E-2</v>
      </c>
      <c r="CC8" s="38">
        <v>18944.196000511143</v>
      </c>
      <c r="CE8" s="547">
        <v>332.95482019251949</v>
      </c>
      <c r="CF8" s="547">
        <v>0</v>
      </c>
      <c r="CG8" s="547">
        <v>395.08989836559965</v>
      </c>
      <c r="CH8" s="547">
        <v>0</v>
      </c>
      <c r="CI8" s="547">
        <v>331.8671020968153</v>
      </c>
      <c r="CJ8" s="547">
        <v>0</v>
      </c>
      <c r="CK8" s="547">
        <v>257.82940541796324</v>
      </c>
      <c r="CL8" s="547">
        <v>0</v>
      </c>
      <c r="CM8" s="547">
        <v>99.650582070092469</v>
      </c>
      <c r="CN8" s="547">
        <v>0</v>
      </c>
      <c r="CO8" s="547">
        <v>31.679961683465507</v>
      </c>
      <c r="CP8" s="269">
        <v>1449.0717698264557</v>
      </c>
      <c r="CS8" s="122" t="s">
        <v>34</v>
      </c>
      <c r="CT8" s="123">
        <v>2980.5062126955963</v>
      </c>
      <c r="CU8" s="124">
        <v>5.9417481735565408E-2</v>
      </c>
      <c r="CV8" s="123">
        <v>30330.723862655057</v>
      </c>
      <c r="CW8" s="124">
        <v>0.60465407636439095</v>
      </c>
      <c r="CX8" s="123">
        <v>16850.879216998583</v>
      </c>
      <c r="CY8" s="124">
        <v>0.33592844190004373</v>
      </c>
      <c r="CZ8" s="38">
        <v>50162.109292349232</v>
      </c>
      <c r="DA8" s="547">
        <v>1767.5664537507489</v>
      </c>
      <c r="DB8" s="126">
        <v>5.5602931411388272E-2</v>
      </c>
      <c r="DC8" s="547">
        <v>19801.923308581441</v>
      </c>
      <c r="DD8" s="126">
        <v>0.62291575018536016</v>
      </c>
      <c r="DE8" s="547">
        <v>10219.59777107664</v>
      </c>
      <c r="DF8" s="126">
        <v>0.32148131840325161</v>
      </c>
      <c r="DG8" s="38">
        <v>31789.087533408827</v>
      </c>
      <c r="DH8" s="547">
        <v>1212.9397589448467</v>
      </c>
      <c r="DI8" s="126">
        <v>6.6017434413292636E-2</v>
      </c>
      <c r="DJ8" s="547">
        <v>10528.800554073619</v>
      </c>
      <c r="DK8" s="126">
        <v>0.57305764355012812</v>
      </c>
      <c r="DL8" s="547">
        <v>6631.2814459219417</v>
      </c>
      <c r="DM8" s="126">
        <v>0.36092492203657933</v>
      </c>
      <c r="DN8" s="38">
        <v>18373.021758940406</v>
      </c>
      <c r="DO8" s="547">
        <v>118.11397528185105</v>
      </c>
      <c r="DP8" s="126">
        <v>8.5620900694703864E-2</v>
      </c>
      <c r="DQ8" s="547">
        <v>666.31755527966186</v>
      </c>
      <c r="DR8" s="126">
        <v>0.48301404719974717</v>
      </c>
      <c r="DS8" s="547">
        <v>595.06780106788551</v>
      </c>
      <c r="DT8" s="126">
        <v>0.4313650521055491</v>
      </c>
      <c r="DU8" s="38">
        <v>1379.4993316293983</v>
      </c>
    </row>
    <row r="9" spans="1:125" x14ac:dyDescent="0.2">
      <c r="A9" s="114">
        <v>97212</v>
      </c>
      <c r="B9" s="108" t="s">
        <v>9</v>
      </c>
      <c r="C9" s="109">
        <v>3564.7809906115071</v>
      </c>
      <c r="D9" s="110">
        <v>0.80227590408968774</v>
      </c>
      <c r="E9" s="290">
        <v>2954.1572484726007</v>
      </c>
      <c r="F9" s="112">
        <v>0.82870651977019227</v>
      </c>
      <c r="G9" s="290">
        <v>560.50228550873487</v>
      </c>
      <c r="H9" s="112">
        <v>0.15723330184516765</v>
      </c>
      <c r="I9" s="290">
        <v>50.121456630171672</v>
      </c>
      <c r="J9" s="112">
        <v>1.4060178384640054E-2</v>
      </c>
      <c r="K9" s="230"/>
      <c r="L9" s="230">
        <v>0.66485127237364983</v>
      </c>
      <c r="M9" s="230">
        <v>0.12614448939083867</v>
      </c>
      <c r="N9" s="230">
        <v>1.1280142325199385E-2</v>
      </c>
      <c r="P9" s="108" t="s">
        <v>9</v>
      </c>
      <c r="Q9" s="109">
        <v>3286.9130776006391</v>
      </c>
      <c r="R9" s="110">
        <v>0.92205189779044405</v>
      </c>
      <c r="S9" s="109">
        <v>252.808660414592</v>
      </c>
      <c r="T9" s="110">
        <v>7.0918426989037789E-2</v>
      </c>
      <c r="U9" s="109">
        <v>25.059252596276579</v>
      </c>
      <c r="V9" s="110">
        <v>7.0296752205183527E-3</v>
      </c>
      <c r="W9" s="165">
        <v>2876.5285848614758</v>
      </c>
      <c r="X9" s="112">
        <v>0.97372223037508865</v>
      </c>
      <c r="Y9" s="165">
        <v>57.565206048999322</v>
      </c>
      <c r="Z9" s="112">
        <v>1.9486168543926524E-2</v>
      </c>
      <c r="AA9" s="165">
        <v>20.063457562125979</v>
      </c>
      <c r="AB9" s="112">
        <v>6.7916010809849292E-3</v>
      </c>
      <c r="AC9" s="165">
        <v>382.83718873572013</v>
      </c>
      <c r="AD9" s="112">
        <v>0.68302520548732715</v>
      </c>
      <c r="AE9" s="165">
        <v>175.17150228540945</v>
      </c>
      <c r="AF9" s="112">
        <v>0.31252593756404867</v>
      </c>
      <c r="AG9" s="165">
        <v>2.49359448760526</v>
      </c>
      <c r="AH9" s="112">
        <v>4.4488569486241638E-3</v>
      </c>
      <c r="AI9" s="165">
        <v>27.547304003443095</v>
      </c>
      <c r="AJ9" s="112">
        <v>0.54961100206454117</v>
      </c>
      <c r="AK9" s="165">
        <v>20.071952080183237</v>
      </c>
      <c r="AL9" s="112">
        <v>0.4004662559647259</v>
      </c>
      <c r="AM9" s="165">
        <v>2.5022005465453399</v>
      </c>
      <c r="AN9" s="112">
        <v>4.9922741970732896E-2</v>
      </c>
      <c r="AP9" s="407"/>
      <c r="AQ9" s="108" t="s">
        <v>9</v>
      </c>
      <c r="AR9" s="381">
        <v>32.554868325415178</v>
      </c>
      <c r="AS9" s="382">
        <v>9.1323614020480601E-3</v>
      </c>
      <c r="AT9" s="381">
        <v>232.81155422037637</v>
      </c>
      <c r="AU9" s="382">
        <v>6.5308795921412158E-2</v>
      </c>
      <c r="AV9" s="381">
        <v>993.72789336966059</v>
      </c>
      <c r="AW9" s="382">
        <v>0.27876267742305122</v>
      </c>
      <c r="AX9" s="381">
        <v>1554.6750380471151</v>
      </c>
      <c r="AY9" s="382">
        <v>0.43612077211521039</v>
      </c>
      <c r="AZ9" s="381">
        <v>563.2697885520281</v>
      </c>
      <c r="BA9" s="382">
        <v>0.15800964772744822</v>
      </c>
      <c r="BB9" s="109">
        <v>187.74184809691189</v>
      </c>
      <c r="BC9" s="110">
        <v>5.2665745410829967E-2</v>
      </c>
      <c r="BD9" s="548">
        <v>22.517649444688519</v>
      </c>
      <c r="BE9" s="248">
        <v>7.6223597969711692E-3</v>
      </c>
      <c r="BF9" s="548">
        <v>145.26732648960302</v>
      </c>
      <c r="BG9" s="248">
        <v>4.9173863904743438E-2</v>
      </c>
      <c r="BH9" s="548">
        <v>735.97682021213507</v>
      </c>
      <c r="BI9" s="248">
        <v>0.24913258107457212</v>
      </c>
      <c r="BJ9" s="548">
        <v>1359.4248493797329</v>
      </c>
      <c r="BK9" s="248">
        <v>0.46017348943851977</v>
      </c>
      <c r="BL9" s="548">
        <v>513.24367170221069</v>
      </c>
      <c r="BM9" s="248">
        <v>0.17373607040301428</v>
      </c>
      <c r="BN9" s="548">
        <v>177.7269312442306</v>
      </c>
      <c r="BO9" s="248">
        <v>6.0161635382179279E-2</v>
      </c>
      <c r="BP9" s="263">
        <v>2954.1572484726007</v>
      </c>
      <c r="BQ9" s="548">
        <v>7.5196200611300004</v>
      </c>
      <c r="BR9" s="424">
        <v>1.3415859766396643E-2</v>
      </c>
      <c r="BS9" s="548">
        <v>80.031511424637429</v>
      </c>
      <c r="BT9" s="424">
        <v>0.14278534359944231</v>
      </c>
      <c r="BU9" s="548">
        <v>242.71635693870229</v>
      </c>
      <c r="BV9" s="424">
        <v>0.4330336614388699</v>
      </c>
      <c r="BW9" s="548">
        <v>180.20007417550761</v>
      </c>
      <c r="BX9" s="424">
        <v>0.32149748330098354</v>
      </c>
      <c r="BY9" s="548">
        <v>42.524044824788184</v>
      </c>
      <c r="BZ9" s="424">
        <v>7.5867745634956005E-2</v>
      </c>
      <c r="CA9" s="548">
        <v>7.5106780839693004</v>
      </c>
      <c r="CB9" s="424">
        <v>1.3399906259351469E-2</v>
      </c>
      <c r="CC9" s="167">
        <v>560.50228550873487</v>
      </c>
      <c r="CE9" s="548">
        <v>2.5175988195966599</v>
      </c>
      <c r="CF9" s="167"/>
      <c r="CG9" s="548">
        <v>7.512716306135939</v>
      </c>
      <c r="CH9" s="167"/>
      <c r="CI9" s="548">
        <v>15.034716218823281</v>
      </c>
      <c r="CJ9" s="167"/>
      <c r="CK9" s="548">
        <v>15.050114491874599</v>
      </c>
      <c r="CL9" s="167"/>
      <c r="CM9" s="548">
        <v>7.5020720250292197</v>
      </c>
      <c r="CN9" s="167"/>
      <c r="CO9" s="548">
        <v>2.5042387687119798</v>
      </c>
      <c r="CP9" s="167">
        <v>50.121456630171679</v>
      </c>
      <c r="CS9" s="108" t="s">
        <v>9</v>
      </c>
      <c r="CT9" s="113">
        <v>172.6995801956293</v>
      </c>
      <c r="CU9" s="110">
        <v>5.0688552820444849E-2</v>
      </c>
      <c r="CV9" s="113">
        <v>1752.2096377881085</v>
      </c>
      <c r="CW9" s="110">
        <v>0.51428596801975823</v>
      </c>
      <c r="CX9" s="113">
        <v>1482.1633967619769</v>
      </c>
      <c r="CY9" s="110">
        <v>0.435025479159797</v>
      </c>
      <c r="CZ9" s="37">
        <v>3407.0726147457144</v>
      </c>
      <c r="DA9" s="548">
        <v>152.70756962274902</v>
      </c>
      <c r="DB9" s="112">
        <v>5.3271507653109444E-2</v>
      </c>
      <c r="DC9" s="548">
        <v>1479.4295143235838</v>
      </c>
      <c r="DD9" s="112">
        <v>0.5160938707178806</v>
      </c>
      <c r="DE9" s="548">
        <v>1234.4528878851761</v>
      </c>
      <c r="DF9" s="112">
        <v>0.43063462162900989</v>
      </c>
      <c r="DG9" s="37">
        <v>2866.589971831509</v>
      </c>
      <c r="DH9" s="548">
        <v>19.992010572880279</v>
      </c>
      <c r="DI9" s="112">
        <v>3.6989181493574344E-2</v>
      </c>
      <c r="DJ9" s="548">
        <v>272.78012346452454</v>
      </c>
      <c r="DK9" s="112">
        <v>0.50469728684298343</v>
      </c>
      <c r="DL9" s="548">
        <v>247.7105088768007</v>
      </c>
      <c r="DM9" s="112">
        <v>0.4583135316634423</v>
      </c>
      <c r="DN9" s="37">
        <v>540.48264291420548</v>
      </c>
      <c r="DO9" s="548">
        <v>0</v>
      </c>
      <c r="DP9" s="112">
        <v>0</v>
      </c>
      <c r="DQ9" s="548">
        <v>20.069913858016598</v>
      </c>
      <c r="DR9" s="112">
        <v>0.40042559030367614</v>
      </c>
      <c r="DS9" s="548">
        <v>30.051542772155081</v>
      </c>
      <c r="DT9" s="112">
        <v>0.59957440969632381</v>
      </c>
      <c r="DU9" s="37">
        <v>50.121456630171679</v>
      </c>
    </row>
    <row r="10" spans="1:125" x14ac:dyDescent="0.2">
      <c r="A10" s="114">
        <v>97222</v>
      </c>
      <c r="B10" s="115" t="s">
        <v>17</v>
      </c>
      <c r="C10" s="109">
        <v>7362.4526958767083</v>
      </c>
      <c r="D10" s="116">
        <v>0.7689091411070742</v>
      </c>
      <c r="E10" s="287">
        <v>5640.1599090560949</v>
      </c>
      <c r="F10" s="117">
        <v>0.76607078402212736</v>
      </c>
      <c r="G10" s="287">
        <v>1626.5636789522437</v>
      </c>
      <c r="H10" s="117">
        <v>0.22092687670009611</v>
      </c>
      <c r="I10" s="287">
        <v>95.729107868369709</v>
      </c>
      <c r="J10" s="117">
        <v>1.3002339277776569E-2</v>
      </c>
      <c r="K10" s="230"/>
      <c r="L10" s="230">
        <v>0.58903882856967682</v>
      </c>
      <c r="M10" s="230">
        <v>0.16987269501093938</v>
      </c>
      <c r="N10" s="230">
        <v>9.9976175264579574E-3</v>
      </c>
      <c r="P10" s="115" t="s">
        <v>17</v>
      </c>
      <c r="Q10" s="109">
        <v>5400.8823194457855</v>
      </c>
      <c r="R10" s="116">
        <v>0.73357107237789287</v>
      </c>
      <c r="S10" s="109">
        <v>1946.5911907587042</v>
      </c>
      <c r="T10" s="116">
        <v>0.26439439018044619</v>
      </c>
      <c r="U10" s="109">
        <v>14.97918567221987</v>
      </c>
      <c r="V10" s="116">
        <v>2.0345374416611004E-3</v>
      </c>
      <c r="W10" s="280">
        <v>4834.5152353132326</v>
      </c>
      <c r="X10" s="117">
        <v>0.85715924960757173</v>
      </c>
      <c r="Y10" s="280">
        <v>790.66548807064339</v>
      </c>
      <c r="Z10" s="117">
        <v>0.1401849417072582</v>
      </c>
      <c r="AA10" s="280">
        <v>14.97918567221987</v>
      </c>
      <c r="AB10" s="117">
        <v>2.655808685170187E-3</v>
      </c>
      <c r="AC10" s="280">
        <v>548.91529890760182</v>
      </c>
      <c r="AD10" s="117">
        <v>0.33746929555268773</v>
      </c>
      <c r="AE10" s="280">
        <v>1077.6483800446422</v>
      </c>
      <c r="AF10" s="117">
        <v>0.66253070444731244</v>
      </c>
      <c r="AG10" s="280">
        <v>0</v>
      </c>
      <c r="AH10" s="117">
        <v>0</v>
      </c>
      <c r="AI10" s="280">
        <v>17.451785224950942</v>
      </c>
      <c r="AJ10" s="117">
        <v>0.18230385317021497</v>
      </c>
      <c r="AK10" s="280">
        <v>78.277322643418771</v>
      </c>
      <c r="AL10" s="117">
        <v>0.81769614682978509</v>
      </c>
      <c r="AM10" s="280">
        <v>0</v>
      </c>
      <c r="AN10" s="117">
        <v>0</v>
      </c>
      <c r="AP10" s="407"/>
      <c r="AQ10" s="115" t="s">
        <v>17</v>
      </c>
      <c r="AR10" s="381">
        <v>84.799321037105088</v>
      </c>
      <c r="AS10" s="383">
        <v>1.1517808608073825E-2</v>
      </c>
      <c r="AT10" s="381">
        <v>503.69733660485792</v>
      </c>
      <c r="AU10" s="383">
        <v>6.8414339271334154E-2</v>
      </c>
      <c r="AV10" s="381">
        <v>2203.596921875826</v>
      </c>
      <c r="AW10" s="383">
        <v>0.29930201427439196</v>
      </c>
      <c r="AX10" s="381">
        <v>3499.702452383623</v>
      </c>
      <c r="AY10" s="383">
        <v>0.4753446435511372</v>
      </c>
      <c r="AZ10" s="381">
        <v>915.84892153162718</v>
      </c>
      <c r="BA10" s="383">
        <v>0.12439454070034869</v>
      </c>
      <c r="BB10" s="109">
        <v>154.80774244367024</v>
      </c>
      <c r="BC10" s="116">
        <v>2.1026653594714336E-2</v>
      </c>
      <c r="BD10" s="546">
        <v>39.887802044799962</v>
      </c>
      <c r="BE10" s="230">
        <v>7.0721048140415851E-3</v>
      </c>
      <c r="BF10" s="546">
        <v>204.55719636259033</v>
      </c>
      <c r="BG10" s="230">
        <v>3.6267978153269029E-2</v>
      </c>
      <c r="BH10" s="546">
        <v>1352.69968918276</v>
      </c>
      <c r="BI10" s="230">
        <v>0.23983357050051085</v>
      </c>
      <c r="BJ10" s="546">
        <v>3037.2465407358004</v>
      </c>
      <c r="BK10" s="230">
        <v>0.53850362218614756</v>
      </c>
      <c r="BL10" s="546">
        <v>853.44468381738977</v>
      </c>
      <c r="BM10" s="230">
        <v>0.15131568919651736</v>
      </c>
      <c r="BN10" s="546">
        <v>152.32399691275512</v>
      </c>
      <c r="BO10" s="230">
        <v>2.700703514951355E-2</v>
      </c>
      <c r="BP10" s="260">
        <v>5640.1599090560958</v>
      </c>
      <c r="BQ10" s="546">
        <v>27.450442238675532</v>
      </c>
      <c r="BR10" s="424">
        <v>1.6876340344915253E-2</v>
      </c>
      <c r="BS10" s="546">
        <v>281.71114550459106</v>
      </c>
      <c r="BT10" s="424">
        <v>0.17319404653499712</v>
      </c>
      <c r="BU10" s="546">
        <v>811.01840556143702</v>
      </c>
      <c r="BV10" s="424">
        <v>0.49860845662301834</v>
      </c>
      <c r="BW10" s="546">
        <v>448.99111749304285</v>
      </c>
      <c r="BX10" s="424">
        <v>0.27603660606897473</v>
      </c>
      <c r="BY10" s="546">
        <v>54.908822623582253</v>
      </c>
      <c r="BZ10" s="424">
        <v>3.3757561006742723E-2</v>
      </c>
      <c r="CA10" s="546">
        <v>2.48374553091511</v>
      </c>
      <c r="CB10" s="424">
        <v>1.5269894213517804E-3</v>
      </c>
      <c r="CC10" s="167">
        <v>1626.5636789522439</v>
      </c>
      <c r="CE10" s="546">
        <v>17.461076753629602</v>
      </c>
      <c r="CF10" s="167"/>
      <c r="CG10" s="546">
        <v>17.428994737676529</v>
      </c>
      <c r="CH10" s="167"/>
      <c r="CI10" s="546">
        <v>39.878827131628888</v>
      </c>
      <c r="CJ10" s="167"/>
      <c r="CK10" s="546">
        <v>13.464794154779568</v>
      </c>
      <c r="CL10" s="167"/>
      <c r="CM10" s="546">
        <v>7.4954150906551202</v>
      </c>
      <c r="CN10" s="167"/>
      <c r="CO10" s="546">
        <v>0</v>
      </c>
      <c r="CP10" s="167">
        <v>95.729107868369709</v>
      </c>
      <c r="CS10" s="115" t="s">
        <v>17</v>
      </c>
      <c r="CT10" s="113">
        <v>97.342067207713242</v>
      </c>
      <c r="CU10" s="116">
        <v>1.3716114911798069E-2</v>
      </c>
      <c r="CV10" s="113">
        <v>3461.0754464881788</v>
      </c>
      <c r="CW10" s="116">
        <v>0.48768749117619953</v>
      </c>
      <c r="CX10" s="113">
        <v>3538.4949745469239</v>
      </c>
      <c r="CY10" s="116">
        <v>0.49859639391200228</v>
      </c>
      <c r="CZ10" s="23">
        <v>7096.9124882428168</v>
      </c>
      <c r="DA10" s="546">
        <v>87.393096983615067</v>
      </c>
      <c r="DB10" s="117">
        <v>1.5881518826553791E-2</v>
      </c>
      <c r="DC10" s="546">
        <v>2817.4936206539651</v>
      </c>
      <c r="DD10" s="117">
        <v>0.51200929506480808</v>
      </c>
      <c r="DE10" s="546">
        <v>2597.9306097262488</v>
      </c>
      <c r="DF10" s="117">
        <v>0.47210918610863822</v>
      </c>
      <c r="DG10" s="23">
        <v>5502.8173273638286</v>
      </c>
      <c r="DH10" s="546">
        <v>9.9489702240981792</v>
      </c>
      <c r="DI10" s="117">
        <v>6.2411394678673375E-3</v>
      </c>
      <c r="DJ10" s="546">
        <v>643.58182583421365</v>
      </c>
      <c r="DK10" s="117">
        <v>0.40372861145839084</v>
      </c>
      <c r="DL10" s="546">
        <v>940.56436482067522</v>
      </c>
      <c r="DM10" s="117">
        <v>0.5900302490737418</v>
      </c>
      <c r="DN10" s="23">
        <v>1594.0951608789871</v>
      </c>
      <c r="DO10" s="546">
        <v>2.48374553091511</v>
      </c>
      <c r="DP10" s="117">
        <v>2.5945562287390495E-2</v>
      </c>
      <c r="DQ10" s="546">
        <v>44.872848786111959</v>
      </c>
      <c r="DR10" s="117">
        <v>0.46874821864853711</v>
      </c>
      <c r="DS10" s="546">
        <v>48.372513551342642</v>
      </c>
      <c r="DT10" s="117">
        <v>0.50530621906407236</v>
      </c>
      <c r="DU10" s="23">
        <v>95.729107868369709</v>
      </c>
    </row>
    <row r="11" spans="1:125" x14ac:dyDescent="0.2">
      <c r="A11" s="114">
        <v>97228</v>
      </c>
      <c r="B11" s="115" t="s">
        <v>23</v>
      </c>
      <c r="C11" s="109">
        <v>5707.4076608337109</v>
      </c>
      <c r="D11" s="116">
        <v>0.81253774578583704</v>
      </c>
      <c r="E11" s="287">
        <v>4678.6697474635657</v>
      </c>
      <c r="F11" s="117">
        <v>0.81975391026827893</v>
      </c>
      <c r="G11" s="287">
        <v>996.18616959785595</v>
      </c>
      <c r="H11" s="117">
        <v>0.17454266959657438</v>
      </c>
      <c r="I11" s="287">
        <v>32.551743772288852</v>
      </c>
      <c r="J11" s="117">
        <v>5.7034201351465839E-3</v>
      </c>
      <c r="K11" s="230"/>
      <c r="L11" s="230">
        <v>0.66608099434851276</v>
      </c>
      <c r="M11" s="230">
        <v>0.14182250729744272</v>
      </c>
      <c r="N11" s="230">
        <v>4.6342441398815595E-3</v>
      </c>
      <c r="P11" s="115" t="s">
        <v>23</v>
      </c>
      <c r="Q11" s="109">
        <v>5204.3101905874646</v>
      </c>
      <c r="R11" s="116">
        <v>0.91185184235240768</v>
      </c>
      <c r="S11" s="109">
        <v>495.59356082219881</v>
      </c>
      <c r="T11" s="116">
        <v>8.6833390967170701E-2</v>
      </c>
      <c r="U11" s="109">
        <v>7.5039094240460091</v>
      </c>
      <c r="V11" s="116">
        <v>1.3147666804214006E-3</v>
      </c>
      <c r="W11" s="280">
        <v>4576.0146517275834</v>
      </c>
      <c r="X11" s="117">
        <v>0.97805891390568134</v>
      </c>
      <c r="Y11" s="280">
        <v>95.151186311935277</v>
      </c>
      <c r="Z11" s="117">
        <v>2.0337230761696596E-2</v>
      </c>
      <c r="AA11" s="280">
        <v>7.5039094240460091</v>
      </c>
      <c r="AB11" s="117">
        <v>1.6038553326218597E-3</v>
      </c>
      <c r="AC11" s="280">
        <v>608.2647444047019</v>
      </c>
      <c r="AD11" s="117">
        <v>0.61059344424571604</v>
      </c>
      <c r="AE11" s="280">
        <v>387.92142519315422</v>
      </c>
      <c r="AF11" s="117">
        <v>0.38940655575428412</v>
      </c>
      <c r="AG11" s="280">
        <v>0</v>
      </c>
      <c r="AH11" s="117">
        <v>0</v>
      </c>
      <c r="AI11" s="280">
        <v>20.030794455179581</v>
      </c>
      <c r="AJ11" s="117">
        <v>0.61535242459827</v>
      </c>
      <c r="AK11" s="280">
        <v>12.52094931710927</v>
      </c>
      <c r="AL11" s="117">
        <v>0.38464757540173</v>
      </c>
      <c r="AM11" s="280">
        <v>0</v>
      </c>
      <c r="AN11" s="117">
        <v>0</v>
      </c>
      <c r="AP11" s="407"/>
      <c r="AQ11" s="115" t="s">
        <v>23</v>
      </c>
      <c r="AR11" s="381">
        <v>7.5197456363710904</v>
      </c>
      <c r="AS11" s="383">
        <v>1.3175413573441224E-3</v>
      </c>
      <c r="AT11" s="381">
        <v>207.81920344921798</v>
      </c>
      <c r="AU11" s="383">
        <v>3.6412188474874201E-2</v>
      </c>
      <c r="AV11" s="381">
        <v>1557.7469083498597</v>
      </c>
      <c r="AW11" s="383">
        <v>0.27293422879877333</v>
      </c>
      <c r="AX11" s="381">
        <v>2357.68347611021</v>
      </c>
      <c r="AY11" s="383">
        <v>0.41309183016476708</v>
      </c>
      <c r="AZ11" s="381">
        <v>1211.2058362214352</v>
      </c>
      <c r="BA11" s="383">
        <v>0.21221645766311145</v>
      </c>
      <c r="BB11" s="109">
        <v>365.43249106661546</v>
      </c>
      <c r="BC11" s="116">
        <v>6.4027753541129537E-2</v>
      </c>
      <c r="BD11" s="546">
        <v>2.5049598058464602</v>
      </c>
      <c r="BE11" s="230">
        <v>5.3540000492756888E-4</v>
      </c>
      <c r="BF11" s="546">
        <v>95.128446107120965</v>
      </c>
      <c r="BG11" s="230">
        <v>2.0332370362044192E-2</v>
      </c>
      <c r="BH11" s="546">
        <v>1109.6184085435918</v>
      </c>
      <c r="BI11" s="230">
        <v>0.23716536289938961</v>
      </c>
      <c r="BJ11" s="546">
        <v>1999.8900532555458</v>
      </c>
      <c r="BK11" s="230">
        <v>0.42744843325172527</v>
      </c>
      <c r="BL11" s="546">
        <v>1126.1239290774849</v>
      </c>
      <c r="BM11" s="230">
        <v>0.24069318628184594</v>
      </c>
      <c r="BN11" s="546">
        <v>345.40395067397452</v>
      </c>
      <c r="BO11" s="230">
        <v>7.382524720006739E-2</v>
      </c>
      <c r="BP11" s="260">
        <v>4678.6697474635648</v>
      </c>
      <c r="BQ11" s="546">
        <v>0</v>
      </c>
      <c r="BR11" s="424">
        <v>0</v>
      </c>
      <c r="BS11" s="546">
        <v>107.68654378918733</v>
      </c>
      <c r="BT11" s="424">
        <v>0.108098814333729</v>
      </c>
      <c r="BU11" s="546">
        <v>433.11046677431546</v>
      </c>
      <c r="BV11" s="424">
        <v>0.43476860048072635</v>
      </c>
      <c r="BW11" s="546">
        <v>352.78358727328987</v>
      </c>
      <c r="BX11" s="424">
        <v>0.35413419503274446</v>
      </c>
      <c r="BY11" s="546">
        <v>82.577031368422553</v>
      </c>
      <c r="BZ11" s="424">
        <v>8.2893171867420651E-2</v>
      </c>
      <c r="CA11" s="546">
        <v>20.028540392640949</v>
      </c>
      <c r="CB11" s="424">
        <v>2.0105218285379468E-2</v>
      </c>
      <c r="CC11" s="167">
        <v>996.18616959785618</v>
      </c>
      <c r="CE11" s="546">
        <v>5.0147858305246302</v>
      </c>
      <c r="CF11" s="167"/>
      <c r="CG11" s="546">
        <v>5.0042135529096701</v>
      </c>
      <c r="CH11" s="167"/>
      <c r="CI11" s="546">
        <v>15.01803303195253</v>
      </c>
      <c r="CJ11" s="167"/>
      <c r="CK11" s="546">
        <v>5.0098355813742401</v>
      </c>
      <c r="CL11" s="167"/>
      <c r="CM11" s="546">
        <v>2.50487577552778</v>
      </c>
      <c r="CN11" s="167"/>
      <c r="CO11" s="546">
        <v>0</v>
      </c>
      <c r="CP11" s="167">
        <v>32.551743772288852</v>
      </c>
      <c r="CS11" s="115" t="s">
        <v>23</v>
      </c>
      <c r="CT11" s="113">
        <v>217.74601828716024</v>
      </c>
      <c r="CU11" s="116">
        <v>3.8972240147024217E-2</v>
      </c>
      <c r="CV11" s="113">
        <v>3379.4798216829522</v>
      </c>
      <c r="CW11" s="116">
        <v>0.60486019546386738</v>
      </c>
      <c r="CX11" s="113">
        <v>1989.9823232174629</v>
      </c>
      <c r="CY11" s="116">
        <v>0.3561675643891084</v>
      </c>
      <c r="CZ11" s="23">
        <v>5587.2081631875753</v>
      </c>
      <c r="DA11" s="546">
        <v>192.7151340546298</v>
      </c>
      <c r="DB11" s="117">
        <v>4.1816966234800322E-2</v>
      </c>
      <c r="DC11" s="546">
        <v>2846.37152601857</v>
      </c>
      <c r="DD11" s="117">
        <v>0.61762986378368501</v>
      </c>
      <c r="DE11" s="546">
        <v>1569.4526818901388</v>
      </c>
      <c r="DF11" s="117">
        <v>0.34055316998151475</v>
      </c>
      <c r="DG11" s="23">
        <v>4608.5393419633383</v>
      </c>
      <c r="DH11" s="546">
        <v>25.03088423253045</v>
      </c>
      <c r="DI11" s="117">
        <v>2.557646027919722E-2</v>
      </c>
      <c r="DJ11" s="546">
        <v>533.10829566438201</v>
      </c>
      <c r="DK11" s="117">
        <v>0.54472798571176118</v>
      </c>
      <c r="DL11" s="546">
        <v>420.5296413273241</v>
      </c>
      <c r="DM11" s="117">
        <v>0.42969555400904175</v>
      </c>
      <c r="DN11" s="23">
        <v>978.66882122423647</v>
      </c>
      <c r="DO11" s="546">
        <v>0</v>
      </c>
      <c r="DP11" s="117">
        <v>0</v>
      </c>
      <c r="DQ11" s="546">
        <v>17.52583464933312</v>
      </c>
      <c r="DR11" s="117">
        <v>0.53839925663990951</v>
      </c>
      <c r="DS11" s="546">
        <v>15.025909122955731</v>
      </c>
      <c r="DT11" s="117">
        <v>0.46160074336009055</v>
      </c>
      <c r="DU11" s="23">
        <v>32.551743772288852</v>
      </c>
    </row>
    <row r="12" spans="1:125" x14ac:dyDescent="0.2">
      <c r="A12" s="114">
        <v>97230</v>
      </c>
      <c r="B12" s="118" t="s">
        <v>25</v>
      </c>
      <c r="C12" s="109">
        <v>4087.4952615899042</v>
      </c>
      <c r="D12" s="119">
        <v>0.73067950781509883</v>
      </c>
      <c r="E12" s="287">
        <v>2840.9969000561236</v>
      </c>
      <c r="F12" s="120">
        <v>0.69504591889143064</v>
      </c>
      <c r="G12" s="287">
        <v>1164.6663372608298</v>
      </c>
      <c r="H12" s="120">
        <v>0.2849339907999825</v>
      </c>
      <c r="I12" s="287">
        <v>81.832024272951088</v>
      </c>
      <c r="J12" s="120">
        <v>2.0020090308586942E-2</v>
      </c>
      <c r="K12" s="230"/>
      <c r="L12" s="230">
        <v>0.50785580992448365</v>
      </c>
      <c r="M12" s="230">
        <v>0.20819542815752309</v>
      </c>
      <c r="N12" s="230">
        <v>1.4628269733092137E-2</v>
      </c>
      <c r="P12" s="118" t="s">
        <v>25</v>
      </c>
      <c r="Q12" s="109">
        <v>3163.7585983948952</v>
      </c>
      <c r="R12" s="119">
        <v>0.77400911705627151</v>
      </c>
      <c r="S12" s="109">
        <v>900.3349375925302</v>
      </c>
      <c r="T12" s="119">
        <v>0.22026568349887918</v>
      </c>
      <c r="U12" s="109">
        <v>23.401725602478692</v>
      </c>
      <c r="V12" s="119">
        <v>5.725199444849307E-3</v>
      </c>
      <c r="W12" s="280">
        <v>2591.5961226849749</v>
      </c>
      <c r="X12" s="120">
        <v>0.91221363973814196</v>
      </c>
      <c r="Y12" s="280">
        <v>241.91759642666446</v>
      </c>
      <c r="Z12" s="120">
        <v>8.5152361983177591E-2</v>
      </c>
      <c r="AA12" s="280">
        <v>7.4831809444839701</v>
      </c>
      <c r="AB12" s="120">
        <v>2.6339982786803256E-3</v>
      </c>
      <c r="AC12" s="280">
        <v>539.72450850423536</v>
      </c>
      <c r="AD12" s="120">
        <v>0.46341556481627988</v>
      </c>
      <c r="AE12" s="280">
        <v>617.48816354780161</v>
      </c>
      <c r="AF12" s="120">
        <v>0.53018460634834474</v>
      </c>
      <c r="AG12" s="280">
        <v>7.4536652087927999</v>
      </c>
      <c r="AH12" s="120">
        <v>6.399828835375306E-3</v>
      </c>
      <c r="AI12" s="280">
        <v>32.437967205684942</v>
      </c>
      <c r="AJ12" s="120">
        <v>0.39639697898084442</v>
      </c>
      <c r="AK12" s="280">
        <v>40.929177618064216</v>
      </c>
      <c r="AL12" s="120">
        <v>0.50016088422235239</v>
      </c>
      <c r="AM12" s="280">
        <v>8.4648794492019235</v>
      </c>
      <c r="AN12" s="120">
        <v>0.10344213679680317</v>
      </c>
      <c r="AP12" s="407"/>
      <c r="AQ12" s="118" t="s">
        <v>25</v>
      </c>
      <c r="AR12" s="381">
        <v>81.124384703825001</v>
      </c>
      <c r="AS12" s="384">
        <v>1.9846967277527858E-2</v>
      </c>
      <c r="AT12" s="381">
        <v>334.50193416452788</v>
      </c>
      <c r="AU12" s="384">
        <v>8.1835430442656315E-2</v>
      </c>
      <c r="AV12" s="381">
        <v>1129.1249927383358</v>
      </c>
      <c r="AW12" s="384">
        <v>0.27623885056178449</v>
      </c>
      <c r="AX12" s="381">
        <v>1740.9440352686584</v>
      </c>
      <c r="AY12" s="384">
        <v>0.42591952377982384</v>
      </c>
      <c r="AZ12" s="381">
        <v>598.00052752482532</v>
      </c>
      <c r="BA12" s="384">
        <v>0.1462999928450614</v>
      </c>
      <c r="BB12" s="109">
        <v>203.79938718973236</v>
      </c>
      <c r="BC12" s="119">
        <v>4.9859235093146249E-2</v>
      </c>
      <c r="BD12" s="546">
        <v>22.479393545485319</v>
      </c>
      <c r="BE12" s="230">
        <v>7.9125019619138755E-3</v>
      </c>
      <c r="BF12" s="546">
        <v>95.997752548396164</v>
      </c>
      <c r="BG12" s="230">
        <v>3.3790164482931935E-2</v>
      </c>
      <c r="BH12" s="546">
        <v>579.94151458348028</v>
      </c>
      <c r="BI12" s="230">
        <v>0.20413310362007914</v>
      </c>
      <c r="BJ12" s="546">
        <v>1409.1269445957196</v>
      </c>
      <c r="BK12" s="230">
        <v>0.4959973538048853</v>
      </c>
      <c r="BL12" s="546">
        <v>543.11926940054059</v>
      </c>
      <c r="BM12" s="230">
        <v>0.19117207392581503</v>
      </c>
      <c r="BN12" s="546">
        <v>190.33202538250191</v>
      </c>
      <c r="BO12" s="230">
        <v>6.6994802204374787E-2</v>
      </c>
      <c r="BP12" s="261">
        <v>2840.9969000561236</v>
      </c>
      <c r="BQ12" s="546">
        <v>40.183656591979428</v>
      </c>
      <c r="BR12" s="424">
        <v>3.4502290747483157E-2</v>
      </c>
      <c r="BS12" s="546">
        <v>206.03539869865591</v>
      </c>
      <c r="BT12" s="424">
        <v>0.17690508612383274</v>
      </c>
      <c r="BU12" s="546">
        <v>528.25123562139322</v>
      </c>
      <c r="BV12" s="424">
        <v>0.45356444049356093</v>
      </c>
      <c r="BW12" s="546">
        <v>326.81460831491023</v>
      </c>
      <c r="BX12" s="424">
        <v>0.28060792851929001</v>
      </c>
      <c r="BY12" s="546">
        <v>49.914076226660598</v>
      </c>
      <c r="BZ12" s="424">
        <v>4.2856975109328864E-2</v>
      </c>
      <c r="CA12" s="546">
        <v>13.467361807230454</v>
      </c>
      <c r="CB12" s="424">
        <v>1.1563279006504338E-2</v>
      </c>
      <c r="CC12" s="167">
        <v>1164.6663372608298</v>
      </c>
      <c r="CE12" s="546">
        <v>18.461334566360243</v>
      </c>
      <c r="CF12" s="167"/>
      <c r="CG12" s="546">
        <v>32.468782917475821</v>
      </c>
      <c r="CH12" s="167"/>
      <c r="CI12" s="546">
        <v>20.932242533462365</v>
      </c>
      <c r="CJ12" s="167"/>
      <c r="CK12" s="546">
        <v>5.00248235802853</v>
      </c>
      <c r="CL12" s="167"/>
      <c r="CM12" s="546">
        <v>4.96718189762412</v>
      </c>
      <c r="CN12" s="167"/>
      <c r="CO12" s="546">
        <v>0</v>
      </c>
      <c r="CP12" s="167">
        <v>81.832024272951088</v>
      </c>
      <c r="CS12" s="118" t="s">
        <v>25</v>
      </c>
      <c r="CT12" s="113">
        <v>75.132907207583656</v>
      </c>
      <c r="CU12" s="119">
        <v>1.9174467638773125E-2</v>
      </c>
      <c r="CV12" s="113">
        <v>2048.9964510750679</v>
      </c>
      <c r="CW12" s="119">
        <v>0.52291888605548642</v>
      </c>
      <c r="CX12" s="113">
        <v>1794.2535988355789</v>
      </c>
      <c r="CY12" s="119">
        <v>0.45790664630574046</v>
      </c>
      <c r="CZ12" s="23">
        <v>3918.3829571182305</v>
      </c>
      <c r="DA12" s="546">
        <v>62.638399329830179</v>
      </c>
      <c r="DB12" s="120">
        <v>2.2664848322262059E-2</v>
      </c>
      <c r="DC12" s="546">
        <v>1467.1878677609832</v>
      </c>
      <c r="DD12" s="120">
        <v>0.53088186861169462</v>
      </c>
      <c r="DE12" s="546">
        <v>1233.8542322975266</v>
      </c>
      <c r="DF12" s="120">
        <v>0.44645328306604337</v>
      </c>
      <c r="DG12" s="23">
        <v>2763.6804993883397</v>
      </c>
      <c r="DH12" s="546">
        <v>12.494507877753481</v>
      </c>
      <c r="DI12" s="120">
        <v>1.0820543243942946E-2</v>
      </c>
      <c r="DJ12" s="546">
        <v>581.80858331408467</v>
      </c>
      <c r="DK12" s="120">
        <v>0.50386017577021736</v>
      </c>
      <c r="DL12" s="546">
        <v>560.39936653805239</v>
      </c>
      <c r="DM12" s="120">
        <v>0.48531928098583965</v>
      </c>
      <c r="DN12" s="23">
        <v>1154.7024577298905</v>
      </c>
      <c r="DO12" s="546">
        <v>7.5014811627360301</v>
      </c>
      <c r="DP12" s="120">
        <v>9.7585793764548429E-2</v>
      </c>
      <c r="DQ12" s="546">
        <v>41.893875880629821</v>
      </c>
      <c r="DR12" s="120">
        <v>0.54499198798142645</v>
      </c>
      <c r="DS12" s="546">
        <v>27.475270056674347</v>
      </c>
      <c r="DT12" s="120">
        <v>0.35742221825402515</v>
      </c>
      <c r="DU12" s="23">
        <v>76.870627100040196</v>
      </c>
    </row>
    <row r="13" spans="1:125" x14ac:dyDescent="0.2">
      <c r="A13" s="121"/>
      <c r="B13" s="127" t="s">
        <v>35</v>
      </c>
      <c r="C13" s="128">
        <v>20722.136608911827</v>
      </c>
      <c r="D13" s="129">
        <v>0.77795130118953426</v>
      </c>
      <c r="E13" s="291">
        <v>16113.983805048385</v>
      </c>
      <c r="F13" s="131">
        <v>0.77762173414677493</v>
      </c>
      <c r="G13" s="291">
        <v>4347.9184713196646</v>
      </c>
      <c r="H13" s="131">
        <v>0.2098199888060667</v>
      </c>
      <c r="I13" s="291">
        <v>260.23433254378131</v>
      </c>
      <c r="J13" s="131">
        <v>1.2558277047158549E-2</v>
      </c>
      <c r="K13" s="231"/>
      <c r="L13" s="230">
        <v>0.60495183991274559</v>
      </c>
      <c r="M13" s="230">
        <v>0.1632297333072531</v>
      </c>
      <c r="N13" s="230">
        <v>9.7697279695356555E-3</v>
      </c>
      <c r="P13" s="127" t="s">
        <v>35</v>
      </c>
      <c r="Q13" s="130">
        <v>17055.864186028783</v>
      </c>
      <c r="R13" s="129">
        <v>0.82307459447466835</v>
      </c>
      <c r="S13" s="130">
        <v>3595.328349588025</v>
      </c>
      <c r="T13" s="129">
        <v>0.17350181679826426</v>
      </c>
      <c r="U13" s="130">
        <v>70.944073295021155</v>
      </c>
      <c r="V13" s="129">
        <v>3.4235887270673972E-3</v>
      </c>
      <c r="W13" s="283">
        <v>14878.654594587268</v>
      </c>
      <c r="X13" s="131">
        <v>0.92333806305091992</v>
      </c>
      <c r="Y13" s="283">
        <v>1185.2994768582425</v>
      </c>
      <c r="Z13" s="131">
        <v>7.3557196730388769E-2</v>
      </c>
      <c r="AA13" s="283">
        <v>50.029733602875822</v>
      </c>
      <c r="AB13" s="131">
        <v>3.1047402186914139E-3</v>
      </c>
      <c r="AC13" s="283">
        <v>2079.7417405522592</v>
      </c>
      <c r="AD13" s="131">
        <v>0.47833043656888613</v>
      </c>
      <c r="AE13" s="283">
        <v>2258.2294710710075</v>
      </c>
      <c r="AF13" s="131">
        <v>0.51938174231348866</v>
      </c>
      <c r="AG13" s="283">
        <v>9.94725969639806</v>
      </c>
      <c r="AH13" s="131">
        <v>2.2878211176252583E-3</v>
      </c>
      <c r="AI13" s="283">
        <v>97.467850889258557</v>
      </c>
      <c r="AJ13" s="131">
        <v>0.37453878562645365</v>
      </c>
      <c r="AK13" s="283">
        <v>151.79940165877548</v>
      </c>
      <c r="AL13" s="131">
        <v>0.58331812015325479</v>
      </c>
      <c r="AM13" s="283">
        <v>10.967079995747262</v>
      </c>
      <c r="AN13" s="131">
        <v>4.2143094220291562E-2</v>
      </c>
      <c r="AP13" s="407"/>
      <c r="AQ13" s="127" t="s">
        <v>35</v>
      </c>
      <c r="AR13" s="387">
        <v>205.99831970271634</v>
      </c>
      <c r="AS13" s="388">
        <v>9.9409787509133624E-3</v>
      </c>
      <c r="AT13" s="387">
        <v>1278.83002843898</v>
      </c>
      <c r="AU13" s="388">
        <v>6.1713232210282909E-2</v>
      </c>
      <c r="AV13" s="387">
        <v>5884.1967163336822</v>
      </c>
      <c r="AW13" s="388">
        <v>0.28395704687146528</v>
      </c>
      <c r="AX13" s="387">
        <v>9153.0050018096063</v>
      </c>
      <c r="AY13" s="388">
        <v>0.44170179815691574</v>
      </c>
      <c r="AZ13" s="387">
        <v>3288.3250738299162</v>
      </c>
      <c r="BA13" s="388">
        <v>0.1586865841052186</v>
      </c>
      <c r="BB13" s="130">
        <v>911.78146879692997</v>
      </c>
      <c r="BC13" s="129">
        <v>4.4000359905204289E-2</v>
      </c>
      <c r="BD13" s="549">
        <v>87.389804840820261</v>
      </c>
      <c r="BE13" s="187">
        <v>1.0518379577735002E-2</v>
      </c>
      <c r="BF13" s="549">
        <v>540.95072150771045</v>
      </c>
      <c r="BG13" s="187">
        <v>6.5109711962761135E-2</v>
      </c>
      <c r="BH13" s="549">
        <v>3778.2364325219669</v>
      </c>
      <c r="BI13" s="187">
        <v>0.45475470512928984</v>
      </c>
      <c r="BJ13" s="549"/>
      <c r="BK13" s="187">
        <v>0</v>
      </c>
      <c r="BL13" s="549">
        <v>3035.931553997626</v>
      </c>
      <c r="BM13" s="187">
        <v>0.36540967810988628</v>
      </c>
      <c r="BN13" s="549">
        <v>865.78690421346221</v>
      </c>
      <c r="BO13" s="187">
        <v>0.10420752522032767</v>
      </c>
      <c r="BP13" s="264">
        <v>8308.2954170815865</v>
      </c>
      <c r="BQ13" s="549">
        <v>75.153718891784962</v>
      </c>
      <c r="BR13" s="426">
        <v>1.7284988066709216E-2</v>
      </c>
      <c r="BS13" s="549">
        <v>675.46459941707167</v>
      </c>
      <c r="BT13" s="426">
        <v>0.15535355685086183</v>
      </c>
      <c r="BU13" s="549">
        <v>2015.0964648958479</v>
      </c>
      <c r="BV13" s="426">
        <v>0.46346233909124646</v>
      </c>
      <c r="BW13" s="549">
        <v>1308.7893872567506</v>
      </c>
      <c r="BX13" s="426">
        <v>0.30101516297740327</v>
      </c>
      <c r="BY13" s="549">
        <v>229.92397504345359</v>
      </c>
      <c r="BZ13" s="426">
        <v>5.2881390614867706E-2</v>
      </c>
      <c r="CA13" s="549">
        <v>43.490325814755813</v>
      </c>
      <c r="CB13" s="426">
        <v>1.0002562398911724E-2</v>
      </c>
      <c r="CC13" s="25">
        <v>4347.9184713196637</v>
      </c>
      <c r="CE13" s="549">
        <v>43.454795970111135</v>
      </c>
      <c r="CF13" s="549">
        <v>0</v>
      </c>
      <c r="CG13" s="549">
        <v>62.414707514197957</v>
      </c>
      <c r="CH13" s="549">
        <v>0</v>
      </c>
      <c r="CI13" s="549">
        <v>90.863818915867057</v>
      </c>
      <c r="CJ13" s="549">
        <v>0</v>
      </c>
      <c r="CK13" s="549">
        <v>38.527226586056941</v>
      </c>
      <c r="CL13" s="549">
        <v>0</v>
      </c>
      <c r="CM13" s="549">
        <v>22.469544788836238</v>
      </c>
      <c r="CN13" s="549">
        <v>0</v>
      </c>
      <c r="CO13" s="549">
        <v>2.5042387687119798</v>
      </c>
      <c r="CP13" s="269">
        <v>260.23433254378131</v>
      </c>
      <c r="CS13" s="127" t="s">
        <v>35</v>
      </c>
      <c r="CT13" s="128">
        <v>562.92057289808645</v>
      </c>
      <c r="CU13" s="129">
        <v>2.8132558461820757E-2</v>
      </c>
      <c r="CV13" s="128">
        <v>10641.761357034309</v>
      </c>
      <c r="CW13" s="129">
        <v>0.5318334200724153</v>
      </c>
      <c r="CX13" s="128">
        <v>8804.8942933619419</v>
      </c>
      <c r="CY13" s="129">
        <v>0.44003402146576409</v>
      </c>
      <c r="CZ13" s="25">
        <v>20009.576223294334</v>
      </c>
      <c r="DA13" s="549">
        <v>495.45419999082407</v>
      </c>
      <c r="DB13" s="131">
        <v>3.1474141495490104E-2</v>
      </c>
      <c r="DC13" s="549">
        <v>8610.482528757102</v>
      </c>
      <c r="DD13" s="131">
        <v>0.54698808781834041</v>
      </c>
      <c r="DE13" s="549">
        <v>6635.6904117990898</v>
      </c>
      <c r="DF13" s="131">
        <v>0.42153777068616949</v>
      </c>
      <c r="DG13" s="25">
        <v>15741.627140547016</v>
      </c>
      <c r="DH13" s="549">
        <v>67.466372907262382</v>
      </c>
      <c r="DI13" s="131">
        <v>1.5807679894773635E-2</v>
      </c>
      <c r="DJ13" s="549">
        <v>2031.2788282772049</v>
      </c>
      <c r="DK13" s="131">
        <v>0.47593792449127614</v>
      </c>
      <c r="DL13" s="549">
        <v>2169.2038815628521</v>
      </c>
      <c r="DM13" s="131">
        <v>0.50825439561395025</v>
      </c>
      <c r="DN13" s="25">
        <v>4267.9490827473192</v>
      </c>
      <c r="DO13" s="549">
        <v>9.9852266936511391</v>
      </c>
      <c r="DP13" s="131">
        <v>3.911588464771721E-2</v>
      </c>
      <c r="DQ13" s="549">
        <v>124.36247317409149</v>
      </c>
      <c r="DR13" s="131">
        <v>0.4871745333809589</v>
      </c>
      <c r="DS13" s="549">
        <v>120.92523550312781</v>
      </c>
      <c r="DT13" s="131">
        <v>0.47370958197132385</v>
      </c>
      <c r="DU13" s="25">
        <v>255.27293537087044</v>
      </c>
    </row>
    <row r="14" spans="1:125" x14ac:dyDescent="0.2">
      <c r="A14" s="114">
        <v>97201</v>
      </c>
      <c r="B14" s="132" t="s">
        <v>32</v>
      </c>
      <c r="C14" s="109">
        <v>639.42169962587013</v>
      </c>
      <c r="D14" s="133">
        <v>0.81476683937823824</v>
      </c>
      <c r="E14" s="287">
        <v>496.08551576697084</v>
      </c>
      <c r="F14" s="134">
        <v>0.77583465818759945</v>
      </c>
      <c r="G14" s="287">
        <v>130.12079102084479</v>
      </c>
      <c r="H14" s="134">
        <v>0.20349761526232113</v>
      </c>
      <c r="I14" s="287">
        <v>13.215392838054552</v>
      </c>
      <c r="J14" s="134">
        <v>2.0667726550079493E-2</v>
      </c>
      <c r="K14" s="230"/>
      <c r="L14" s="230">
        <v>0.63212435233160624</v>
      </c>
      <c r="M14" s="230">
        <v>0.16580310880829013</v>
      </c>
      <c r="N14" s="230">
        <v>1.683937823834197E-2</v>
      </c>
      <c r="P14" s="132" t="s">
        <v>32</v>
      </c>
      <c r="Q14" s="109">
        <v>585.54355959380155</v>
      </c>
      <c r="R14" s="133">
        <v>0.91573926868044508</v>
      </c>
      <c r="S14" s="109">
        <v>50.828433992517496</v>
      </c>
      <c r="T14" s="133">
        <v>7.9491255961844198E-2</v>
      </c>
      <c r="U14" s="109">
        <v>3.04970603955105</v>
      </c>
      <c r="V14" s="133">
        <v>4.7694753577106523E-3</v>
      </c>
      <c r="W14" s="280">
        <v>484.90326028861693</v>
      </c>
      <c r="X14" s="134">
        <v>0.97745901639344246</v>
      </c>
      <c r="Y14" s="280">
        <v>9.1491181186531509</v>
      </c>
      <c r="Z14" s="134">
        <v>1.8442622950819672E-2</v>
      </c>
      <c r="AA14" s="280">
        <v>2.0331373597006999</v>
      </c>
      <c r="AB14" s="134">
        <v>4.0983606557377043E-3</v>
      </c>
      <c r="AC14" s="280">
        <v>96.574024585783249</v>
      </c>
      <c r="AD14" s="134">
        <v>0.7421875</v>
      </c>
      <c r="AE14" s="280">
        <v>32.530197755211198</v>
      </c>
      <c r="AF14" s="134">
        <v>0.25</v>
      </c>
      <c r="AG14" s="280">
        <v>1.0165686798503499</v>
      </c>
      <c r="AH14" s="134">
        <v>7.8125E-3</v>
      </c>
      <c r="AI14" s="280">
        <v>4.0662747194013997</v>
      </c>
      <c r="AJ14" s="134">
        <v>0.30769230769230765</v>
      </c>
      <c r="AK14" s="280">
        <v>9.1491181186531492</v>
      </c>
      <c r="AL14" s="134">
        <v>0.69230769230769218</v>
      </c>
      <c r="AM14" s="280">
        <v>0</v>
      </c>
      <c r="AN14" s="134">
        <v>0</v>
      </c>
      <c r="AP14" s="407"/>
      <c r="AQ14" s="132" t="s">
        <v>32</v>
      </c>
      <c r="AR14" s="381">
        <v>14.231961517904899</v>
      </c>
      <c r="AS14" s="389">
        <v>2.2257551669316374E-2</v>
      </c>
      <c r="AT14" s="381">
        <v>23.381079636558049</v>
      </c>
      <c r="AU14" s="389">
        <v>3.6565977742448331E-2</v>
      </c>
      <c r="AV14" s="381">
        <v>145.36932121860005</v>
      </c>
      <c r="AW14" s="389">
        <v>0.22734499205087441</v>
      </c>
      <c r="AX14" s="381">
        <v>270.40726884019307</v>
      </c>
      <c r="AY14" s="389">
        <v>0.42289348171701108</v>
      </c>
      <c r="AZ14" s="381">
        <v>145.36932121860005</v>
      </c>
      <c r="BA14" s="389">
        <v>0.22734499205087441</v>
      </c>
      <c r="BB14" s="109">
        <v>40.662747194013996</v>
      </c>
      <c r="BC14" s="133">
        <v>6.3593004769475353E-2</v>
      </c>
      <c r="BD14" s="546">
        <v>1.0165686798503499</v>
      </c>
      <c r="BE14" s="230">
        <v>2.0491803278688521E-3</v>
      </c>
      <c r="BF14" s="546">
        <v>15.248530197755249</v>
      </c>
      <c r="BG14" s="230">
        <v>3.0737704918032783E-2</v>
      </c>
      <c r="BH14" s="546">
        <v>83.358631747728708</v>
      </c>
      <c r="BI14" s="230">
        <v>0.16803278688524589</v>
      </c>
      <c r="BJ14" s="546">
        <v>232.79422768573014</v>
      </c>
      <c r="BK14" s="230">
        <v>0.46926229508196715</v>
      </c>
      <c r="BL14" s="546">
        <v>127.07108498129375</v>
      </c>
      <c r="BM14" s="230">
        <v>0.25614754098360654</v>
      </c>
      <c r="BN14" s="546">
        <v>36.596472474612597</v>
      </c>
      <c r="BO14" s="230">
        <v>7.3770491803278673E-2</v>
      </c>
      <c r="BP14" s="265">
        <v>496.08551576697084</v>
      </c>
      <c r="BQ14" s="546">
        <v>3.04970603955105</v>
      </c>
      <c r="BR14" s="424">
        <v>2.34375E-2</v>
      </c>
      <c r="BS14" s="546">
        <v>8.1325494388028012</v>
      </c>
      <c r="BT14" s="424">
        <v>6.2500000000000014E-2</v>
      </c>
      <c r="BU14" s="546">
        <v>59.977552111170652</v>
      </c>
      <c r="BV14" s="424">
        <v>0.46093750000000006</v>
      </c>
      <c r="BW14" s="546">
        <v>36.596472474612597</v>
      </c>
      <c r="BX14" s="424">
        <v>0.28125</v>
      </c>
      <c r="BY14" s="546">
        <v>18.298236237306298</v>
      </c>
      <c r="BZ14" s="424">
        <v>0.140625</v>
      </c>
      <c r="CA14" s="546">
        <v>4.0662747194013997</v>
      </c>
      <c r="CB14" s="424">
        <v>3.125E-2</v>
      </c>
      <c r="CC14" s="167">
        <v>130.12079102084479</v>
      </c>
      <c r="CE14" s="546">
        <v>10.165686798503499</v>
      </c>
      <c r="CF14" s="167"/>
      <c r="CG14" s="546">
        <v>0</v>
      </c>
      <c r="CH14" s="167"/>
      <c r="CI14" s="546">
        <v>2.0331373597006999</v>
      </c>
      <c r="CJ14" s="167"/>
      <c r="CK14" s="546">
        <v>1.0165686798503499</v>
      </c>
      <c r="CL14" s="167"/>
      <c r="CM14" s="546">
        <v>0</v>
      </c>
      <c r="CN14" s="167"/>
      <c r="CO14" s="546">
        <v>0</v>
      </c>
      <c r="CP14" s="167">
        <v>13.215392838054548</v>
      </c>
      <c r="CS14" s="132" t="s">
        <v>32</v>
      </c>
      <c r="CT14" s="113">
        <v>51.845002672367855</v>
      </c>
      <c r="CU14" s="133">
        <v>8.5284280936454862E-2</v>
      </c>
      <c r="CV14" s="113">
        <v>365.96472474612597</v>
      </c>
      <c r="CW14" s="133">
        <v>0.60200668896321075</v>
      </c>
      <c r="CX14" s="113">
        <v>190.09834313201543</v>
      </c>
      <c r="CY14" s="133">
        <v>0.31270903010033446</v>
      </c>
      <c r="CZ14" s="23">
        <v>607.90807055050925</v>
      </c>
      <c r="DA14" s="546">
        <v>45.745590593265753</v>
      </c>
      <c r="DB14" s="134">
        <v>9.4142259414225951E-2</v>
      </c>
      <c r="DC14" s="546">
        <v>282.60609299839729</v>
      </c>
      <c r="DD14" s="134">
        <v>0.58158995815899583</v>
      </c>
      <c r="DE14" s="546">
        <v>157.56814537680424</v>
      </c>
      <c r="DF14" s="134">
        <v>0.32426778242677823</v>
      </c>
      <c r="DG14" s="23">
        <v>485.9198289684673</v>
      </c>
      <c r="DH14" s="546">
        <v>6.0994120791021</v>
      </c>
      <c r="DI14" s="134">
        <v>0.05</v>
      </c>
      <c r="DJ14" s="546">
        <v>83.358631747728708</v>
      </c>
      <c r="DK14" s="134">
        <v>0.68333333333333346</v>
      </c>
      <c r="DL14" s="546">
        <v>32.530197755211198</v>
      </c>
      <c r="DM14" s="134">
        <v>0.26666666666666666</v>
      </c>
      <c r="DN14" s="23">
        <v>121.98824158204199</v>
      </c>
      <c r="DO14" s="546">
        <v>0</v>
      </c>
      <c r="DP14" s="134">
        <v>0</v>
      </c>
      <c r="DQ14" s="546">
        <v>11.182255478353849</v>
      </c>
      <c r="DR14" s="134">
        <v>0.84615384615384615</v>
      </c>
      <c r="DS14" s="546">
        <v>2.0331373597006999</v>
      </c>
      <c r="DT14" s="134"/>
      <c r="DU14" s="23">
        <v>13.215392838054548</v>
      </c>
    </row>
    <row r="15" spans="1:125" x14ac:dyDescent="0.2">
      <c r="A15" s="114">
        <v>97203</v>
      </c>
      <c r="B15" s="115" t="s">
        <v>1</v>
      </c>
      <c r="C15" s="109">
        <v>1228.7665880968962</v>
      </c>
      <c r="D15" s="116">
        <v>0.79059829059829068</v>
      </c>
      <c r="E15" s="287">
        <v>1074.8940153532308</v>
      </c>
      <c r="F15" s="117">
        <v>0.87477477477477472</v>
      </c>
      <c r="G15" s="287">
        <v>146.12359426017147</v>
      </c>
      <c r="H15" s="117">
        <v>0.11891891891891895</v>
      </c>
      <c r="I15" s="287">
        <v>7.7489784834939401</v>
      </c>
      <c r="J15" s="117">
        <v>6.3063063063063069E-3</v>
      </c>
      <c r="K15" s="230"/>
      <c r="L15" s="230">
        <v>0.69159544159544162</v>
      </c>
      <c r="M15" s="230">
        <v>9.4017094017094044E-2</v>
      </c>
      <c r="N15" s="230">
        <v>4.9857549857549865E-3</v>
      </c>
      <c r="P15" s="115" t="s">
        <v>1</v>
      </c>
      <c r="Q15" s="109">
        <v>1196.6636772367071</v>
      </c>
      <c r="R15" s="116">
        <v>0.97387387387387403</v>
      </c>
      <c r="S15" s="109">
        <v>24.353932376695237</v>
      </c>
      <c r="T15" s="116">
        <v>1.9819819819819819E-2</v>
      </c>
      <c r="U15" s="109">
        <v>7.748978483493941</v>
      </c>
      <c r="V15" s="116">
        <v>6.3063063063063069E-3</v>
      </c>
      <c r="W15" s="280">
        <v>1071.5730245745906</v>
      </c>
      <c r="X15" s="117">
        <v>0.99691040164778588</v>
      </c>
      <c r="Y15" s="280">
        <v>1.1069969262134201</v>
      </c>
      <c r="Z15" s="117">
        <v>1.0298661174047376E-3</v>
      </c>
      <c r="AA15" s="280">
        <v>2.2139938524268401</v>
      </c>
      <c r="AB15" s="117">
        <v>2.0597322348094751E-3</v>
      </c>
      <c r="AC15" s="280">
        <v>119.55566803104936</v>
      </c>
      <c r="AD15" s="117">
        <v>0.81818181818181801</v>
      </c>
      <c r="AE15" s="280">
        <v>21.032941598054979</v>
      </c>
      <c r="AF15" s="117">
        <v>0.14393939393939389</v>
      </c>
      <c r="AG15" s="280">
        <v>5.5349846310671005</v>
      </c>
      <c r="AH15" s="117">
        <v>3.7878787878787873E-2</v>
      </c>
      <c r="AI15" s="280">
        <v>5.5349846310671005</v>
      </c>
      <c r="AJ15" s="117">
        <v>0.7142857142857143</v>
      </c>
      <c r="AK15" s="280">
        <v>2.2139938524268401</v>
      </c>
      <c r="AL15" s="117">
        <v>0.2857142857142857</v>
      </c>
      <c r="AM15" s="280">
        <v>0</v>
      </c>
      <c r="AN15" s="117">
        <v>0</v>
      </c>
      <c r="AP15" s="407"/>
      <c r="AQ15" s="115" t="s">
        <v>1</v>
      </c>
      <c r="AR15" s="381">
        <v>4.4279877048536802</v>
      </c>
      <c r="AS15" s="383">
        <v>3.6036036036036041E-3</v>
      </c>
      <c r="AT15" s="381">
        <v>32.102910860189183</v>
      </c>
      <c r="AU15" s="383">
        <v>2.612612612612613E-2</v>
      </c>
      <c r="AV15" s="381">
        <v>176.01251126793377</v>
      </c>
      <c r="AW15" s="383">
        <v>0.14324324324324325</v>
      </c>
      <c r="AX15" s="381">
        <v>538.00050613972223</v>
      </c>
      <c r="AY15" s="383">
        <v>0.43783783783783792</v>
      </c>
      <c r="AZ15" s="381">
        <v>349.81102868344067</v>
      </c>
      <c r="BA15" s="383">
        <v>0.28468468468468466</v>
      </c>
      <c r="BB15" s="109">
        <v>128.41164344075673</v>
      </c>
      <c r="BC15" s="116">
        <v>0.10450450450450452</v>
      </c>
      <c r="BD15" s="546">
        <v>2.2139938524268401</v>
      </c>
      <c r="BE15" s="230">
        <v>2.0597322348094747E-3</v>
      </c>
      <c r="BF15" s="546">
        <v>17.711950819414721</v>
      </c>
      <c r="BG15" s="230">
        <v>1.6477857878475798E-2</v>
      </c>
      <c r="BH15" s="546">
        <v>133.94662807182382</v>
      </c>
      <c r="BI15" s="230">
        <v>0.12461380020597321</v>
      </c>
      <c r="BJ15" s="546">
        <v>478.22267212419752</v>
      </c>
      <c r="BK15" s="230">
        <v>0.44490216271884653</v>
      </c>
      <c r="BL15" s="546">
        <v>318.8151147494649</v>
      </c>
      <c r="BM15" s="230">
        <v>0.29660144181256426</v>
      </c>
      <c r="BN15" s="546">
        <v>123.98365573590304</v>
      </c>
      <c r="BO15" s="230">
        <v>0.11534500514933058</v>
      </c>
      <c r="BP15" s="260">
        <v>1074.894015353231</v>
      </c>
      <c r="BQ15" s="546">
        <v>2.2139938524268401</v>
      </c>
      <c r="BR15" s="424">
        <v>1.5151515151515152E-2</v>
      </c>
      <c r="BS15" s="546">
        <v>13.28396311456104</v>
      </c>
      <c r="BT15" s="424">
        <v>9.0909090909090898E-2</v>
      </c>
      <c r="BU15" s="546">
        <v>42.065883196109958</v>
      </c>
      <c r="BV15" s="424">
        <v>0.28787878787878785</v>
      </c>
      <c r="BW15" s="546">
        <v>59.777834015524682</v>
      </c>
      <c r="BX15" s="424">
        <v>0.40909090909090912</v>
      </c>
      <c r="BY15" s="546">
        <v>26.567926229122079</v>
      </c>
      <c r="BZ15" s="424">
        <v>0.1818181818181818</v>
      </c>
      <c r="CA15" s="546">
        <v>2.2139938524268401</v>
      </c>
      <c r="CB15" s="424">
        <v>1.5151515151515152E-2</v>
      </c>
      <c r="CC15" s="167">
        <v>146.12359426017144</v>
      </c>
      <c r="CE15" s="546">
        <v>0</v>
      </c>
      <c r="CF15" s="167"/>
      <c r="CG15" s="546">
        <v>1.1069969262134201</v>
      </c>
      <c r="CH15" s="167"/>
      <c r="CI15" s="546">
        <v>0</v>
      </c>
      <c r="CJ15" s="167"/>
      <c r="CK15" s="546">
        <v>0</v>
      </c>
      <c r="CL15" s="167"/>
      <c r="CM15" s="546">
        <v>4.4279877048536802</v>
      </c>
      <c r="CN15" s="167"/>
      <c r="CO15" s="546">
        <v>2.2139938524268401</v>
      </c>
      <c r="CP15" s="167">
        <v>7.7489784834939401</v>
      </c>
      <c r="CS15" s="115" t="s">
        <v>1</v>
      </c>
      <c r="CT15" s="113">
        <v>68.633809425232045</v>
      </c>
      <c r="CU15" s="116">
        <v>5.7460611677479151E-2</v>
      </c>
      <c r="CV15" s="113">
        <v>768.25586679211335</v>
      </c>
      <c r="CW15" s="116">
        <v>0.64318813716404066</v>
      </c>
      <c r="CX15" s="113">
        <v>357.56000716693461</v>
      </c>
      <c r="CY15" s="116">
        <v>0.29935125115848005</v>
      </c>
      <c r="CZ15" s="23">
        <v>1194.4496833842802</v>
      </c>
      <c r="DA15" s="546">
        <v>59.777834015524682</v>
      </c>
      <c r="DB15" s="117">
        <v>5.6902002107481572E-2</v>
      </c>
      <c r="DC15" s="546">
        <v>678.58911576882633</v>
      </c>
      <c r="DD15" s="117">
        <v>0.64594309799789251</v>
      </c>
      <c r="DE15" s="546">
        <v>312.17313319218442</v>
      </c>
      <c r="DF15" s="117">
        <v>0.29715489989462596</v>
      </c>
      <c r="DG15" s="23">
        <v>1050.5400829765354</v>
      </c>
      <c r="DH15" s="546">
        <v>8.8559754097073586</v>
      </c>
      <c r="DI15" s="117">
        <v>6.1538461538461535E-2</v>
      </c>
      <c r="DJ15" s="546">
        <v>89.66675102328702</v>
      </c>
      <c r="DK15" s="117">
        <v>0.62307692307692308</v>
      </c>
      <c r="DL15" s="546">
        <v>45.386873974750216</v>
      </c>
      <c r="DM15" s="117">
        <v>0.31538461538461537</v>
      </c>
      <c r="DN15" s="23">
        <v>143.90960040774459</v>
      </c>
      <c r="DO15" s="546">
        <v>0</v>
      </c>
      <c r="DP15" s="117">
        <v>0</v>
      </c>
      <c r="DQ15" s="546">
        <v>4.4279877048536802</v>
      </c>
      <c r="DR15" s="117">
        <v>0.5714285714285714</v>
      </c>
      <c r="DS15" s="546">
        <v>3.3209907786402599</v>
      </c>
      <c r="DT15" s="117">
        <v>0.42857142857142855</v>
      </c>
      <c r="DU15" s="23">
        <v>7.7489784834939401</v>
      </c>
    </row>
    <row r="16" spans="1:125" x14ac:dyDescent="0.2">
      <c r="A16" s="114">
        <v>97211</v>
      </c>
      <c r="B16" s="115" t="s">
        <v>30</v>
      </c>
      <c r="C16" s="109">
        <v>246</v>
      </c>
      <c r="D16" s="116">
        <v>0.78846153846153844</v>
      </c>
      <c r="E16" s="287">
        <v>180</v>
      </c>
      <c r="F16" s="117">
        <v>0.73170731707317072</v>
      </c>
      <c r="G16" s="287">
        <v>60</v>
      </c>
      <c r="H16" s="117">
        <v>0.24390243902439024</v>
      </c>
      <c r="I16" s="287">
        <v>6</v>
      </c>
      <c r="J16" s="117">
        <v>2.4390243902439025E-2</v>
      </c>
      <c r="K16" s="230"/>
      <c r="L16" s="230">
        <v>0.57692307692307687</v>
      </c>
      <c r="M16" s="230">
        <v>0.19230769230769232</v>
      </c>
      <c r="N16" s="230">
        <v>1.9230769230769232E-2</v>
      </c>
      <c r="P16" s="115" t="s">
        <v>30</v>
      </c>
      <c r="Q16" s="109">
        <v>240</v>
      </c>
      <c r="R16" s="116">
        <v>0.97560975609756095</v>
      </c>
      <c r="S16" s="109">
        <v>6</v>
      </c>
      <c r="T16" s="116">
        <v>2.4390243902439025E-2</v>
      </c>
      <c r="U16" s="109">
        <v>0</v>
      </c>
      <c r="V16" s="116">
        <v>0</v>
      </c>
      <c r="W16" s="280">
        <v>177</v>
      </c>
      <c r="X16" s="117">
        <v>0.98333333333333328</v>
      </c>
      <c r="Y16" s="280">
        <v>3</v>
      </c>
      <c r="Z16" s="117">
        <v>1.6666666666666666E-2</v>
      </c>
      <c r="AA16" s="280">
        <v>0</v>
      </c>
      <c r="AB16" s="117">
        <v>0</v>
      </c>
      <c r="AC16" s="280">
        <v>57</v>
      </c>
      <c r="AD16" s="117">
        <v>0.95</v>
      </c>
      <c r="AE16" s="280">
        <v>3</v>
      </c>
      <c r="AF16" s="117">
        <v>0.05</v>
      </c>
      <c r="AG16" s="280">
        <v>0</v>
      </c>
      <c r="AH16" s="117">
        <v>0</v>
      </c>
      <c r="AI16" s="280">
        <v>6</v>
      </c>
      <c r="AJ16" s="117">
        <v>1</v>
      </c>
      <c r="AK16" s="280">
        <v>0</v>
      </c>
      <c r="AL16" s="117">
        <v>0</v>
      </c>
      <c r="AM16" s="280">
        <v>0</v>
      </c>
      <c r="AN16" s="117">
        <v>0</v>
      </c>
      <c r="AP16" s="407"/>
      <c r="AQ16" s="115" t="s">
        <v>30</v>
      </c>
      <c r="AR16" s="381">
        <v>1</v>
      </c>
      <c r="AS16" s="383">
        <v>4.0650406504065045E-3</v>
      </c>
      <c r="AT16" s="381">
        <v>21</v>
      </c>
      <c r="AU16" s="383">
        <v>8.5365853658536592E-2</v>
      </c>
      <c r="AV16" s="381">
        <v>72</v>
      </c>
      <c r="AW16" s="383">
        <v>0.29268292682926828</v>
      </c>
      <c r="AX16" s="381">
        <v>78</v>
      </c>
      <c r="AY16" s="383">
        <v>0.31707317073170732</v>
      </c>
      <c r="AZ16" s="381">
        <v>39</v>
      </c>
      <c r="BA16" s="383">
        <v>0.15853658536585366</v>
      </c>
      <c r="BB16" s="109">
        <v>35</v>
      </c>
      <c r="BC16" s="116">
        <v>0.14227642276422764</v>
      </c>
      <c r="BD16" s="546">
        <v>0</v>
      </c>
      <c r="BE16" s="230">
        <v>0</v>
      </c>
      <c r="BF16" s="546">
        <v>7</v>
      </c>
      <c r="BG16" s="230">
        <v>3.888888888888889E-2</v>
      </c>
      <c r="BH16" s="546">
        <v>47</v>
      </c>
      <c r="BI16" s="230">
        <v>0.26111111111111113</v>
      </c>
      <c r="BJ16" s="546">
        <v>60</v>
      </c>
      <c r="BK16" s="230">
        <v>0.33333333333333331</v>
      </c>
      <c r="BL16" s="546">
        <v>36</v>
      </c>
      <c r="BM16" s="230">
        <v>0.2</v>
      </c>
      <c r="BN16" s="546">
        <v>30</v>
      </c>
      <c r="BO16" s="230">
        <v>0.16666666666666666</v>
      </c>
      <c r="BP16" s="260">
        <v>180</v>
      </c>
      <c r="BQ16" s="546">
        <v>1</v>
      </c>
      <c r="BR16" s="424">
        <v>1.6666666666666666E-2</v>
      </c>
      <c r="BS16" s="546">
        <v>12</v>
      </c>
      <c r="BT16" s="424">
        <v>0.2</v>
      </c>
      <c r="BU16" s="546">
        <v>22</v>
      </c>
      <c r="BV16" s="424">
        <v>0.36666666666666664</v>
      </c>
      <c r="BW16" s="546">
        <v>17</v>
      </c>
      <c r="BX16" s="424">
        <v>0.28333333333333333</v>
      </c>
      <c r="BY16" s="546">
        <v>3</v>
      </c>
      <c r="BZ16" s="424">
        <v>0.05</v>
      </c>
      <c r="CA16" s="546">
        <v>5</v>
      </c>
      <c r="CB16" s="424">
        <v>8.3333333333333329E-2</v>
      </c>
      <c r="CC16" s="167">
        <v>60</v>
      </c>
      <c r="CE16" s="546">
        <v>0</v>
      </c>
      <c r="CF16" s="167"/>
      <c r="CG16" s="546">
        <v>2</v>
      </c>
      <c r="CH16" s="167"/>
      <c r="CI16" s="546">
        <v>3</v>
      </c>
      <c r="CJ16" s="167"/>
      <c r="CK16" s="546">
        <v>1</v>
      </c>
      <c r="CL16" s="167"/>
      <c r="CM16" s="546">
        <v>0</v>
      </c>
      <c r="CN16" s="167"/>
      <c r="CO16" s="546">
        <v>0</v>
      </c>
      <c r="CP16" s="167">
        <v>6</v>
      </c>
      <c r="CS16" s="115" t="s">
        <v>30</v>
      </c>
      <c r="CT16" s="113">
        <v>37</v>
      </c>
      <c r="CU16" s="116">
        <v>0.15948275862068967</v>
      </c>
      <c r="CV16" s="113">
        <v>153</v>
      </c>
      <c r="CW16" s="116">
        <v>0.65948275862068961</v>
      </c>
      <c r="CX16" s="113">
        <v>42</v>
      </c>
      <c r="CY16" s="116">
        <v>0.18103448275862069</v>
      </c>
      <c r="CZ16" s="23">
        <v>232</v>
      </c>
      <c r="DA16" s="546">
        <v>26</v>
      </c>
      <c r="DB16" s="117">
        <v>0.15116279069767441</v>
      </c>
      <c r="DC16" s="546">
        <v>113</v>
      </c>
      <c r="DD16" s="117">
        <v>0.65697674418604646</v>
      </c>
      <c r="DE16" s="546">
        <v>33</v>
      </c>
      <c r="DF16" s="117">
        <v>0.19186046511627908</v>
      </c>
      <c r="DG16" s="23">
        <v>172</v>
      </c>
      <c r="DH16" s="546">
        <v>11</v>
      </c>
      <c r="DI16" s="117">
        <v>0.18333333333333332</v>
      </c>
      <c r="DJ16" s="546">
        <v>40</v>
      </c>
      <c r="DK16" s="117">
        <v>0.66666666666666663</v>
      </c>
      <c r="DL16" s="546">
        <v>9</v>
      </c>
      <c r="DM16" s="117">
        <v>0.15</v>
      </c>
      <c r="DN16" s="23">
        <v>60</v>
      </c>
      <c r="DO16" s="546">
        <v>0</v>
      </c>
      <c r="DP16" s="117">
        <v>0</v>
      </c>
      <c r="DQ16" s="546">
        <v>5</v>
      </c>
      <c r="DR16" s="117">
        <v>0.83333333333333337</v>
      </c>
      <c r="DS16" s="546">
        <v>1</v>
      </c>
      <c r="DT16" s="117">
        <v>0.16666666666666666</v>
      </c>
      <c r="DU16" s="23">
        <v>6</v>
      </c>
    </row>
    <row r="17" spans="1:125" x14ac:dyDescent="0.2">
      <c r="A17" s="114">
        <v>97214</v>
      </c>
      <c r="B17" s="115" t="s">
        <v>11</v>
      </c>
      <c r="C17" s="109">
        <v>2416.7227414525219</v>
      </c>
      <c r="D17" s="116">
        <v>0.83406113537117899</v>
      </c>
      <c r="E17" s="287">
        <v>1960.2414825958033</v>
      </c>
      <c r="F17" s="117">
        <v>0.81111558598469602</v>
      </c>
      <c r="G17" s="287">
        <v>419.49557050585457</v>
      </c>
      <c r="H17" s="117">
        <v>0.17358034635521546</v>
      </c>
      <c r="I17" s="287">
        <v>36.985688350864216</v>
      </c>
      <c r="J17" s="117">
        <v>1.5304067660088605E-2</v>
      </c>
      <c r="K17" s="230"/>
      <c r="L17" s="230">
        <v>0.67651998656365464</v>
      </c>
      <c r="M17" s="230">
        <v>0.14477662075915348</v>
      </c>
      <c r="N17" s="230">
        <v>1.2764528048370844E-2</v>
      </c>
      <c r="P17" s="115" t="s">
        <v>11</v>
      </c>
      <c r="Q17" s="109">
        <v>2221.087916228214</v>
      </c>
      <c r="R17" s="116">
        <v>0.9190495368505841</v>
      </c>
      <c r="S17" s="109">
        <v>184.92844175432103</v>
      </c>
      <c r="T17" s="116">
        <v>7.6520338300443011E-2</v>
      </c>
      <c r="U17" s="109">
        <v>10.706383469987006</v>
      </c>
      <c r="V17" s="116">
        <v>4.4301248489730157E-3</v>
      </c>
      <c r="W17" s="280">
        <v>1928.122332185842</v>
      </c>
      <c r="X17" s="117">
        <v>0.9836146971201587</v>
      </c>
      <c r="Y17" s="280">
        <v>21.412766939974016</v>
      </c>
      <c r="Z17" s="117">
        <v>1.0923535253227408E-2</v>
      </c>
      <c r="AA17" s="280">
        <v>10.706383469987006</v>
      </c>
      <c r="AB17" s="117">
        <v>5.461767626613703E-3</v>
      </c>
      <c r="AC17" s="280">
        <v>258.89981845604945</v>
      </c>
      <c r="AD17" s="117">
        <v>0.61716937354988399</v>
      </c>
      <c r="AE17" s="280">
        <v>160.5957520498051</v>
      </c>
      <c r="AF17" s="117">
        <v>0.38283062645011595</v>
      </c>
      <c r="AG17" s="280">
        <v>0</v>
      </c>
      <c r="AH17" s="117">
        <v>0</v>
      </c>
      <c r="AI17" s="280">
        <v>34.0657655863223</v>
      </c>
      <c r="AJ17" s="117">
        <v>0.92105263157894723</v>
      </c>
      <c r="AK17" s="280">
        <v>2.9199227645419112</v>
      </c>
      <c r="AL17" s="117">
        <v>7.8947368421052613E-2</v>
      </c>
      <c r="AM17" s="280">
        <v>0</v>
      </c>
      <c r="AN17" s="117">
        <v>0</v>
      </c>
      <c r="AP17" s="407"/>
      <c r="AQ17" s="115" t="s">
        <v>11</v>
      </c>
      <c r="AR17" s="381">
        <v>22.386074528154651</v>
      </c>
      <c r="AS17" s="383">
        <v>9.2629883205799426E-3</v>
      </c>
      <c r="AT17" s="381">
        <v>129.44990922802469</v>
      </c>
      <c r="AU17" s="383">
        <v>5.3564236810310091E-2</v>
      </c>
      <c r="AV17" s="381">
        <v>490.5470244430411</v>
      </c>
      <c r="AW17" s="383">
        <v>0.20298026580749096</v>
      </c>
      <c r="AX17" s="381">
        <v>994.72035512061098</v>
      </c>
      <c r="AY17" s="383">
        <v>0.4115988723318566</v>
      </c>
      <c r="AZ17" s="381">
        <v>528.50602038208604</v>
      </c>
      <c r="BA17" s="383">
        <v>0.21868707209021349</v>
      </c>
      <c r="BB17" s="109">
        <v>251.11335775060434</v>
      </c>
      <c r="BC17" s="116">
        <v>0.10390656463954892</v>
      </c>
      <c r="BD17" s="546">
        <v>15.57292141089019</v>
      </c>
      <c r="BE17" s="230">
        <v>7.9443892750744767E-3</v>
      </c>
      <c r="BF17" s="546">
        <v>81.757837407173497</v>
      </c>
      <c r="BG17" s="230">
        <v>4.1708043694141002E-2</v>
      </c>
      <c r="BH17" s="546">
        <v>310.48512062962322</v>
      </c>
      <c r="BI17" s="230">
        <v>0.15839126117179742</v>
      </c>
      <c r="BJ17" s="546">
        <v>830.23137271808332</v>
      </c>
      <c r="BK17" s="230">
        <v>0.42353525322740809</v>
      </c>
      <c r="BL17" s="546">
        <v>486.65379409031863</v>
      </c>
      <c r="BM17" s="230">
        <v>0.24826216484607749</v>
      </c>
      <c r="BN17" s="546">
        <v>235.54043633971415</v>
      </c>
      <c r="BO17" s="230">
        <v>0.12015888778550148</v>
      </c>
      <c r="BP17" s="260">
        <v>1960.2414825958031</v>
      </c>
      <c r="BQ17" s="546">
        <v>5.8398455290838216</v>
      </c>
      <c r="BR17" s="424">
        <v>1.3921113689095125E-2</v>
      </c>
      <c r="BS17" s="546">
        <v>42.825533879948026</v>
      </c>
      <c r="BT17" s="424">
        <v>0.10208816705336425</v>
      </c>
      <c r="BU17" s="546">
        <v>164.48898240252765</v>
      </c>
      <c r="BV17" s="424">
        <v>0.39211136890951276</v>
      </c>
      <c r="BW17" s="546">
        <v>149.8893685798181</v>
      </c>
      <c r="BX17" s="424">
        <v>0.3573085846867749</v>
      </c>
      <c r="BY17" s="546">
        <v>40.878918703586756</v>
      </c>
      <c r="BZ17" s="424">
        <v>9.7447795823665889E-2</v>
      </c>
      <c r="CA17" s="546">
        <v>15.572921410890192</v>
      </c>
      <c r="CB17" s="424">
        <v>3.7122969837587005E-2</v>
      </c>
      <c r="CC17" s="167">
        <v>419.49557050585457</v>
      </c>
      <c r="CE17" s="546">
        <v>0.97330758818063701</v>
      </c>
      <c r="CF17" s="167"/>
      <c r="CG17" s="546">
        <v>4.8665379409031848</v>
      </c>
      <c r="CH17" s="167"/>
      <c r="CI17" s="546">
        <v>15.572921410890192</v>
      </c>
      <c r="CJ17" s="167"/>
      <c r="CK17" s="546">
        <v>14.599613822709557</v>
      </c>
      <c r="CL17" s="167"/>
      <c r="CM17" s="546">
        <v>0.97330758818063701</v>
      </c>
      <c r="CN17" s="167"/>
      <c r="CO17" s="546">
        <v>0</v>
      </c>
      <c r="CP17" s="167">
        <v>36.985688350864208</v>
      </c>
      <c r="CS17" s="115" t="s">
        <v>11</v>
      </c>
      <c r="CT17" s="113">
        <v>206.34120869429506</v>
      </c>
      <c r="CU17" s="116">
        <v>8.7099424815119161E-2</v>
      </c>
      <c r="CV17" s="113">
        <v>1303.2588605738729</v>
      </c>
      <c r="CW17" s="116">
        <v>0.55012325390304029</v>
      </c>
      <c r="CX17" s="113">
        <v>859.43060036350244</v>
      </c>
      <c r="CY17" s="116">
        <v>0.36277732128184059</v>
      </c>
      <c r="CZ17" s="23">
        <v>2369.0306696316702</v>
      </c>
      <c r="DA17" s="546">
        <v>178.11528863705658</v>
      </c>
      <c r="DB17" s="117">
        <v>9.1362955566650028E-2</v>
      </c>
      <c r="DC17" s="546">
        <v>1093.0244215268553</v>
      </c>
      <c r="DD17" s="117">
        <v>0.56065901148277575</v>
      </c>
      <c r="DE17" s="546">
        <v>678.39538896190402</v>
      </c>
      <c r="DF17" s="117">
        <v>0.34797803295057411</v>
      </c>
      <c r="DG17" s="23">
        <v>1949.535099125816</v>
      </c>
      <c r="DH17" s="546">
        <v>28.225920057238472</v>
      </c>
      <c r="DI17" s="117">
        <v>6.7285382830626447E-2</v>
      </c>
      <c r="DJ17" s="546">
        <v>210.23443904701759</v>
      </c>
      <c r="DK17" s="117">
        <v>0.50116009280742457</v>
      </c>
      <c r="DL17" s="546">
        <v>181.03521140159847</v>
      </c>
      <c r="DM17" s="117">
        <v>0.43155452436194897</v>
      </c>
      <c r="DN17" s="23">
        <v>419.49557050585452</v>
      </c>
      <c r="DO17" s="546">
        <v>0</v>
      </c>
      <c r="DP17" s="117">
        <v>0</v>
      </c>
      <c r="DQ17" s="546">
        <v>17.519536587251466</v>
      </c>
      <c r="DR17" s="117">
        <v>0.47368421052631576</v>
      </c>
      <c r="DS17" s="546">
        <v>19.466151763612739</v>
      </c>
      <c r="DT17" s="117">
        <v>0.52631578947368418</v>
      </c>
      <c r="DU17" s="23">
        <v>36.985688350864208</v>
      </c>
    </row>
    <row r="18" spans="1:125" x14ac:dyDescent="0.2">
      <c r="A18" s="114">
        <v>97215</v>
      </c>
      <c r="B18" s="115" t="s">
        <v>12</v>
      </c>
      <c r="C18" s="109">
        <v>299.27532228361093</v>
      </c>
      <c r="D18" s="116">
        <v>0.6674107142857143</v>
      </c>
      <c r="E18" s="287">
        <v>258.23756906077466</v>
      </c>
      <c r="F18" s="117">
        <v>0.86287625418060199</v>
      </c>
      <c r="G18" s="287">
        <v>39.03591160221012</v>
      </c>
      <c r="H18" s="117">
        <v>0.13043478260869565</v>
      </c>
      <c r="I18" s="287">
        <v>2.00184162062616</v>
      </c>
      <c r="J18" s="117">
        <v>6.688963210702341E-3</v>
      </c>
      <c r="K18" s="230"/>
      <c r="L18" s="230">
        <v>0.57589285714285721</v>
      </c>
      <c r="M18" s="230">
        <v>8.7053571428571425E-2</v>
      </c>
      <c r="N18" s="230">
        <v>4.464285714285714E-3</v>
      </c>
      <c r="P18" s="115" t="s">
        <v>12</v>
      </c>
      <c r="Q18" s="109">
        <v>298.27440147329787</v>
      </c>
      <c r="R18" s="116">
        <v>0.99665551839464894</v>
      </c>
      <c r="S18" s="109">
        <v>1.00092081031308</v>
      </c>
      <c r="T18" s="116">
        <v>3.3444816053511705E-3</v>
      </c>
      <c r="U18" s="109">
        <v>0</v>
      </c>
      <c r="V18" s="116">
        <v>0</v>
      </c>
      <c r="W18" s="280">
        <v>258.23756906077466</v>
      </c>
      <c r="X18" s="117">
        <v>1</v>
      </c>
      <c r="Y18" s="280">
        <v>0</v>
      </c>
      <c r="Z18" s="117">
        <v>0</v>
      </c>
      <c r="AA18" s="280">
        <v>0</v>
      </c>
      <c r="AB18" s="117">
        <v>0</v>
      </c>
      <c r="AC18" s="280">
        <v>38.034990791897044</v>
      </c>
      <c r="AD18" s="117">
        <v>0.97435897435897445</v>
      </c>
      <c r="AE18" s="280">
        <v>1.00092081031308</v>
      </c>
      <c r="AF18" s="117">
        <v>2.564102564102564E-2</v>
      </c>
      <c r="AG18" s="280">
        <v>0</v>
      </c>
      <c r="AH18" s="117">
        <v>0</v>
      </c>
      <c r="AI18" s="280">
        <v>2.00184162062616</v>
      </c>
      <c r="AJ18" s="117">
        <v>1</v>
      </c>
      <c r="AK18" s="280">
        <v>0</v>
      </c>
      <c r="AL18" s="117">
        <v>0</v>
      </c>
      <c r="AM18" s="280">
        <v>0</v>
      </c>
      <c r="AN18" s="117">
        <v>0</v>
      </c>
      <c r="AP18" s="407"/>
      <c r="AQ18" s="115" t="s">
        <v>12</v>
      </c>
      <c r="AR18" s="381">
        <v>0</v>
      </c>
      <c r="AS18" s="383">
        <v>0</v>
      </c>
      <c r="AT18" s="381">
        <v>10.009208103130799</v>
      </c>
      <c r="AU18" s="383">
        <v>3.3444816053511704E-2</v>
      </c>
      <c r="AV18" s="381">
        <v>67.061694290976362</v>
      </c>
      <c r="AW18" s="383">
        <v>0.22408026755852842</v>
      </c>
      <c r="AX18" s="381">
        <v>127.11694290976116</v>
      </c>
      <c r="AY18" s="383">
        <v>0.42474916387959866</v>
      </c>
      <c r="AZ18" s="381">
        <v>61.056169429097885</v>
      </c>
      <c r="BA18" s="383">
        <v>0.20401337792642141</v>
      </c>
      <c r="BB18" s="109">
        <v>34.031307550644726</v>
      </c>
      <c r="BC18" s="116">
        <v>0.11371237458193982</v>
      </c>
      <c r="BD18" s="546">
        <v>0</v>
      </c>
      <c r="BE18" s="230">
        <v>0</v>
      </c>
      <c r="BF18" s="546">
        <v>6.00552486187848</v>
      </c>
      <c r="BG18" s="230">
        <v>2.3255813953488372E-2</v>
      </c>
      <c r="BH18" s="546">
        <v>53.048802946593241</v>
      </c>
      <c r="BI18" s="230">
        <v>0.20542635658914726</v>
      </c>
      <c r="BJ18" s="546">
        <v>113.10405156537804</v>
      </c>
      <c r="BK18" s="230">
        <v>0.43798449612403101</v>
      </c>
      <c r="BL18" s="546">
        <v>53.048802946593241</v>
      </c>
      <c r="BM18" s="230">
        <v>0.20542635658914726</v>
      </c>
      <c r="BN18" s="546">
        <v>33.030386740331643</v>
      </c>
      <c r="BO18" s="230">
        <v>0.12790697674418605</v>
      </c>
      <c r="BP18" s="260">
        <v>258.23756906077466</v>
      </c>
      <c r="BQ18" s="546">
        <v>0</v>
      </c>
      <c r="BR18" s="424">
        <v>0</v>
      </c>
      <c r="BS18" s="546">
        <v>4.00368324125232</v>
      </c>
      <c r="BT18" s="424">
        <v>0.10256410256410259</v>
      </c>
      <c r="BU18" s="546">
        <v>13.01197053407004</v>
      </c>
      <c r="BV18" s="424">
        <v>0.33333333333333337</v>
      </c>
      <c r="BW18" s="546">
        <v>14.012891344383119</v>
      </c>
      <c r="BX18" s="424">
        <v>0.35897435897435903</v>
      </c>
      <c r="BY18" s="546">
        <v>7.0064456721915596</v>
      </c>
      <c r="BZ18" s="424">
        <v>0.17948717948717952</v>
      </c>
      <c r="CA18" s="546">
        <v>1.00092081031308</v>
      </c>
      <c r="CB18" s="424">
        <v>2.5641025641025647E-2</v>
      </c>
      <c r="CC18" s="167">
        <v>39.035911602210113</v>
      </c>
      <c r="CE18" s="546">
        <v>0</v>
      </c>
      <c r="CF18" s="167"/>
      <c r="CG18" s="546">
        <v>0</v>
      </c>
      <c r="CH18" s="167"/>
      <c r="CI18" s="546">
        <v>1.00092081031308</v>
      </c>
      <c r="CJ18" s="167"/>
      <c r="CK18" s="546">
        <v>0</v>
      </c>
      <c r="CL18" s="167"/>
      <c r="CM18" s="546">
        <v>1.00092081031308</v>
      </c>
      <c r="CN18" s="167"/>
      <c r="CO18" s="546">
        <v>0</v>
      </c>
      <c r="CP18" s="167">
        <v>2.00184162062616</v>
      </c>
      <c r="CS18" s="115" t="s">
        <v>12</v>
      </c>
      <c r="CT18" s="113">
        <v>18.016574585635439</v>
      </c>
      <c r="CU18" s="116">
        <v>6.1855670103092786E-2</v>
      </c>
      <c r="CV18" s="113">
        <v>184.16942909760672</v>
      </c>
      <c r="CW18" s="116">
        <v>0.63230240549828187</v>
      </c>
      <c r="CX18" s="113">
        <v>89.08195211786412</v>
      </c>
      <c r="CY18" s="116">
        <v>0.30584192439862545</v>
      </c>
      <c r="CZ18" s="23">
        <v>291.26795580110627</v>
      </c>
      <c r="DA18" s="546">
        <v>15.0138121546962</v>
      </c>
      <c r="DB18" s="117">
        <v>5.9288537549407119E-2</v>
      </c>
      <c r="DC18" s="546">
        <v>159.14640883977972</v>
      </c>
      <c r="DD18" s="117">
        <v>0.62845849802371545</v>
      </c>
      <c r="DE18" s="546">
        <v>79.072744014733317</v>
      </c>
      <c r="DF18" s="117">
        <v>0.31225296442687744</v>
      </c>
      <c r="DG18" s="23">
        <v>253.23296500920924</v>
      </c>
      <c r="DH18" s="546">
        <v>3.00276243093924</v>
      </c>
      <c r="DI18" s="117">
        <v>7.8947368421052627E-2</v>
      </c>
      <c r="DJ18" s="546">
        <v>25.023020257827</v>
      </c>
      <c r="DK18" s="117">
        <v>0.6578947368421052</v>
      </c>
      <c r="DL18" s="546">
        <v>10.009208103130799</v>
      </c>
      <c r="DM18" s="117">
        <v>0.26315789473684204</v>
      </c>
      <c r="DN18" s="23">
        <v>38.034990791897044</v>
      </c>
      <c r="DO18" s="546">
        <v>0</v>
      </c>
      <c r="DP18" s="117">
        <v>0</v>
      </c>
      <c r="DQ18" s="546">
        <v>0</v>
      </c>
      <c r="DR18" s="117">
        <v>0</v>
      </c>
      <c r="DS18" s="546">
        <v>2.00184162062616</v>
      </c>
      <c r="DT18" s="117"/>
      <c r="DU18" s="23">
        <v>2.00184162062616</v>
      </c>
    </row>
    <row r="19" spans="1:125" x14ac:dyDescent="0.2">
      <c r="A19" s="114">
        <v>97216</v>
      </c>
      <c r="B19" s="118" t="s">
        <v>13</v>
      </c>
      <c r="C19" s="109">
        <v>1152</v>
      </c>
      <c r="D19" s="119">
        <v>0.79778393351800558</v>
      </c>
      <c r="E19" s="287">
        <v>931</v>
      </c>
      <c r="F19" s="120">
        <v>0.80815972222222221</v>
      </c>
      <c r="G19" s="287">
        <v>211</v>
      </c>
      <c r="H19" s="120">
        <v>0.18315972222222221</v>
      </c>
      <c r="I19" s="287">
        <v>10</v>
      </c>
      <c r="J19" s="120">
        <v>8.6805555555555559E-3</v>
      </c>
      <c r="K19" s="230"/>
      <c r="L19" s="230">
        <v>0.64473684210526316</v>
      </c>
      <c r="M19" s="230">
        <v>0.14612188365650969</v>
      </c>
      <c r="N19" s="230">
        <v>6.9252077562326868E-3</v>
      </c>
      <c r="P19" s="118" t="s">
        <v>13</v>
      </c>
      <c r="Q19" s="109">
        <v>1043</v>
      </c>
      <c r="R19" s="119">
        <v>0.90538194444444442</v>
      </c>
      <c r="S19" s="109">
        <v>107</v>
      </c>
      <c r="T19" s="119">
        <v>9.2881944444444448E-2</v>
      </c>
      <c r="U19" s="109">
        <v>2</v>
      </c>
      <c r="V19" s="119">
        <v>1.736111111111111E-3</v>
      </c>
      <c r="W19" s="280">
        <v>920</v>
      </c>
      <c r="X19" s="120">
        <v>0.98818474758324382</v>
      </c>
      <c r="Y19" s="280">
        <v>11</v>
      </c>
      <c r="Z19" s="120">
        <v>1.1815252416756176E-2</v>
      </c>
      <c r="AA19" s="280">
        <v>0</v>
      </c>
      <c r="AB19" s="120">
        <v>0</v>
      </c>
      <c r="AC19" s="280">
        <v>115</v>
      </c>
      <c r="AD19" s="120">
        <v>0.54502369668246442</v>
      </c>
      <c r="AE19" s="280">
        <v>94</v>
      </c>
      <c r="AF19" s="120">
        <v>0.44549763033175355</v>
      </c>
      <c r="AG19" s="280">
        <v>2</v>
      </c>
      <c r="AH19" s="120">
        <v>9.4786729857819912E-3</v>
      </c>
      <c r="AI19" s="280">
        <v>8</v>
      </c>
      <c r="AJ19" s="120">
        <v>0.8</v>
      </c>
      <c r="AK19" s="280">
        <v>2</v>
      </c>
      <c r="AL19" s="120">
        <v>0.2</v>
      </c>
      <c r="AM19" s="280">
        <v>0</v>
      </c>
      <c r="AN19" s="120">
        <v>0</v>
      </c>
      <c r="AP19" s="407"/>
      <c r="AQ19" s="118" t="s">
        <v>13</v>
      </c>
      <c r="AR19" s="381">
        <v>4</v>
      </c>
      <c r="AS19" s="384">
        <v>3.472222222222222E-3</v>
      </c>
      <c r="AT19" s="381">
        <v>56</v>
      </c>
      <c r="AU19" s="384">
        <v>4.8611111111111112E-2</v>
      </c>
      <c r="AV19" s="381">
        <v>263</v>
      </c>
      <c r="AW19" s="384">
        <v>0.2282986111111111</v>
      </c>
      <c r="AX19" s="381">
        <v>484</v>
      </c>
      <c r="AY19" s="384">
        <v>0.4201388888888889</v>
      </c>
      <c r="AZ19" s="381">
        <v>254</v>
      </c>
      <c r="BA19" s="384">
        <v>0.2204861111111111</v>
      </c>
      <c r="BB19" s="109">
        <v>91</v>
      </c>
      <c r="BC19" s="119">
        <v>7.8993055555555552E-2</v>
      </c>
      <c r="BD19" s="546">
        <v>1</v>
      </c>
      <c r="BE19" s="230">
        <v>1.0741138560687433E-3</v>
      </c>
      <c r="BF19" s="546">
        <v>23</v>
      </c>
      <c r="BG19" s="230">
        <v>2.4704618689581095E-2</v>
      </c>
      <c r="BH19" s="546">
        <v>166</v>
      </c>
      <c r="BI19" s="230">
        <v>0.17830290010741137</v>
      </c>
      <c r="BJ19" s="546">
        <v>418</v>
      </c>
      <c r="BK19" s="230">
        <v>0.44897959183673469</v>
      </c>
      <c r="BL19" s="546">
        <v>234</v>
      </c>
      <c r="BM19" s="230">
        <v>0.25134264232008591</v>
      </c>
      <c r="BN19" s="546">
        <v>89</v>
      </c>
      <c r="BO19" s="230">
        <v>9.5596133190118157E-2</v>
      </c>
      <c r="BP19" s="261">
        <v>931</v>
      </c>
      <c r="BQ19" s="546">
        <v>2</v>
      </c>
      <c r="BR19" s="424">
        <v>9.4786729857819912E-3</v>
      </c>
      <c r="BS19" s="546">
        <v>29</v>
      </c>
      <c r="BT19" s="424">
        <v>0.13744075829383887</v>
      </c>
      <c r="BU19" s="546">
        <v>94</v>
      </c>
      <c r="BV19" s="424">
        <v>0.44549763033175355</v>
      </c>
      <c r="BW19" s="546">
        <v>64</v>
      </c>
      <c r="BX19" s="424">
        <v>0.30331753554502372</v>
      </c>
      <c r="BY19" s="546">
        <v>20</v>
      </c>
      <c r="BZ19" s="424">
        <v>9.4786729857819899E-2</v>
      </c>
      <c r="CA19" s="546">
        <v>2</v>
      </c>
      <c r="CB19" s="424">
        <v>9.4786729857819912E-3</v>
      </c>
      <c r="CC19" s="167">
        <v>211</v>
      </c>
      <c r="CE19" s="546">
        <v>1</v>
      </c>
      <c r="CF19" s="167"/>
      <c r="CG19" s="546">
        <v>4</v>
      </c>
      <c r="CH19" s="167"/>
      <c r="CI19" s="546">
        <v>3</v>
      </c>
      <c r="CJ19" s="167"/>
      <c r="CK19" s="546">
        <v>2</v>
      </c>
      <c r="CL19" s="167"/>
      <c r="CM19" s="546">
        <v>0</v>
      </c>
      <c r="CN19" s="167"/>
      <c r="CO19" s="546">
        <v>0</v>
      </c>
      <c r="CP19" s="167">
        <v>10</v>
      </c>
      <c r="CS19" s="118" t="s">
        <v>13</v>
      </c>
      <c r="CT19" s="113">
        <v>53</v>
      </c>
      <c r="CU19" s="119">
        <v>4.7920433996383363E-2</v>
      </c>
      <c r="CV19" s="113">
        <v>607</v>
      </c>
      <c r="CW19" s="119">
        <v>0.5488245931283906</v>
      </c>
      <c r="CX19" s="113">
        <v>446</v>
      </c>
      <c r="CY19" s="119">
        <v>0.40325497287522605</v>
      </c>
      <c r="CZ19" s="23">
        <v>1106</v>
      </c>
      <c r="DA19" s="546">
        <v>50</v>
      </c>
      <c r="DB19" s="120">
        <v>5.5066079295154183E-2</v>
      </c>
      <c r="DC19" s="546">
        <v>528</v>
      </c>
      <c r="DD19" s="120">
        <v>0.58149779735682816</v>
      </c>
      <c r="DE19" s="546">
        <v>330</v>
      </c>
      <c r="DF19" s="120">
        <v>0.36343612334801761</v>
      </c>
      <c r="DG19" s="23">
        <v>908</v>
      </c>
      <c r="DH19" s="546">
        <v>3</v>
      </c>
      <c r="DI19" s="120">
        <v>1.5151515151515152E-2</v>
      </c>
      <c r="DJ19" s="546">
        <v>79</v>
      </c>
      <c r="DK19" s="120">
        <v>0.39898989898989901</v>
      </c>
      <c r="DL19" s="546">
        <v>116</v>
      </c>
      <c r="DM19" s="120">
        <v>0.58585858585858586</v>
      </c>
      <c r="DN19" s="23">
        <v>198</v>
      </c>
      <c r="DO19" s="546">
        <v>3</v>
      </c>
      <c r="DP19" s="120">
        <v>0.3</v>
      </c>
      <c r="DQ19" s="546">
        <v>3</v>
      </c>
      <c r="DR19" s="120">
        <v>0.3</v>
      </c>
      <c r="DS19" s="546">
        <v>4</v>
      </c>
      <c r="DT19" s="120">
        <v>0.4</v>
      </c>
      <c r="DU19" s="23">
        <v>10</v>
      </c>
    </row>
    <row r="20" spans="1:125" x14ac:dyDescent="0.2">
      <c r="A20" s="121"/>
      <c r="B20" s="127" t="s">
        <v>36</v>
      </c>
      <c r="C20" s="128">
        <v>5982.1863514588986</v>
      </c>
      <c r="D20" s="129">
        <v>0.80395314601122103</v>
      </c>
      <c r="E20" s="291">
        <v>4900.4585827767787</v>
      </c>
      <c r="F20" s="131">
        <v>0.81917518025523983</v>
      </c>
      <c r="G20" s="291">
        <v>1005.775867389081</v>
      </c>
      <c r="H20" s="131">
        <v>0.16812847482489385</v>
      </c>
      <c r="I20" s="291">
        <v>75.951901293038873</v>
      </c>
      <c r="J20" s="131">
        <v>1.2696344919866329E-2</v>
      </c>
      <c r="K20" s="231"/>
      <c r="L20" s="230">
        <v>0.65857846330050918</v>
      </c>
      <c r="M20" s="230">
        <v>0.13516741626954179</v>
      </c>
      <c r="N20" s="230">
        <v>1.0207266441170119E-2</v>
      </c>
      <c r="P20" s="127" t="s">
        <v>36</v>
      </c>
      <c r="Q20" s="130">
        <v>5584.5695545320204</v>
      </c>
      <c r="R20" s="129">
        <v>0.93353319780318955</v>
      </c>
      <c r="S20" s="130">
        <v>374.11172893384679</v>
      </c>
      <c r="T20" s="129">
        <v>6.2537625368793592E-2</v>
      </c>
      <c r="U20" s="130">
        <v>23.505067993031997</v>
      </c>
      <c r="V20" s="129">
        <v>3.9291768280170216E-3</v>
      </c>
      <c r="W20" s="283">
        <v>4839.8361861098238</v>
      </c>
      <c r="X20" s="131">
        <v>0.9876292400715273</v>
      </c>
      <c r="Y20" s="283">
        <v>45.668881984840588</v>
      </c>
      <c r="Z20" s="131">
        <v>9.3193078185272483E-3</v>
      </c>
      <c r="AA20" s="283">
        <v>14.953514682114546</v>
      </c>
      <c r="AB20" s="131">
        <v>3.0514521099454612E-3</v>
      </c>
      <c r="AC20" s="283">
        <v>685.06450186477912</v>
      </c>
      <c r="AD20" s="131">
        <v>0.68113038309733498</v>
      </c>
      <c r="AE20" s="283">
        <v>312.15981221338438</v>
      </c>
      <c r="AF20" s="131">
        <v>0.31036717258262314</v>
      </c>
      <c r="AG20" s="283">
        <v>8.5515533109174502</v>
      </c>
      <c r="AH20" s="131">
        <v>8.5024443200418433E-3</v>
      </c>
      <c r="AI20" s="283">
        <v>59.668866557416955</v>
      </c>
      <c r="AJ20" s="131">
        <v>0.78561386274191547</v>
      </c>
      <c r="AK20" s="283">
        <v>16.2830347356219</v>
      </c>
      <c r="AL20" s="131">
        <v>0.21438613725808428</v>
      </c>
      <c r="AM20" s="283">
        <v>0</v>
      </c>
      <c r="AN20" s="131">
        <v>0</v>
      </c>
      <c r="AP20" s="407"/>
      <c r="AQ20" s="127" t="s">
        <v>36</v>
      </c>
      <c r="AR20" s="387">
        <v>46.046023750913236</v>
      </c>
      <c r="AS20" s="388">
        <v>7.6971897974532034E-3</v>
      </c>
      <c r="AT20" s="387">
        <v>271.94310782790274</v>
      </c>
      <c r="AU20" s="388">
        <v>4.5458815866139465E-2</v>
      </c>
      <c r="AV20" s="387">
        <v>1213.9905512205514</v>
      </c>
      <c r="AW20" s="388">
        <v>0.20293425846295993</v>
      </c>
      <c r="AX20" s="387">
        <v>2492.2450730102873</v>
      </c>
      <c r="AY20" s="388">
        <v>0.41661107270630143</v>
      </c>
      <c r="AZ20" s="387">
        <v>1377.7425397132247</v>
      </c>
      <c r="BA20" s="388">
        <v>0.23030752617347491</v>
      </c>
      <c r="BB20" s="130">
        <v>580.2190559360198</v>
      </c>
      <c r="BC20" s="129">
        <v>9.6991136993671151E-2</v>
      </c>
      <c r="BD20" s="549">
        <v>19.803483943167379</v>
      </c>
      <c r="BE20" s="187">
        <v>7.1541632049149078E-3</v>
      </c>
      <c r="BF20" s="549">
        <v>150.72384328622195</v>
      </c>
      <c r="BG20" s="187">
        <v>5.4450165275776501E-2</v>
      </c>
      <c r="BH20" s="549">
        <v>793.83918339576894</v>
      </c>
      <c r="BI20" s="187">
        <v>0.28678060349220375</v>
      </c>
      <c r="BJ20" s="549"/>
      <c r="BK20" s="187">
        <v>0</v>
      </c>
      <c r="BL20" s="549">
        <v>1255.5887967676706</v>
      </c>
      <c r="BM20" s="187">
        <v>0.45359125677670814</v>
      </c>
      <c r="BN20" s="549">
        <v>548.15095129056147</v>
      </c>
      <c r="BO20" s="187">
        <v>0.1980238112503967</v>
      </c>
      <c r="BP20" s="264">
        <v>2768.1062586833905</v>
      </c>
      <c r="BQ20" s="549">
        <v>14.10354542106171</v>
      </c>
      <c r="BR20" s="426">
        <v>1.4022553014394212E-2</v>
      </c>
      <c r="BS20" s="549">
        <v>109.24572967456419</v>
      </c>
      <c r="BT20" s="426">
        <v>0.10861836440573777</v>
      </c>
      <c r="BU20" s="549">
        <v>395.5443882438783</v>
      </c>
      <c r="BV20" s="426">
        <v>0.39327289614800759</v>
      </c>
      <c r="BW20" s="549">
        <v>341.2765664143385</v>
      </c>
      <c r="BX20" s="426">
        <v>0.33931671804799513</v>
      </c>
      <c r="BY20" s="549">
        <v>115.7515268422067</v>
      </c>
      <c r="BZ20" s="426">
        <v>0.11508680074288223</v>
      </c>
      <c r="CA20" s="549">
        <v>29.854110793031513</v>
      </c>
      <c r="CB20" s="426">
        <v>2.968266764098303E-2</v>
      </c>
      <c r="CC20" s="25">
        <v>1005.775867389081</v>
      </c>
      <c r="CE20" s="549">
        <v>12.138994386684136</v>
      </c>
      <c r="CF20" s="549">
        <v>0</v>
      </c>
      <c r="CG20" s="549">
        <v>11.973534867116605</v>
      </c>
      <c r="CH20" s="549">
        <v>0</v>
      </c>
      <c r="CI20" s="549">
        <v>24.606979580903971</v>
      </c>
      <c r="CJ20" s="549">
        <v>0</v>
      </c>
      <c r="CK20" s="549">
        <v>18.616182502559909</v>
      </c>
      <c r="CL20" s="549">
        <v>0</v>
      </c>
      <c r="CM20" s="549">
        <v>6.4022161033473974</v>
      </c>
      <c r="CN20" s="549">
        <v>0</v>
      </c>
      <c r="CO20" s="549">
        <v>2.2139938524268401</v>
      </c>
      <c r="CP20" s="269">
        <v>75.951901293038858</v>
      </c>
      <c r="CS20" s="127" t="s">
        <v>36</v>
      </c>
      <c r="CT20" s="128">
        <v>434.83659537753044</v>
      </c>
      <c r="CU20" s="129">
        <v>7.4963343273393462E-2</v>
      </c>
      <c r="CV20" s="128">
        <v>3381.6488812097186</v>
      </c>
      <c r="CW20" s="129">
        <v>0.58297693572023201</v>
      </c>
      <c r="CX20" s="128">
        <v>1984.1709027803167</v>
      </c>
      <c r="CY20" s="129">
        <v>0.34205972100637466</v>
      </c>
      <c r="CZ20" s="25">
        <v>5800.656379367565</v>
      </c>
      <c r="DA20" s="549">
        <v>374.65252540054325</v>
      </c>
      <c r="DB20" s="131">
        <v>7.7741191589215192E-2</v>
      </c>
      <c r="DC20" s="549">
        <v>2854.366039133859</v>
      </c>
      <c r="DD20" s="131">
        <v>0.5922869914644725</v>
      </c>
      <c r="DE20" s="549">
        <v>1590.2094115456262</v>
      </c>
      <c r="DF20" s="131">
        <v>0.32997181694631228</v>
      </c>
      <c r="DG20" s="25">
        <v>4819.2279760800284</v>
      </c>
      <c r="DH20" s="549">
        <v>60.184069976987175</v>
      </c>
      <c r="DI20" s="131">
        <v>6.1322934791153069E-2</v>
      </c>
      <c r="DJ20" s="549">
        <v>527.28284207586034</v>
      </c>
      <c r="DK20" s="131">
        <v>0.5372606298224053</v>
      </c>
      <c r="DL20" s="549">
        <v>393.96149123469064</v>
      </c>
      <c r="DM20" s="131">
        <v>0.40141643538644167</v>
      </c>
      <c r="DN20" s="25">
        <v>981.42840328753812</v>
      </c>
      <c r="DO20" s="549">
        <v>3</v>
      </c>
      <c r="DP20" s="131">
        <v>3.9498682046488237E-2</v>
      </c>
      <c r="DQ20" s="549">
        <v>41.129779770458995</v>
      </c>
      <c r="DR20" s="131">
        <v>0.54152403126514792</v>
      </c>
      <c r="DS20" s="549">
        <v>31.822121522579856</v>
      </c>
      <c r="DT20" s="131">
        <v>0.41897728668836393</v>
      </c>
      <c r="DU20" s="25">
        <v>75.951901293038844</v>
      </c>
    </row>
    <row r="21" spans="1:125" x14ac:dyDescent="0.2">
      <c r="A21" s="114">
        <v>97234</v>
      </c>
      <c r="B21" s="132" t="s">
        <v>2</v>
      </c>
      <c r="C21" s="109">
        <v>443.00678883730268</v>
      </c>
      <c r="D21" s="133">
        <v>0.69529983792544581</v>
      </c>
      <c r="E21" s="287">
        <v>361.4274501003635</v>
      </c>
      <c r="F21" s="134">
        <v>0.81585081585081587</v>
      </c>
      <c r="G21" s="287">
        <v>75.383439592361512</v>
      </c>
      <c r="H21" s="134">
        <v>0.17016317016317012</v>
      </c>
      <c r="I21" s="287">
        <v>6.1958991445776599</v>
      </c>
      <c r="J21" s="134">
        <v>1.3986013986013986E-2</v>
      </c>
      <c r="K21" s="230"/>
      <c r="L21" s="230">
        <v>0.56726094003241501</v>
      </c>
      <c r="M21" s="230">
        <v>0.11831442463533223</v>
      </c>
      <c r="N21" s="230">
        <v>9.7244732576985422E-3</v>
      </c>
      <c r="P21" s="132" t="s">
        <v>2</v>
      </c>
      <c r="Q21" s="109">
        <v>399.635494825259</v>
      </c>
      <c r="R21" s="133">
        <v>0.90209790209790197</v>
      </c>
      <c r="S21" s="109">
        <v>36.142745010036343</v>
      </c>
      <c r="T21" s="133">
        <v>8.158508158508157E-2</v>
      </c>
      <c r="U21" s="109">
        <v>7.22854900200727</v>
      </c>
      <c r="V21" s="133">
        <v>1.6317016317016316E-2</v>
      </c>
      <c r="W21" s="280">
        <v>345.93770223891931</v>
      </c>
      <c r="X21" s="134">
        <v>0.95714285714285707</v>
      </c>
      <c r="Y21" s="280">
        <v>12.391798289155318</v>
      </c>
      <c r="Z21" s="134">
        <v>3.428571428571428E-2</v>
      </c>
      <c r="AA21" s="280">
        <v>3.0979495722888295</v>
      </c>
      <c r="AB21" s="134">
        <v>8.5714285714285701E-3</v>
      </c>
      <c r="AC21" s="280">
        <v>50.59984301405089</v>
      </c>
      <c r="AD21" s="134">
        <v>0.6712328767123289</v>
      </c>
      <c r="AE21" s="280">
        <v>22.718296863451418</v>
      </c>
      <c r="AF21" s="134">
        <v>0.30136986301369867</v>
      </c>
      <c r="AG21" s="280">
        <v>2.0652997148592198</v>
      </c>
      <c r="AH21" s="134">
        <v>2.7397260273972608E-2</v>
      </c>
      <c r="AI21" s="280">
        <v>3.0979495722888295</v>
      </c>
      <c r="AJ21" s="134">
        <v>0.49999999999999994</v>
      </c>
      <c r="AK21" s="280">
        <v>1.0326498574296099</v>
      </c>
      <c r="AL21" s="134">
        <v>0.16666666666666666</v>
      </c>
      <c r="AM21" s="280">
        <v>2.0652997148592198</v>
      </c>
      <c r="AN21" s="134">
        <v>0.33333333333333331</v>
      </c>
      <c r="AP21" s="407"/>
      <c r="AQ21" s="132" t="s">
        <v>2</v>
      </c>
      <c r="AR21" s="381">
        <v>11.359148431725709</v>
      </c>
      <c r="AS21" s="389">
        <v>2.564102564102564E-2</v>
      </c>
      <c r="AT21" s="381">
        <v>32.012145580317906</v>
      </c>
      <c r="AU21" s="389">
        <v>7.2261072261072257E-2</v>
      </c>
      <c r="AV21" s="381">
        <v>99.134386313242558</v>
      </c>
      <c r="AW21" s="389">
        <v>0.22377622377622378</v>
      </c>
      <c r="AX21" s="381">
        <v>160.06072790158956</v>
      </c>
      <c r="AY21" s="389">
        <v>0.36130536130536134</v>
      </c>
      <c r="AZ21" s="381">
        <v>95.003786883524114</v>
      </c>
      <c r="BA21" s="389">
        <v>0.21445221445221443</v>
      </c>
      <c r="BB21" s="109">
        <v>45.436593726902842</v>
      </c>
      <c r="BC21" s="133">
        <v>0.10256410256410257</v>
      </c>
      <c r="BD21" s="546">
        <v>6.195899144577659</v>
      </c>
      <c r="BE21" s="230">
        <v>1.714285714285714E-2</v>
      </c>
      <c r="BF21" s="546">
        <v>16.522397718873759</v>
      </c>
      <c r="BG21" s="230">
        <v>4.5714285714285707E-2</v>
      </c>
      <c r="BH21" s="546">
        <v>72.2854900200727</v>
      </c>
      <c r="BI21" s="230">
        <v>0.2</v>
      </c>
      <c r="BJ21" s="546">
        <v>139.40773075299737</v>
      </c>
      <c r="BK21" s="230">
        <v>0.38571428571428573</v>
      </c>
      <c r="BL21" s="546">
        <v>84.677288309228018</v>
      </c>
      <c r="BM21" s="230">
        <v>0.23428571428571429</v>
      </c>
      <c r="BN21" s="546">
        <v>42.338644154614009</v>
      </c>
      <c r="BO21" s="230">
        <v>0.11714285714285715</v>
      </c>
      <c r="BP21" s="265">
        <v>361.4274501003635</v>
      </c>
      <c r="BQ21" s="546">
        <v>5.1632492871480498</v>
      </c>
      <c r="BR21" s="424">
        <v>6.8493150684931503E-2</v>
      </c>
      <c r="BS21" s="546">
        <v>14.45709800401454</v>
      </c>
      <c r="BT21" s="424">
        <v>0.19178082191780824</v>
      </c>
      <c r="BU21" s="546">
        <v>23.750946720881032</v>
      </c>
      <c r="BV21" s="424">
        <v>0.31506849315068497</v>
      </c>
      <c r="BW21" s="546">
        <v>18.587697433732981</v>
      </c>
      <c r="BX21" s="424">
        <v>0.24657534246575344</v>
      </c>
      <c r="BY21" s="546">
        <v>10.3264985742961</v>
      </c>
      <c r="BZ21" s="424">
        <v>0.13698630136986301</v>
      </c>
      <c r="CA21" s="546">
        <v>3.0979495722888299</v>
      </c>
      <c r="CB21" s="424">
        <v>4.1095890410958909E-2</v>
      </c>
      <c r="CC21" s="167">
        <v>75.383439592361526</v>
      </c>
      <c r="CE21" s="546">
        <v>0</v>
      </c>
      <c r="CF21" s="167"/>
      <c r="CG21" s="546">
        <v>1.0326498574296099</v>
      </c>
      <c r="CH21" s="167"/>
      <c r="CI21" s="546">
        <v>3.0979495722888295</v>
      </c>
      <c r="CJ21" s="167"/>
      <c r="CK21" s="546">
        <v>2.0652997148592198</v>
      </c>
      <c r="CL21" s="167"/>
      <c r="CM21" s="546">
        <v>0</v>
      </c>
      <c r="CN21" s="167"/>
      <c r="CO21" s="546">
        <v>0</v>
      </c>
      <c r="CP21" s="167">
        <v>6.1958991445776599</v>
      </c>
      <c r="CS21" s="132" t="s">
        <v>2</v>
      </c>
      <c r="CT21" s="113">
        <v>32.012145580317913</v>
      </c>
      <c r="CU21" s="133">
        <v>7.3634204275534437E-2</v>
      </c>
      <c r="CV21" s="113">
        <v>237.50946720881032</v>
      </c>
      <c r="CW21" s="133">
        <v>0.54631828978622332</v>
      </c>
      <c r="CX21" s="113">
        <v>165.22397718873759</v>
      </c>
      <c r="CY21" s="133">
        <v>0.38004750593824221</v>
      </c>
      <c r="CZ21" s="23">
        <v>434.74558997786585</v>
      </c>
      <c r="DA21" s="546">
        <v>25.816246435740251</v>
      </c>
      <c r="DB21" s="134">
        <v>7.1633237822349566E-2</v>
      </c>
      <c r="DC21" s="546">
        <v>197.23612276905553</v>
      </c>
      <c r="DD21" s="134">
        <v>0.54727793696275073</v>
      </c>
      <c r="DE21" s="546">
        <v>137.34243103813813</v>
      </c>
      <c r="DF21" s="134">
        <v>0.38108882521489967</v>
      </c>
      <c r="DG21" s="23">
        <v>360.39480024293391</v>
      </c>
      <c r="DH21" s="546">
        <v>6.1958991445776599</v>
      </c>
      <c r="DI21" s="134">
        <v>8.3333333333333329E-2</v>
      </c>
      <c r="DJ21" s="546">
        <v>40.273344439754787</v>
      </c>
      <c r="DK21" s="134">
        <v>0.54166666666666663</v>
      </c>
      <c r="DL21" s="546">
        <v>27.881546150599473</v>
      </c>
      <c r="DM21" s="134">
        <v>0.375</v>
      </c>
      <c r="DN21" s="23">
        <v>74.350789734931922</v>
      </c>
      <c r="DO21" s="546">
        <v>1.0326498574296099</v>
      </c>
      <c r="DP21" s="134">
        <v>0.16666666666666666</v>
      </c>
      <c r="DQ21" s="546">
        <v>0</v>
      </c>
      <c r="DR21" s="134">
        <v>0</v>
      </c>
      <c r="DS21" s="546">
        <v>5.1632492871480498</v>
      </c>
      <c r="DT21" s="134">
        <v>0.83333333333333326</v>
      </c>
      <c r="DU21" s="23">
        <v>6.1958991445776599</v>
      </c>
    </row>
    <row r="22" spans="1:125" x14ac:dyDescent="0.2">
      <c r="A22" s="114">
        <v>97204</v>
      </c>
      <c r="B22" s="115" t="s">
        <v>3</v>
      </c>
      <c r="C22" s="109">
        <v>1323.1220923088656</v>
      </c>
      <c r="D22" s="116">
        <v>0.81590763309813974</v>
      </c>
      <c r="E22" s="287">
        <v>1043.3108951146166</v>
      </c>
      <c r="F22" s="117">
        <v>0.78852201257861643</v>
      </c>
      <c r="G22" s="287">
        <v>229.88206163542404</v>
      </c>
      <c r="H22" s="117">
        <v>0.17374213836477992</v>
      </c>
      <c r="I22" s="287">
        <v>49.929135558825116</v>
      </c>
      <c r="J22" s="117">
        <v>3.7735849056603772E-2</v>
      </c>
      <c r="K22" s="230"/>
      <c r="L22" s="230">
        <v>0.64336112892880049</v>
      </c>
      <c r="M22" s="230">
        <v>0.14175753688261708</v>
      </c>
      <c r="N22" s="230">
        <v>3.0788967286722254E-2</v>
      </c>
      <c r="P22" s="115" t="s">
        <v>3</v>
      </c>
      <c r="Q22" s="109">
        <v>1195.1786824393762</v>
      </c>
      <c r="R22" s="116">
        <v>0.90330188679245282</v>
      </c>
      <c r="S22" s="109">
        <v>115.46112597978308</v>
      </c>
      <c r="T22" s="116">
        <v>8.7264150943396221E-2</v>
      </c>
      <c r="U22" s="109">
        <v>12.482283889706279</v>
      </c>
      <c r="V22" s="116">
        <v>9.433962264150943E-3</v>
      </c>
      <c r="W22" s="280">
        <v>1024.5874692800571</v>
      </c>
      <c r="X22" s="117">
        <v>0.9820538384845463</v>
      </c>
      <c r="Y22" s="280">
        <v>18.723425834559421</v>
      </c>
      <c r="Z22" s="117">
        <v>1.794616151545364E-2</v>
      </c>
      <c r="AA22" s="280">
        <v>0</v>
      </c>
      <c r="AB22" s="117">
        <v>0</v>
      </c>
      <c r="AC22" s="280">
        <v>146.66683570404879</v>
      </c>
      <c r="AD22" s="117">
        <v>0.6380090497737555</v>
      </c>
      <c r="AE22" s="280">
        <v>80.09465495894861</v>
      </c>
      <c r="AF22" s="117">
        <v>0.34841628959276</v>
      </c>
      <c r="AG22" s="280">
        <v>3.1205709724265698</v>
      </c>
      <c r="AH22" s="117">
        <v>1.357466063348416E-2</v>
      </c>
      <c r="AI22" s="280">
        <v>23.924377455270371</v>
      </c>
      <c r="AJ22" s="117">
        <v>0.47916666666666669</v>
      </c>
      <c r="AK22" s="280">
        <v>16.643045186275039</v>
      </c>
      <c r="AL22" s="117">
        <v>0.33333333333333331</v>
      </c>
      <c r="AM22" s="280">
        <v>9.3617129172797089</v>
      </c>
      <c r="AN22" s="117">
        <v>0.1875</v>
      </c>
      <c r="AP22" s="407"/>
      <c r="AQ22" s="115" t="s">
        <v>3</v>
      </c>
      <c r="AR22" s="381">
        <v>37.446851669118843</v>
      </c>
      <c r="AS22" s="383">
        <v>2.8301886792452834E-2</v>
      </c>
      <c r="AT22" s="381">
        <v>111.30036468321433</v>
      </c>
      <c r="AU22" s="383">
        <v>8.4119496855345907E-2</v>
      </c>
      <c r="AV22" s="381">
        <v>327.65995210478985</v>
      </c>
      <c r="AW22" s="383">
        <v>0.24764150943396229</v>
      </c>
      <c r="AX22" s="381">
        <v>522.17554271937945</v>
      </c>
      <c r="AY22" s="383">
        <v>0.39465408805031454</v>
      </c>
      <c r="AZ22" s="381">
        <v>201.79692288358487</v>
      </c>
      <c r="BA22" s="383">
        <v>0.15251572327044027</v>
      </c>
      <c r="BB22" s="109">
        <v>122.74245824877841</v>
      </c>
      <c r="BC22" s="116">
        <v>9.276729559748427E-2</v>
      </c>
      <c r="BD22" s="546">
        <v>5.2009516207109492</v>
      </c>
      <c r="BE22" s="230">
        <v>4.9850448654037887E-3</v>
      </c>
      <c r="BF22" s="546">
        <v>54.089896855393881</v>
      </c>
      <c r="BG22" s="230">
        <v>5.184446660019941E-2</v>
      </c>
      <c r="BH22" s="546">
        <v>210.11844547672237</v>
      </c>
      <c r="BI22" s="230">
        <v>0.20139581256231309</v>
      </c>
      <c r="BJ22" s="546">
        <v>468.08564586398558</v>
      </c>
      <c r="BK22" s="230">
        <v>0.44865403788634112</v>
      </c>
      <c r="BL22" s="546">
        <v>190.35482931802079</v>
      </c>
      <c r="BM22" s="230">
        <v>0.1824526420737787</v>
      </c>
      <c r="BN22" s="546">
        <v>115.46112597978308</v>
      </c>
      <c r="BO22" s="230">
        <v>0.11066799601196411</v>
      </c>
      <c r="BP22" s="260">
        <v>1043.3108951146164</v>
      </c>
      <c r="BQ22" s="546">
        <v>20.8038064828438</v>
      </c>
      <c r="BR22" s="424">
        <v>9.0497737556561084E-2</v>
      </c>
      <c r="BS22" s="546">
        <v>47.848754910540734</v>
      </c>
      <c r="BT22" s="424">
        <v>0.20814479638009045</v>
      </c>
      <c r="BU22" s="546">
        <v>96.73770014522367</v>
      </c>
      <c r="BV22" s="424">
        <v>0.420814479638009</v>
      </c>
      <c r="BW22" s="546">
        <v>48.888945234682929</v>
      </c>
      <c r="BX22" s="424">
        <v>0.21266968325791852</v>
      </c>
      <c r="BY22" s="546">
        <v>9.3617129172797089</v>
      </c>
      <c r="BZ22" s="424">
        <v>4.0723981900452483E-2</v>
      </c>
      <c r="CA22" s="546">
        <v>6.2411419448531404</v>
      </c>
      <c r="CB22" s="424">
        <v>2.7149321266968326E-2</v>
      </c>
      <c r="CC22" s="167">
        <v>229.88206163542401</v>
      </c>
      <c r="CE22" s="546">
        <v>11.44209356556409</v>
      </c>
      <c r="CF22" s="167"/>
      <c r="CG22" s="546">
        <v>9.3617129172797107</v>
      </c>
      <c r="CH22" s="167"/>
      <c r="CI22" s="546">
        <v>20.8038064828438</v>
      </c>
      <c r="CJ22" s="167"/>
      <c r="CK22" s="546">
        <v>5.2009516207109492</v>
      </c>
      <c r="CL22" s="167"/>
      <c r="CM22" s="546">
        <v>2.0803806482843799</v>
      </c>
      <c r="CN22" s="167"/>
      <c r="CO22" s="546">
        <v>1.0401903241421899</v>
      </c>
      <c r="CP22" s="167">
        <v>49.929135558825124</v>
      </c>
      <c r="CS22" s="115" t="s">
        <v>3</v>
      </c>
      <c r="CT22" s="113">
        <v>104.019032414219</v>
      </c>
      <c r="CU22" s="116">
        <v>8.5616438356164379E-2</v>
      </c>
      <c r="CV22" s="113">
        <v>511.77363947795743</v>
      </c>
      <c r="CW22" s="116">
        <v>0.42123287671232873</v>
      </c>
      <c r="CX22" s="113">
        <v>599.14962670590148</v>
      </c>
      <c r="CY22" s="116">
        <v>0.49315068493150688</v>
      </c>
      <c r="CZ22" s="23">
        <v>1214.942298598078</v>
      </c>
      <c r="DA22" s="546">
        <v>81.134845283090812</v>
      </c>
      <c r="DB22" s="117">
        <v>8.1761006289308172E-2</v>
      </c>
      <c r="DC22" s="546">
        <v>415.03593933273379</v>
      </c>
      <c r="DD22" s="117">
        <v>0.41823899371069179</v>
      </c>
      <c r="DE22" s="546">
        <v>496.17078461582469</v>
      </c>
      <c r="DF22" s="117">
        <v>0.50000000000000011</v>
      </c>
      <c r="DG22" s="23">
        <v>992.34156923164926</v>
      </c>
      <c r="DH22" s="546">
        <v>22.884187131128179</v>
      </c>
      <c r="DI22" s="117">
        <v>0.10280373831775702</v>
      </c>
      <c r="DJ22" s="546">
        <v>96.737700145223656</v>
      </c>
      <c r="DK22" s="117">
        <v>0.43457943925233644</v>
      </c>
      <c r="DL22" s="546">
        <v>102.9788420900768</v>
      </c>
      <c r="DM22" s="117">
        <v>0.46261682242990654</v>
      </c>
      <c r="DN22" s="23">
        <v>222.60072936642862</v>
      </c>
      <c r="DO22" s="546">
        <v>1.0401903241421899</v>
      </c>
      <c r="DP22" s="117">
        <v>2.1276595744680851E-2</v>
      </c>
      <c r="DQ22" s="546">
        <v>27.044948427696941</v>
      </c>
      <c r="DR22" s="117">
        <v>0.55319148936170215</v>
      </c>
      <c r="DS22" s="546">
        <v>20.8038064828438</v>
      </c>
      <c r="DT22" s="117">
        <v>0.42553191489361702</v>
      </c>
      <c r="DU22" s="23">
        <v>48.888945234682929</v>
      </c>
    </row>
    <row r="23" spans="1:125" x14ac:dyDescent="0.2">
      <c r="A23" s="114">
        <v>97205</v>
      </c>
      <c r="B23" s="115" t="s">
        <v>4</v>
      </c>
      <c r="C23" s="109">
        <v>1321.2860858862061</v>
      </c>
      <c r="D23" s="116">
        <v>0.72807501378929951</v>
      </c>
      <c r="E23" s="287">
        <v>1053.0249714790066</v>
      </c>
      <c r="F23" s="117">
        <v>0.79696969696969688</v>
      </c>
      <c r="G23" s="287">
        <v>239.23285949000245</v>
      </c>
      <c r="H23" s="117">
        <v>0.18106060606060603</v>
      </c>
      <c r="I23" s="287">
        <v>29.028254917196946</v>
      </c>
      <c r="J23" s="117">
        <v>2.1969696969696965E-2</v>
      </c>
      <c r="K23" s="230"/>
      <c r="L23" s="230">
        <v>0.58025372311086587</v>
      </c>
      <c r="M23" s="230">
        <v>0.13182570325427467</v>
      </c>
      <c r="N23" s="230">
        <v>1.5995587424158849E-2</v>
      </c>
      <c r="P23" s="115" t="s">
        <v>4</v>
      </c>
      <c r="Q23" s="109">
        <v>1198.1662460649916</v>
      </c>
      <c r="R23" s="116">
        <v>0.90681818181818186</v>
      </c>
      <c r="S23" s="109">
        <v>121.11789120623556</v>
      </c>
      <c r="T23" s="116">
        <v>9.166666666666666E-2</v>
      </c>
      <c r="U23" s="109">
        <v>2.0019486149791001</v>
      </c>
      <c r="V23" s="116">
        <v>1.5151515151515152E-3</v>
      </c>
      <c r="W23" s="280">
        <v>1012.9859991794247</v>
      </c>
      <c r="X23" s="117">
        <v>0.96197718631178719</v>
      </c>
      <c r="Y23" s="280">
        <v>40.038972299581999</v>
      </c>
      <c r="Z23" s="117">
        <v>3.8022813688212927E-2</v>
      </c>
      <c r="AA23" s="280">
        <v>0</v>
      </c>
      <c r="AB23" s="117">
        <v>0</v>
      </c>
      <c r="AC23" s="280">
        <v>167.16270935075488</v>
      </c>
      <c r="AD23" s="117">
        <v>0.69874476987447709</v>
      </c>
      <c r="AE23" s="280">
        <v>71.069175831758059</v>
      </c>
      <c r="AF23" s="117">
        <v>0.29707112970711302</v>
      </c>
      <c r="AG23" s="280">
        <v>1.0009743074895501</v>
      </c>
      <c r="AH23" s="117">
        <v>4.1841004184100423E-3</v>
      </c>
      <c r="AI23" s="280">
        <v>18.0175375348119</v>
      </c>
      <c r="AJ23" s="117">
        <v>0.62068965517241392</v>
      </c>
      <c r="AK23" s="280">
        <v>10.0097430748955</v>
      </c>
      <c r="AL23" s="117">
        <v>0.34482758620689657</v>
      </c>
      <c r="AM23" s="280">
        <v>1.0009743074895501</v>
      </c>
      <c r="AN23" s="117">
        <v>3.4482758620689662E-2</v>
      </c>
      <c r="AP23" s="407"/>
      <c r="AQ23" s="115" t="s">
        <v>4</v>
      </c>
      <c r="AR23" s="381">
        <v>22.021434764770099</v>
      </c>
      <c r="AS23" s="383">
        <v>1.6666666666666663E-2</v>
      </c>
      <c r="AT23" s="381">
        <v>63.061381371841648</v>
      </c>
      <c r="AU23" s="383">
        <v>4.7727272727272722E-2</v>
      </c>
      <c r="AV23" s="381">
        <v>292.28449778694858</v>
      </c>
      <c r="AW23" s="383">
        <v>0.22121212121212117</v>
      </c>
      <c r="AX23" s="381">
        <v>510.49689681967044</v>
      </c>
      <c r="AY23" s="383">
        <v>0.3863636363636363</v>
      </c>
      <c r="AZ23" s="381">
        <v>261.25429425477256</v>
      </c>
      <c r="BA23" s="383">
        <v>0.19772727272727272</v>
      </c>
      <c r="BB23" s="109">
        <v>172.16758088820259</v>
      </c>
      <c r="BC23" s="116">
        <v>0.13030303030303028</v>
      </c>
      <c r="BD23" s="546">
        <v>5.0048715374477499</v>
      </c>
      <c r="BE23" s="230">
        <v>4.7528517110266158E-3</v>
      </c>
      <c r="BF23" s="546">
        <v>36.035075069623801</v>
      </c>
      <c r="BG23" s="230">
        <v>3.4220532319391636E-2</v>
      </c>
      <c r="BH23" s="546">
        <v>206.20070734284729</v>
      </c>
      <c r="BI23" s="230">
        <v>0.19581749049429659</v>
      </c>
      <c r="BJ23" s="546">
        <v>430.41895222050647</v>
      </c>
      <c r="BK23" s="230">
        <v>0.40874524714828897</v>
      </c>
      <c r="BL23" s="546">
        <v>224.21824487765923</v>
      </c>
      <c r="BM23" s="230">
        <v>0.21292775665399244</v>
      </c>
      <c r="BN23" s="546">
        <v>151.14712043092206</v>
      </c>
      <c r="BO23" s="230">
        <v>0.14353612167300381</v>
      </c>
      <c r="BP23" s="260">
        <v>1053.0249714790066</v>
      </c>
      <c r="BQ23" s="546">
        <v>12.011691689874599</v>
      </c>
      <c r="BR23" s="424">
        <v>5.0209205020920501E-2</v>
      </c>
      <c r="BS23" s="546">
        <v>24.023383379749198</v>
      </c>
      <c r="BT23" s="424">
        <v>0.100418410041841</v>
      </c>
      <c r="BU23" s="546">
        <v>81.078918906653556</v>
      </c>
      <c r="BV23" s="424">
        <v>0.33891213389121344</v>
      </c>
      <c r="BW23" s="546">
        <v>75.073073061716244</v>
      </c>
      <c r="BX23" s="424">
        <v>0.31380753138075312</v>
      </c>
      <c r="BY23" s="546">
        <v>30.0292292246865</v>
      </c>
      <c r="BZ23" s="424">
        <v>0.12552301255230128</v>
      </c>
      <c r="CA23" s="546">
        <v>17.016563227322351</v>
      </c>
      <c r="CB23" s="424">
        <v>7.1129707112970716E-2</v>
      </c>
      <c r="CC23" s="167">
        <v>239.23285949000243</v>
      </c>
      <c r="CE23" s="546">
        <v>5.0048715374477499</v>
      </c>
      <c r="CF23" s="167"/>
      <c r="CG23" s="546">
        <v>3.0029229224686502</v>
      </c>
      <c r="CH23" s="167"/>
      <c r="CI23" s="546">
        <v>5.0048715374477499</v>
      </c>
      <c r="CJ23" s="167"/>
      <c r="CK23" s="546">
        <v>5.0048715374477499</v>
      </c>
      <c r="CL23" s="167"/>
      <c r="CM23" s="546">
        <v>7.0068201524268492</v>
      </c>
      <c r="CN23" s="167"/>
      <c r="CO23" s="546">
        <v>4.0038972299582003</v>
      </c>
      <c r="CP23" s="167">
        <v>29.028254917196946</v>
      </c>
      <c r="CS23" s="115" t="s">
        <v>4</v>
      </c>
      <c r="CT23" s="113">
        <v>44.042869529540198</v>
      </c>
      <c r="CU23" s="116">
        <v>3.5143769968051117E-2</v>
      </c>
      <c r="CV23" s="113">
        <v>627.61089079594785</v>
      </c>
      <c r="CW23" s="116">
        <v>0.50079872204472842</v>
      </c>
      <c r="CX23" s="113">
        <v>581.56607265142861</v>
      </c>
      <c r="CY23" s="116">
        <v>0.46405750798722045</v>
      </c>
      <c r="CZ23" s="23">
        <v>1253.2198329769167</v>
      </c>
      <c r="DA23" s="546">
        <v>29.02825491719695</v>
      </c>
      <c r="DB23" s="117">
        <v>2.8292682926829266E-2</v>
      </c>
      <c r="DC23" s="546">
        <v>531.51735727695109</v>
      </c>
      <c r="DD23" s="117">
        <v>0.51804878048780489</v>
      </c>
      <c r="DE23" s="546">
        <v>465.45305298264077</v>
      </c>
      <c r="DF23" s="117">
        <v>0.45365853658536587</v>
      </c>
      <c r="DG23" s="23">
        <v>1025.9986651767888</v>
      </c>
      <c r="DH23" s="546">
        <v>15.01461461234325</v>
      </c>
      <c r="DI23" s="117">
        <v>6.6079295154185022E-2</v>
      </c>
      <c r="DJ23" s="546">
        <v>96.093533518996793</v>
      </c>
      <c r="DK23" s="117">
        <v>0.4229074889867841</v>
      </c>
      <c r="DL23" s="546">
        <v>116.11301966878781</v>
      </c>
      <c r="DM23" s="117">
        <v>0.51101321585903092</v>
      </c>
      <c r="DN23" s="23">
        <v>227.22116780012786</v>
      </c>
      <c r="DO23" s="546">
        <v>1.0009743074895501</v>
      </c>
      <c r="DP23" s="117">
        <v>3.4482758620689655E-2</v>
      </c>
      <c r="DQ23" s="546">
        <v>9.0087687674059502</v>
      </c>
      <c r="DR23" s="117">
        <v>0.31034482758620691</v>
      </c>
      <c r="DS23" s="546">
        <v>19.01851184230145</v>
      </c>
      <c r="DT23" s="117">
        <v>0.65517241379310343</v>
      </c>
      <c r="DU23" s="23">
        <v>29.02825491719695</v>
      </c>
    </row>
    <row r="24" spans="1:125" x14ac:dyDescent="0.2">
      <c r="A24" s="114">
        <v>97208</v>
      </c>
      <c r="B24" s="115" t="s">
        <v>7</v>
      </c>
      <c r="C24" s="109">
        <v>287.62607626076255</v>
      </c>
      <c r="D24" s="116">
        <v>0.82222222222222208</v>
      </c>
      <c r="E24" s="287">
        <v>238.06888068880687</v>
      </c>
      <c r="F24" s="117">
        <v>0.82770270270270285</v>
      </c>
      <c r="G24" s="287">
        <v>44.698646986469868</v>
      </c>
      <c r="H24" s="117">
        <v>0.15540540540540546</v>
      </c>
      <c r="I24" s="287">
        <v>4.8585485854858552</v>
      </c>
      <c r="J24" s="117">
        <v>1.6891891891891896E-2</v>
      </c>
      <c r="K24" s="230"/>
      <c r="L24" s="230">
        <v>0.68055555555555558</v>
      </c>
      <c r="M24" s="230">
        <v>0.1277777777777778</v>
      </c>
      <c r="N24" s="230">
        <v>1.3888888888888892E-2</v>
      </c>
      <c r="P24" s="115" t="s">
        <v>7</v>
      </c>
      <c r="Q24" s="109">
        <v>279.85239852398519</v>
      </c>
      <c r="R24" s="116">
        <v>0.97297297297297303</v>
      </c>
      <c r="S24" s="109">
        <v>7.7736777367773682</v>
      </c>
      <c r="T24" s="116">
        <v>2.7027027027027035E-2</v>
      </c>
      <c r="U24" s="109">
        <v>0</v>
      </c>
      <c r="V24" s="116">
        <v>0</v>
      </c>
      <c r="W24" s="280">
        <v>232.23862238622385</v>
      </c>
      <c r="X24" s="117">
        <v>0.97551020408163269</v>
      </c>
      <c r="Y24" s="280">
        <v>5.8302583025830259</v>
      </c>
      <c r="Z24" s="117">
        <v>2.4489795918367349E-2</v>
      </c>
      <c r="AA24" s="280">
        <v>0</v>
      </c>
      <c r="AB24" s="117">
        <v>0</v>
      </c>
      <c r="AC24" s="280">
        <v>42.755227552275521</v>
      </c>
      <c r="AD24" s="117">
        <v>0.9565217391304347</v>
      </c>
      <c r="AE24" s="280">
        <v>1.943419434194342</v>
      </c>
      <c r="AF24" s="117">
        <v>4.3478260869565216E-2</v>
      </c>
      <c r="AG24" s="280">
        <v>0</v>
      </c>
      <c r="AH24" s="117">
        <v>0</v>
      </c>
      <c r="AI24" s="280">
        <v>4.8585485854858552</v>
      </c>
      <c r="AJ24" s="117">
        <v>1</v>
      </c>
      <c r="AK24" s="280">
        <v>0</v>
      </c>
      <c r="AL24" s="117">
        <v>0</v>
      </c>
      <c r="AM24" s="280">
        <v>0</v>
      </c>
      <c r="AN24" s="117">
        <v>0</v>
      </c>
      <c r="AP24" s="407"/>
      <c r="AQ24" s="115" t="s">
        <v>7</v>
      </c>
      <c r="AR24" s="381">
        <v>6.8019680196801975</v>
      </c>
      <c r="AS24" s="383">
        <v>2.3648648648648657E-2</v>
      </c>
      <c r="AT24" s="381">
        <v>27.20787207872079</v>
      </c>
      <c r="AU24" s="383">
        <v>9.4594594594594628E-2</v>
      </c>
      <c r="AV24" s="381">
        <v>79.680196801968023</v>
      </c>
      <c r="AW24" s="383">
        <v>0.27702702702702708</v>
      </c>
      <c r="AX24" s="381">
        <v>115.63345633456335</v>
      </c>
      <c r="AY24" s="383">
        <v>0.40202702702702714</v>
      </c>
      <c r="AZ24" s="381">
        <v>39.840098400984012</v>
      </c>
      <c r="BA24" s="383">
        <v>0.13851351351351354</v>
      </c>
      <c r="BB24" s="109">
        <v>18.462484624846251</v>
      </c>
      <c r="BC24" s="116">
        <v>6.4189189189189214E-2</v>
      </c>
      <c r="BD24" s="546">
        <v>2.915129151291513</v>
      </c>
      <c r="BE24" s="230">
        <v>1.2244897959183673E-2</v>
      </c>
      <c r="BF24" s="546">
        <v>20.405904059040591</v>
      </c>
      <c r="BG24" s="230">
        <v>8.5714285714285715E-2</v>
      </c>
      <c r="BH24" s="546">
        <v>57.330873308733089</v>
      </c>
      <c r="BI24" s="230">
        <v>0.24081632653061225</v>
      </c>
      <c r="BJ24" s="546">
        <v>103.00123001230013</v>
      </c>
      <c r="BK24" s="230">
        <v>0.43265306122448977</v>
      </c>
      <c r="BL24" s="546">
        <v>37.896678966789672</v>
      </c>
      <c r="BM24" s="230">
        <v>0.15918367346938778</v>
      </c>
      <c r="BN24" s="546">
        <v>16.519065190651908</v>
      </c>
      <c r="BO24" s="230">
        <v>6.9387755102040816E-2</v>
      </c>
      <c r="BP24" s="260">
        <v>238.0688806888069</v>
      </c>
      <c r="BQ24" s="546">
        <v>3.8868388683886841</v>
      </c>
      <c r="BR24" s="424">
        <v>8.6956521739130432E-2</v>
      </c>
      <c r="BS24" s="546">
        <v>4.8585485854858552</v>
      </c>
      <c r="BT24" s="424">
        <v>0.10869565217391304</v>
      </c>
      <c r="BU24" s="546">
        <v>20.405904059040591</v>
      </c>
      <c r="BV24" s="424">
        <v>0.45652173913043476</v>
      </c>
      <c r="BW24" s="546">
        <v>11.660516605166052</v>
      </c>
      <c r="BX24" s="424">
        <v>0.2608695652173913</v>
      </c>
      <c r="BY24" s="546">
        <v>1.943419434194342</v>
      </c>
      <c r="BZ24" s="424">
        <v>4.3478260869565216E-2</v>
      </c>
      <c r="CA24" s="546">
        <v>1.943419434194342</v>
      </c>
      <c r="CB24" s="424">
        <v>4.3478260869565216E-2</v>
      </c>
      <c r="CC24" s="167">
        <v>44.698646986469868</v>
      </c>
      <c r="CE24" s="546">
        <v>0</v>
      </c>
      <c r="CF24" s="167"/>
      <c r="CG24" s="546">
        <v>1.943419434194342</v>
      </c>
      <c r="CH24" s="167"/>
      <c r="CI24" s="546">
        <v>1.943419434194342</v>
      </c>
      <c r="CJ24" s="167"/>
      <c r="CK24" s="546">
        <v>0.97170971709717102</v>
      </c>
      <c r="CL24" s="167"/>
      <c r="CM24" s="546">
        <v>0</v>
      </c>
      <c r="CN24" s="167"/>
      <c r="CO24" s="546">
        <v>0</v>
      </c>
      <c r="CP24" s="167">
        <v>4.8585485854858552</v>
      </c>
      <c r="CS24" s="115" t="s">
        <v>7</v>
      </c>
      <c r="CT24" s="113">
        <v>20.405904059040591</v>
      </c>
      <c r="CU24" s="116">
        <v>7.2164948453608241E-2</v>
      </c>
      <c r="CV24" s="113">
        <v>171.02091020910208</v>
      </c>
      <c r="CW24" s="116">
        <v>0.60481099656357384</v>
      </c>
      <c r="CX24" s="113">
        <v>91.340713407134075</v>
      </c>
      <c r="CY24" s="116">
        <v>0.32302405498281789</v>
      </c>
      <c r="CZ24" s="23">
        <v>282.76752767527677</v>
      </c>
      <c r="DA24" s="546">
        <v>19.434194341943421</v>
      </c>
      <c r="DB24" s="117">
        <v>8.1632653061224497E-2</v>
      </c>
      <c r="DC24" s="546">
        <v>133.12423124231242</v>
      </c>
      <c r="DD24" s="117">
        <v>0.55918367346938769</v>
      </c>
      <c r="DE24" s="546">
        <v>85.510455104551056</v>
      </c>
      <c r="DF24" s="117">
        <v>0.35918367346938779</v>
      </c>
      <c r="DG24" s="23">
        <v>238.0688806888069</v>
      </c>
      <c r="DH24" s="546">
        <v>0.97170971709717102</v>
      </c>
      <c r="DI24" s="117">
        <v>2.1739130434782612E-2</v>
      </c>
      <c r="DJ24" s="546">
        <v>37.896678966789665</v>
      </c>
      <c r="DK24" s="117">
        <v>0.84782608695652173</v>
      </c>
      <c r="DL24" s="546">
        <v>5.8302583025830259</v>
      </c>
      <c r="DM24" s="117">
        <v>0.13043478260869568</v>
      </c>
      <c r="DN24" s="23">
        <v>44.698646986469861</v>
      </c>
      <c r="DO24" s="546">
        <v>0.97170971709717102</v>
      </c>
      <c r="DP24" s="117">
        <v>0.19999999999999998</v>
      </c>
      <c r="DQ24" s="546">
        <v>1.943419434194342</v>
      </c>
      <c r="DR24" s="117">
        <v>0.39999999999999997</v>
      </c>
      <c r="DS24" s="546">
        <v>1.943419434194342</v>
      </c>
      <c r="DT24" s="117">
        <v>0.39999999999999997</v>
      </c>
      <c r="DU24" s="23">
        <v>4.8585485854858552</v>
      </c>
    </row>
    <row r="25" spans="1:125" x14ac:dyDescent="0.2">
      <c r="A25" s="114">
        <v>97218</v>
      </c>
      <c r="B25" s="115" t="s">
        <v>15</v>
      </c>
      <c r="C25" s="109">
        <v>1712</v>
      </c>
      <c r="D25" s="116">
        <v>0.81913875598086128</v>
      </c>
      <c r="E25" s="287">
        <v>1325</v>
      </c>
      <c r="F25" s="117">
        <v>0.77394859813084116</v>
      </c>
      <c r="G25" s="287">
        <v>373</v>
      </c>
      <c r="H25" s="117">
        <v>0.21787383177570094</v>
      </c>
      <c r="I25" s="287">
        <v>14</v>
      </c>
      <c r="J25" s="117">
        <v>8.1775700934579431E-3</v>
      </c>
      <c r="K25" s="230"/>
      <c r="L25" s="230">
        <v>0.63397129186602874</v>
      </c>
      <c r="M25" s="230">
        <v>0.17846889952153111</v>
      </c>
      <c r="N25" s="230">
        <v>6.6985645933014355E-3</v>
      </c>
      <c r="P25" s="115" t="s">
        <v>15</v>
      </c>
      <c r="Q25" s="109">
        <v>1579</v>
      </c>
      <c r="R25" s="116">
        <v>0.92231308411214952</v>
      </c>
      <c r="S25" s="109">
        <v>125</v>
      </c>
      <c r="T25" s="116">
        <v>7.3014018691588786E-2</v>
      </c>
      <c r="U25" s="109">
        <v>8</v>
      </c>
      <c r="V25" s="116">
        <v>4.6728971962616819E-3</v>
      </c>
      <c r="W25" s="280">
        <v>1296</v>
      </c>
      <c r="X25" s="117">
        <v>0.97811320754716979</v>
      </c>
      <c r="Y25" s="280">
        <v>23</v>
      </c>
      <c r="Z25" s="117">
        <v>1.7358490566037735E-2</v>
      </c>
      <c r="AA25" s="280">
        <v>6</v>
      </c>
      <c r="AB25" s="117">
        <v>4.528301886792453E-3</v>
      </c>
      <c r="AC25" s="280">
        <v>277</v>
      </c>
      <c r="AD25" s="117">
        <v>0.74262734584450407</v>
      </c>
      <c r="AE25" s="280">
        <v>94</v>
      </c>
      <c r="AF25" s="117">
        <v>0.25201072386058981</v>
      </c>
      <c r="AG25" s="280">
        <v>2</v>
      </c>
      <c r="AH25" s="117">
        <v>5.3619302949061663E-3</v>
      </c>
      <c r="AI25" s="280">
        <v>6</v>
      </c>
      <c r="AJ25" s="117">
        <v>0.42857142857142855</v>
      </c>
      <c r="AK25" s="280">
        <v>8</v>
      </c>
      <c r="AL25" s="117">
        <v>0.5714285714285714</v>
      </c>
      <c r="AM25" s="280">
        <v>0</v>
      </c>
      <c r="AN25" s="117">
        <v>0</v>
      </c>
      <c r="AP25" s="407"/>
      <c r="AQ25" s="115" t="s">
        <v>15</v>
      </c>
      <c r="AR25" s="381">
        <v>14</v>
      </c>
      <c r="AS25" s="383">
        <v>8.1775700934579431E-3</v>
      </c>
      <c r="AT25" s="381">
        <v>100</v>
      </c>
      <c r="AU25" s="383">
        <v>5.8411214953271028E-2</v>
      </c>
      <c r="AV25" s="381">
        <v>359</v>
      </c>
      <c r="AW25" s="383">
        <v>0.20969626168224298</v>
      </c>
      <c r="AX25" s="381">
        <v>660</v>
      </c>
      <c r="AY25" s="383">
        <v>0.3855140186915888</v>
      </c>
      <c r="AZ25" s="381">
        <v>381</v>
      </c>
      <c r="BA25" s="383">
        <v>0.22254672897196262</v>
      </c>
      <c r="BB25" s="109">
        <v>198</v>
      </c>
      <c r="BC25" s="116">
        <v>0.11565420560747663</v>
      </c>
      <c r="BD25" s="546">
        <v>1</v>
      </c>
      <c r="BE25" s="230">
        <v>7.5471698113207543E-4</v>
      </c>
      <c r="BF25" s="546">
        <v>53</v>
      </c>
      <c r="BG25" s="230">
        <v>0.04</v>
      </c>
      <c r="BH25" s="546">
        <v>222</v>
      </c>
      <c r="BI25" s="230">
        <v>0.16754716981132076</v>
      </c>
      <c r="BJ25" s="546">
        <v>535</v>
      </c>
      <c r="BK25" s="230">
        <v>0.4037735849056604</v>
      </c>
      <c r="BL25" s="546">
        <v>336</v>
      </c>
      <c r="BM25" s="230">
        <v>0.25358490566037734</v>
      </c>
      <c r="BN25" s="546">
        <v>178</v>
      </c>
      <c r="BO25" s="230">
        <v>0.13433962264150942</v>
      </c>
      <c r="BP25" s="260">
        <v>1325</v>
      </c>
      <c r="BQ25" s="546">
        <v>10</v>
      </c>
      <c r="BR25" s="424">
        <v>2.6809651474530832E-2</v>
      </c>
      <c r="BS25" s="546">
        <v>44</v>
      </c>
      <c r="BT25" s="424">
        <v>0.11796246648793565</v>
      </c>
      <c r="BU25" s="546">
        <v>135</v>
      </c>
      <c r="BV25" s="424">
        <v>0.36193029490616624</v>
      </c>
      <c r="BW25" s="546">
        <v>120</v>
      </c>
      <c r="BX25" s="424">
        <v>0.32171581769436997</v>
      </c>
      <c r="BY25" s="546">
        <v>44</v>
      </c>
      <c r="BZ25" s="424">
        <v>0.11796246648793565</v>
      </c>
      <c r="CA25" s="546">
        <v>20</v>
      </c>
      <c r="CB25" s="424">
        <v>5.3619302949061663E-2</v>
      </c>
      <c r="CC25" s="167">
        <v>373</v>
      </c>
      <c r="CE25" s="546">
        <v>3</v>
      </c>
      <c r="CF25" s="167"/>
      <c r="CG25" s="546">
        <v>3</v>
      </c>
      <c r="CH25" s="167"/>
      <c r="CI25" s="546">
        <v>2</v>
      </c>
      <c r="CJ25" s="167"/>
      <c r="CK25" s="546">
        <v>5</v>
      </c>
      <c r="CL25" s="167"/>
      <c r="CM25" s="546">
        <v>1</v>
      </c>
      <c r="CN25" s="167"/>
      <c r="CO25" s="546">
        <v>0</v>
      </c>
      <c r="CP25" s="167">
        <v>14</v>
      </c>
      <c r="CS25" s="115" t="s">
        <v>15</v>
      </c>
      <c r="CT25" s="113">
        <v>109</v>
      </c>
      <c r="CU25" s="116">
        <v>6.5900846432889959E-2</v>
      </c>
      <c r="CV25" s="113">
        <v>983</v>
      </c>
      <c r="CW25" s="116">
        <v>0.59431680773881501</v>
      </c>
      <c r="CX25" s="113">
        <v>562</v>
      </c>
      <c r="CY25" s="116">
        <v>0.33978234582829503</v>
      </c>
      <c r="CZ25" s="23">
        <v>1654</v>
      </c>
      <c r="DA25" s="546">
        <v>72</v>
      </c>
      <c r="DB25" s="117">
        <v>5.5641421947449768E-2</v>
      </c>
      <c r="DC25" s="546">
        <v>776</v>
      </c>
      <c r="DD25" s="117">
        <v>0.59969088098918089</v>
      </c>
      <c r="DE25" s="546">
        <v>446</v>
      </c>
      <c r="DF25" s="117">
        <v>0.34466769706336942</v>
      </c>
      <c r="DG25" s="23">
        <v>1294</v>
      </c>
      <c r="DH25" s="546">
        <v>37</v>
      </c>
      <c r="DI25" s="117">
        <v>0.10277777777777777</v>
      </c>
      <c r="DJ25" s="546">
        <v>207</v>
      </c>
      <c r="DK25" s="117">
        <v>0.57499999999999996</v>
      </c>
      <c r="DL25" s="546">
        <v>116</v>
      </c>
      <c r="DM25" s="117">
        <v>0.32222222222222224</v>
      </c>
      <c r="DN25" s="23">
        <v>360</v>
      </c>
      <c r="DO25" s="546">
        <v>0</v>
      </c>
      <c r="DP25" s="117">
        <v>0</v>
      </c>
      <c r="DQ25" s="546">
        <v>9</v>
      </c>
      <c r="DR25" s="117">
        <v>0.69230769230769229</v>
      </c>
      <c r="DS25" s="546">
        <v>4</v>
      </c>
      <c r="DT25" s="117">
        <v>0.30769230769230771</v>
      </c>
      <c r="DU25" s="23">
        <v>13</v>
      </c>
    </row>
    <row r="26" spans="1:125" x14ac:dyDescent="0.2">
      <c r="A26" s="114">
        <v>97233</v>
      </c>
      <c r="B26" s="115" t="s">
        <v>16</v>
      </c>
      <c r="C26" s="109">
        <v>713.19568237309409</v>
      </c>
      <c r="D26" s="116">
        <v>0.85836385836385831</v>
      </c>
      <c r="E26" s="287">
        <v>582.32478190918357</v>
      </c>
      <c r="F26" s="117">
        <v>0.81650071123755341</v>
      </c>
      <c r="G26" s="287">
        <v>109.56633527211119</v>
      </c>
      <c r="H26" s="117">
        <v>0.15362731152204837</v>
      </c>
      <c r="I26" s="287">
        <v>21.304565191799398</v>
      </c>
      <c r="J26" s="117">
        <v>2.9871977240398296E-2</v>
      </c>
      <c r="K26" s="230"/>
      <c r="L26" s="230">
        <v>0.70085470085470092</v>
      </c>
      <c r="M26" s="230">
        <v>0.13186813186813187</v>
      </c>
      <c r="N26" s="230">
        <v>2.564102564102564E-2</v>
      </c>
      <c r="P26" s="115" t="s">
        <v>16</v>
      </c>
      <c r="Q26" s="109">
        <v>639.13695575398197</v>
      </c>
      <c r="R26" s="116">
        <v>0.89615931721194886</v>
      </c>
      <c r="S26" s="109">
        <v>70.000714201626607</v>
      </c>
      <c r="T26" s="116">
        <v>9.8150782361308697E-2</v>
      </c>
      <c r="U26" s="109">
        <v>4.0580124174855996</v>
      </c>
      <c r="V26" s="116">
        <v>5.6899004267425323E-3</v>
      </c>
      <c r="W26" s="280">
        <v>560.00571361301274</v>
      </c>
      <c r="X26" s="117">
        <v>0.9616724738675958</v>
      </c>
      <c r="Y26" s="280">
        <v>19.275558983056602</v>
      </c>
      <c r="Z26" s="117">
        <v>3.3101045296167253E-2</v>
      </c>
      <c r="AA26" s="280">
        <v>3.0435093131141997</v>
      </c>
      <c r="AB26" s="117">
        <v>5.2264808362369334E-3</v>
      </c>
      <c r="AC26" s="280">
        <v>68.986211097255207</v>
      </c>
      <c r="AD26" s="117">
        <v>0.62962962962962976</v>
      </c>
      <c r="AE26" s="280">
        <v>40.580124174856003</v>
      </c>
      <c r="AF26" s="117">
        <v>0.37037037037037046</v>
      </c>
      <c r="AG26" s="280">
        <v>0</v>
      </c>
      <c r="AH26" s="117">
        <v>0</v>
      </c>
      <c r="AI26" s="280">
        <v>10.145031043713999</v>
      </c>
      <c r="AJ26" s="117">
        <v>0.47619047619047616</v>
      </c>
      <c r="AK26" s="280">
        <v>10.145031043713999</v>
      </c>
      <c r="AL26" s="117">
        <v>0.47619047619047616</v>
      </c>
      <c r="AM26" s="280">
        <v>1.0145031043713999</v>
      </c>
      <c r="AN26" s="117">
        <v>4.7619047619047616E-2</v>
      </c>
      <c r="AP26" s="407"/>
      <c r="AQ26" s="115" t="s">
        <v>16</v>
      </c>
      <c r="AR26" s="381">
        <v>6.0870186262283994</v>
      </c>
      <c r="AS26" s="383">
        <v>8.5348506401137988E-3</v>
      </c>
      <c r="AT26" s="381">
        <v>33.478602444256204</v>
      </c>
      <c r="AU26" s="383">
        <v>4.6941678520625904E-2</v>
      </c>
      <c r="AV26" s="381">
        <v>186.66857120433761</v>
      </c>
      <c r="AW26" s="383">
        <v>0.26173541963015651</v>
      </c>
      <c r="AX26" s="381">
        <v>305.36543441579141</v>
      </c>
      <c r="AY26" s="383">
        <v>0.4281650071123756</v>
      </c>
      <c r="AZ26" s="381">
        <v>121.740372524568</v>
      </c>
      <c r="BA26" s="383">
        <v>0.17069701280227598</v>
      </c>
      <c r="BB26" s="109">
        <v>59.855683157912601</v>
      </c>
      <c r="BC26" s="116">
        <v>8.3926031294452363E-2</v>
      </c>
      <c r="BD26" s="546">
        <v>3.0435093131141997</v>
      </c>
      <c r="BE26" s="230">
        <v>5.2264808362369325E-3</v>
      </c>
      <c r="BF26" s="546">
        <v>22.319068296170801</v>
      </c>
      <c r="BG26" s="230">
        <v>3.8327526132404179E-2</v>
      </c>
      <c r="BH26" s="546">
        <v>132.8999066726534</v>
      </c>
      <c r="BI26" s="230">
        <v>0.2282229965156794</v>
      </c>
      <c r="BJ26" s="546">
        <v>257.6837885103356</v>
      </c>
      <c r="BK26" s="230">
        <v>0.44250871080139365</v>
      </c>
      <c r="BL26" s="546">
        <v>110.5808383764826</v>
      </c>
      <c r="BM26" s="230">
        <v>0.18989547038327523</v>
      </c>
      <c r="BN26" s="546">
        <v>55.797670740427002</v>
      </c>
      <c r="BO26" s="230">
        <v>9.5818815331010443E-2</v>
      </c>
      <c r="BP26" s="260">
        <v>582.32478190918368</v>
      </c>
      <c r="BQ26" s="546">
        <v>0</v>
      </c>
      <c r="BR26" s="424">
        <v>0</v>
      </c>
      <c r="BS26" s="546">
        <v>5.0725155218569995</v>
      </c>
      <c r="BT26" s="424">
        <v>4.6296296296296294E-2</v>
      </c>
      <c r="BU26" s="546">
        <v>45.652639696713003</v>
      </c>
      <c r="BV26" s="424">
        <v>0.41666666666666669</v>
      </c>
      <c r="BW26" s="546">
        <v>43.623633487970203</v>
      </c>
      <c r="BX26" s="424">
        <v>0.39814814814814814</v>
      </c>
      <c r="BY26" s="546">
        <v>11.159534148085401</v>
      </c>
      <c r="BZ26" s="424">
        <v>0.10185185185185186</v>
      </c>
      <c r="CA26" s="546">
        <v>4.0580124174855996</v>
      </c>
      <c r="CB26" s="424">
        <v>3.7037037037037035E-2</v>
      </c>
      <c r="CC26" s="167">
        <v>109.5663352721112</v>
      </c>
      <c r="CE26" s="546">
        <v>3.0435093131141997</v>
      </c>
      <c r="CF26" s="167"/>
      <c r="CG26" s="546">
        <v>6.0870186262284003</v>
      </c>
      <c r="CH26" s="167"/>
      <c r="CI26" s="546">
        <v>8.1160248349711992</v>
      </c>
      <c r="CJ26" s="167"/>
      <c r="CK26" s="546">
        <v>4.0580124174855996</v>
      </c>
      <c r="CL26" s="167"/>
      <c r="CM26" s="546">
        <v>0</v>
      </c>
      <c r="CN26" s="167"/>
      <c r="CO26" s="546">
        <v>0</v>
      </c>
      <c r="CP26" s="167">
        <v>21.304565191799398</v>
      </c>
      <c r="CS26" s="115" t="s">
        <v>16</v>
      </c>
      <c r="CT26" s="113">
        <v>35.507608652998996</v>
      </c>
      <c r="CU26" s="116">
        <v>5.3763440860215041E-2</v>
      </c>
      <c r="CV26" s="113">
        <v>374.35164551304661</v>
      </c>
      <c r="CW26" s="116">
        <v>0.56682027649769584</v>
      </c>
      <c r="CX26" s="113">
        <v>250.58226677973579</v>
      </c>
      <c r="CY26" s="116">
        <v>0.37941628264208904</v>
      </c>
      <c r="CZ26" s="23">
        <v>660.44152094578146</v>
      </c>
      <c r="DA26" s="546">
        <v>31.4495962355134</v>
      </c>
      <c r="DB26" s="117">
        <v>5.6672760511883004E-2</v>
      </c>
      <c r="DC26" s="546">
        <v>321.59748408573381</v>
      </c>
      <c r="DD26" s="117">
        <v>0.57952468007312619</v>
      </c>
      <c r="DE26" s="546">
        <v>201.88611776990859</v>
      </c>
      <c r="DF26" s="117">
        <v>0.3638025594149909</v>
      </c>
      <c r="DG26" s="23">
        <v>554.93319809115576</v>
      </c>
      <c r="DH26" s="546">
        <v>4.0580124174855996</v>
      </c>
      <c r="DI26" s="117">
        <v>3.8461538461538464E-2</v>
      </c>
      <c r="DJ26" s="546">
        <v>52.754161427312795</v>
      </c>
      <c r="DK26" s="117">
        <v>0.5</v>
      </c>
      <c r="DL26" s="546">
        <v>48.696149009827195</v>
      </c>
      <c r="DM26" s="117">
        <v>0.46153846153846156</v>
      </c>
      <c r="DN26" s="23">
        <v>105.50832285462559</v>
      </c>
      <c r="DO26" s="546">
        <v>0</v>
      </c>
      <c r="DP26" s="117">
        <v>0</v>
      </c>
      <c r="DQ26" s="546">
        <v>10.145031043713999</v>
      </c>
      <c r="DR26" s="117">
        <v>0.47619047619047616</v>
      </c>
      <c r="DS26" s="546">
        <v>11.159534148085399</v>
      </c>
      <c r="DT26" s="117">
        <v>0.52380952380952384</v>
      </c>
      <c r="DU26" s="23">
        <v>21.304565191799398</v>
      </c>
    </row>
    <row r="27" spans="1:125" x14ac:dyDescent="0.2">
      <c r="A27" s="114">
        <v>97219</v>
      </c>
      <c r="B27" s="115" t="s">
        <v>31</v>
      </c>
      <c r="C27" s="109">
        <v>465.50219550601508</v>
      </c>
      <c r="D27" s="116">
        <v>0.70388349514563109</v>
      </c>
      <c r="E27" s="287">
        <v>356.34995655977707</v>
      </c>
      <c r="F27" s="117">
        <v>0.76551724137931032</v>
      </c>
      <c r="G27" s="287">
        <v>105.941878977231</v>
      </c>
      <c r="H27" s="117">
        <v>0.22758620689655168</v>
      </c>
      <c r="I27" s="287">
        <v>3.2103599690069995</v>
      </c>
      <c r="J27" s="117">
        <v>6.8965517241379283E-3</v>
      </c>
      <c r="K27" s="230"/>
      <c r="L27" s="230">
        <v>0.53883495145631066</v>
      </c>
      <c r="M27" s="230">
        <v>0.16019417475728151</v>
      </c>
      <c r="N27" s="230">
        <v>4.8543689320388337E-3</v>
      </c>
      <c r="P27" s="115" t="s">
        <v>31</v>
      </c>
      <c r="Q27" s="109">
        <v>445.16991570230397</v>
      </c>
      <c r="R27" s="116">
        <v>0.95632183908045953</v>
      </c>
      <c r="S27" s="109">
        <v>16.051799845034999</v>
      </c>
      <c r="T27" s="116">
        <v>3.4482758620689648E-2</v>
      </c>
      <c r="U27" s="109">
        <v>4.2804799586759996</v>
      </c>
      <c r="V27" s="116">
        <v>9.1954022988505729E-3</v>
      </c>
      <c r="W27" s="280">
        <v>347.78899664242499</v>
      </c>
      <c r="X27" s="117">
        <v>0.97597597597597574</v>
      </c>
      <c r="Y27" s="280">
        <v>5.3505999483449997</v>
      </c>
      <c r="Z27" s="117">
        <v>1.5015015015015011E-2</v>
      </c>
      <c r="AA27" s="280">
        <v>3.2103599690069995</v>
      </c>
      <c r="AB27" s="117">
        <v>9.0090090090090055E-3</v>
      </c>
      <c r="AC27" s="280">
        <v>95.240679080540986</v>
      </c>
      <c r="AD27" s="117">
        <v>0.89898989898989889</v>
      </c>
      <c r="AE27" s="280">
        <v>9.6310799070210003</v>
      </c>
      <c r="AF27" s="117">
        <v>9.0909090909090912E-2</v>
      </c>
      <c r="AG27" s="280">
        <v>1.0701199896689999</v>
      </c>
      <c r="AH27" s="117">
        <v>1.01010101010101E-2</v>
      </c>
      <c r="AI27" s="280">
        <v>2.1402399793379998</v>
      </c>
      <c r="AJ27" s="117">
        <v>0.66666666666666674</v>
      </c>
      <c r="AK27" s="280">
        <v>1.0701199896689999</v>
      </c>
      <c r="AL27" s="117">
        <v>0.33333333333333337</v>
      </c>
      <c r="AM27" s="280">
        <v>0</v>
      </c>
      <c r="AN27" s="117">
        <v>0</v>
      </c>
      <c r="AP27" s="407"/>
      <c r="AQ27" s="115" t="s">
        <v>31</v>
      </c>
      <c r="AR27" s="381">
        <v>9.6310799070210003</v>
      </c>
      <c r="AS27" s="383">
        <v>2.0689655172413789E-2</v>
      </c>
      <c r="AT27" s="381">
        <v>43.874919576428994</v>
      </c>
      <c r="AU27" s="383">
        <v>9.4252873563218362E-2</v>
      </c>
      <c r="AV27" s="381">
        <v>138.04547866730098</v>
      </c>
      <c r="AW27" s="383">
        <v>0.29655172413793096</v>
      </c>
      <c r="AX27" s="381">
        <v>140.185718646639</v>
      </c>
      <c r="AY27" s="383">
        <v>0.30114942528735628</v>
      </c>
      <c r="AZ27" s="381">
        <v>86.679719163188992</v>
      </c>
      <c r="BA27" s="383">
        <v>0.18620689655172409</v>
      </c>
      <c r="BB27" s="109">
        <v>47.085279545435995</v>
      </c>
      <c r="BC27" s="116">
        <v>0.10114942528735629</v>
      </c>
      <c r="BD27" s="546">
        <v>2.1402399793379998</v>
      </c>
      <c r="BE27" s="230">
        <v>6.006006006006006E-3</v>
      </c>
      <c r="BF27" s="546">
        <v>22.472519783048998</v>
      </c>
      <c r="BG27" s="230">
        <v>6.3063063063063071E-2</v>
      </c>
      <c r="BH27" s="546">
        <v>89.890079132195993</v>
      </c>
      <c r="BI27" s="230">
        <v>0.25225225225225228</v>
      </c>
      <c r="BJ27" s="546">
        <v>127.344278770611</v>
      </c>
      <c r="BK27" s="230">
        <v>0.35735735735735741</v>
      </c>
      <c r="BL27" s="546">
        <v>74.908399276829996</v>
      </c>
      <c r="BM27" s="230">
        <v>0.21021021021021022</v>
      </c>
      <c r="BN27" s="546">
        <v>39.594439617752997</v>
      </c>
      <c r="BO27" s="230">
        <v>0.11111111111111112</v>
      </c>
      <c r="BP27" s="260">
        <v>356.34995655977696</v>
      </c>
      <c r="BQ27" s="546">
        <v>7.490839927683</v>
      </c>
      <c r="BR27" s="424">
        <v>7.0707070707070704E-2</v>
      </c>
      <c r="BS27" s="546">
        <v>21.402399793379999</v>
      </c>
      <c r="BT27" s="424">
        <v>0.20202020202020202</v>
      </c>
      <c r="BU27" s="546">
        <v>47.085279545436002</v>
      </c>
      <c r="BV27" s="424">
        <v>0.44444444444444448</v>
      </c>
      <c r="BW27" s="546">
        <v>11.771319886358999</v>
      </c>
      <c r="BX27" s="424">
        <v>0.1111111111111111</v>
      </c>
      <c r="BY27" s="546">
        <v>10.701199896689999</v>
      </c>
      <c r="BZ27" s="424">
        <v>0.10101010101010101</v>
      </c>
      <c r="CA27" s="546">
        <v>7.490839927683</v>
      </c>
      <c r="CB27" s="424">
        <v>7.0707070707070704E-2</v>
      </c>
      <c r="CC27" s="167">
        <v>105.941878977231</v>
      </c>
      <c r="CE27" s="546">
        <v>0</v>
      </c>
      <c r="CF27" s="167"/>
      <c r="CG27" s="546">
        <v>0</v>
      </c>
      <c r="CH27" s="167"/>
      <c r="CI27" s="546">
        <v>1.0701199896689999</v>
      </c>
      <c r="CJ27" s="167"/>
      <c r="CK27" s="546">
        <v>1.0701199896689999</v>
      </c>
      <c r="CL27" s="167"/>
      <c r="CM27" s="546">
        <v>1.0701199896689999</v>
      </c>
      <c r="CN27" s="167"/>
      <c r="CO27" s="546">
        <v>0</v>
      </c>
      <c r="CP27" s="167">
        <v>3.2103599690069995</v>
      </c>
      <c r="CS27" s="115" t="s">
        <v>31</v>
      </c>
      <c r="CT27" s="113">
        <v>31.033479700400999</v>
      </c>
      <c r="CU27" s="116">
        <v>6.8396226415094338E-2</v>
      </c>
      <c r="CV27" s="113">
        <v>309.26467701434098</v>
      </c>
      <c r="CW27" s="116">
        <v>0.68160377358490565</v>
      </c>
      <c r="CX27" s="113">
        <v>113.43271890491403</v>
      </c>
      <c r="CY27" s="116">
        <v>0.25000000000000006</v>
      </c>
      <c r="CZ27" s="23">
        <v>453.73087561965599</v>
      </c>
      <c r="DA27" s="546">
        <v>26.752999741724999</v>
      </c>
      <c r="DB27" s="117">
        <v>7.6923076923076927E-2</v>
      </c>
      <c r="DC27" s="546">
        <v>249.33795759287699</v>
      </c>
      <c r="DD27" s="117">
        <v>0.71692307692307689</v>
      </c>
      <c r="DE27" s="546">
        <v>71.698039307823009</v>
      </c>
      <c r="DF27" s="117">
        <v>0.20615384615384619</v>
      </c>
      <c r="DG27" s="23">
        <v>347.78899664242499</v>
      </c>
      <c r="DH27" s="546">
        <v>4.2804799586759996</v>
      </c>
      <c r="DI27" s="117">
        <v>4.0404040404040394E-2</v>
      </c>
      <c r="DJ27" s="546">
        <v>59.926719421464</v>
      </c>
      <c r="DK27" s="117">
        <v>0.56565656565656564</v>
      </c>
      <c r="DL27" s="546">
        <v>41.734679597091009</v>
      </c>
      <c r="DM27" s="117">
        <v>0.39393939393939398</v>
      </c>
      <c r="DN27" s="23">
        <v>105.94187897723101</v>
      </c>
      <c r="DO27" s="546">
        <v>0</v>
      </c>
      <c r="DP27" s="117">
        <v>0</v>
      </c>
      <c r="DQ27" s="546">
        <v>2.1402399793379998</v>
      </c>
      <c r="DR27" s="117">
        <v>0.66666666666666674</v>
      </c>
      <c r="DS27" s="546">
        <v>1.0701199896689999</v>
      </c>
      <c r="DT27" s="117">
        <v>0.33333333333333337</v>
      </c>
      <c r="DU27" s="23">
        <v>3.2103599690069995</v>
      </c>
    </row>
    <row r="28" spans="1:125" x14ac:dyDescent="0.2">
      <c r="A28" s="114">
        <v>97225</v>
      </c>
      <c r="B28" s="118" t="s">
        <v>20</v>
      </c>
      <c r="C28" s="109">
        <v>1219.3103947334398</v>
      </c>
      <c r="D28" s="119">
        <v>0.66901408450704225</v>
      </c>
      <c r="E28" s="287">
        <v>904.36301342172555</v>
      </c>
      <c r="F28" s="120">
        <v>0.74170040485829969</v>
      </c>
      <c r="G28" s="287">
        <v>256.69692520703995</v>
      </c>
      <c r="H28" s="120">
        <v>0.21052631578947367</v>
      </c>
      <c r="I28" s="287">
        <v>58.250456104674448</v>
      </c>
      <c r="J28" s="120">
        <v>4.7773279352226715E-2</v>
      </c>
      <c r="K28" s="230"/>
      <c r="L28" s="230">
        <v>0.49620801733477793</v>
      </c>
      <c r="M28" s="230">
        <v>0.14084507042253519</v>
      </c>
      <c r="N28" s="230">
        <v>3.1960996749729138E-2</v>
      </c>
      <c r="P28" s="118" t="s">
        <v>20</v>
      </c>
      <c r="Q28" s="109">
        <v>1131.4410626433378</v>
      </c>
      <c r="R28" s="119">
        <v>0.92793522267206485</v>
      </c>
      <c r="S28" s="109">
        <v>78.983669294473827</v>
      </c>
      <c r="T28" s="119">
        <v>6.4777327935222673E-2</v>
      </c>
      <c r="U28" s="109">
        <v>8.8856627956283063</v>
      </c>
      <c r="V28" s="119">
        <v>7.2874493927125505E-3</v>
      </c>
      <c r="W28" s="280">
        <v>898.43923822463989</v>
      </c>
      <c r="X28" s="120">
        <v>0.99344978165938846</v>
      </c>
      <c r="Y28" s="280">
        <v>2.9618875985427691</v>
      </c>
      <c r="Z28" s="120">
        <v>3.2751091703056767E-3</v>
      </c>
      <c r="AA28" s="280">
        <v>2.9618875985427691</v>
      </c>
      <c r="AB28" s="120">
        <v>3.2751091703056767E-3</v>
      </c>
      <c r="AC28" s="280">
        <v>206.34483603181292</v>
      </c>
      <c r="AD28" s="120">
        <v>0.80384615384615399</v>
      </c>
      <c r="AE28" s="280">
        <v>44.428313978141531</v>
      </c>
      <c r="AF28" s="120">
        <v>0.17307692307692307</v>
      </c>
      <c r="AG28" s="280">
        <v>5.9237751970855381</v>
      </c>
      <c r="AH28" s="120">
        <v>2.3076923076923078E-2</v>
      </c>
      <c r="AI28" s="280">
        <v>26.656988386884919</v>
      </c>
      <c r="AJ28" s="120">
        <v>0.45762711864406785</v>
      </c>
      <c r="AK28" s="280">
        <v>31.593467717789537</v>
      </c>
      <c r="AL28" s="120">
        <v>0.54237288135593231</v>
      </c>
      <c r="AM28" s="280">
        <v>0</v>
      </c>
      <c r="AN28" s="120">
        <v>0</v>
      </c>
      <c r="AP28" s="407"/>
      <c r="AQ28" s="118" t="s">
        <v>20</v>
      </c>
      <c r="AR28" s="381">
        <v>22.70780492216123</v>
      </c>
      <c r="AS28" s="384">
        <v>1.862348178137652E-2</v>
      </c>
      <c r="AT28" s="381">
        <v>124.3992791387963</v>
      </c>
      <c r="AU28" s="384">
        <v>0.10202429149797572</v>
      </c>
      <c r="AV28" s="381">
        <v>291.25228052337229</v>
      </c>
      <c r="AW28" s="384">
        <v>0.23886639676113364</v>
      </c>
      <c r="AX28" s="381">
        <v>431.44829352106336</v>
      </c>
      <c r="AY28" s="384">
        <v>0.35384615384615387</v>
      </c>
      <c r="AZ28" s="381">
        <v>205.35754016563197</v>
      </c>
      <c r="BA28" s="384">
        <v>0.16842105263157894</v>
      </c>
      <c r="BB28" s="109">
        <v>144.14519646241473</v>
      </c>
      <c r="BC28" s="119">
        <v>0.11821862348178136</v>
      </c>
      <c r="BD28" s="546">
        <v>8.8856627956283063</v>
      </c>
      <c r="BE28" s="230">
        <v>9.8253275109170309E-3</v>
      </c>
      <c r="BF28" s="546">
        <v>58.250456104674456</v>
      </c>
      <c r="BG28" s="230">
        <v>6.4410480349344976E-2</v>
      </c>
      <c r="BH28" s="546">
        <v>187.58621457437536</v>
      </c>
      <c r="BI28" s="230">
        <v>0.20742358078602618</v>
      </c>
      <c r="BJ28" s="546">
        <v>337.65518623387567</v>
      </c>
      <c r="BK28" s="230">
        <v>0.3733624454148472</v>
      </c>
      <c r="BL28" s="546">
        <v>183.63703110965167</v>
      </c>
      <c r="BM28" s="230">
        <v>0.20305676855895197</v>
      </c>
      <c r="BN28" s="546">
        <v>128.34846260351998</v>
      </c>
      <c r="BO28" s="230">
        <v>0.14192139737991266</v>
      </c>
      <c r="BP28" s="261">
        <v>904.36301342172544</v>
      </c>
      <c r="BQ28" s="546">
        <v>13.822142126532924</v>
      </c>
      <c r="BR28" s="424">
        <v>5.3846153846153863E-2</v>
      </c>
      <c r="BS28" s="546">
        <v>53.313976773769845</v>
      </c>
      <c r="BT28" s="424">
        <v>0.20769230769230773</v>
      </c>
      <c r="BU28" s="546">
        <v>77.009077562111997</v>
      </c>
      <c r="BV28" s="424">
        <v>0.30000000000000004</v>
      </c>
      <c r="BW28" s="546">
        <v>77.009077562111997</v>
      </c>
      <c r="BX28" s="424">
        <v>0.30000000000000004</v>
      </c>
      <c r="BY28" s="546">
        <v>20.733213189799383</v>
      </c>
      <c r="BZ28" s="424">
        <v>8.0769230769230774E-2</v>
      </c>
      <c r="CA28" s="546">
        <v>14.809437992713846</v>
      </c>
      <c r="CB28" s="424">
        <v>5.7692307692307702E-2</v>
      </c>
      <c r="CC28" s="167">
        <v>256.69692520703995</v>
      </c>
      <c r="CE28" s="546">
        <v>0</v>
      </c>
      <c r="CF28" s="167"/>
      <c r="CG28" s="546">
        <v>12.834846260351998</v>
      </c>
      <c r="CH28" s="167"/>
      <c r="CI28" s="546">
        <v>26.656988386884919</v>
      </c>
      <c r="CJ28" s="167"/>
      <c r="CK28" s="546">
        <v>16.78402972507569</v>
      </c>
      <c r="CL28" s="167"/>
      <c r="CM28" s="546">
        <v>0.98729586618092302</v>
      </c>
      <c r="CN28" s="167"/>
      <c r="CO28" s="546">
        <v>0.98729586618092302</v>
      </c>
      <c r="CP28" s="167">
        <v>58.250456104674456</v>
      </c>
      <c r="CS28" s="118" t="s">
        <v>20</v>
      </c>
      <c r="CT28" s="113">
        <v>170.80218484929969</v>
      </c>
      <c r="CU28" s="119">
        <v>0.14811643835616436</v>
      </c>
      <c r="CV28" s="113">
        <v>594.35211144091568</v>
      </c>
      <c r="CW28" s="119">
        <v>0.51541095890410948</v>
      </c>
      <c r="CX28" s="113">
        <v>388.00727540910282</v>
      </c>
      <c r="CY28" s="119">
        <v>0.33647260273972601</v>
      </c>
      <c r="CZ28" s="23">
        <v>1153.1615716993183</v>
      </c>
      <c r="DA28" s="546">
        <v>106.62795354753969</v>
      </c>
      <c r="DB28" s="120">
        <v>0.11881188118811879</v>
      </c>
      <c r="DC28" s="546">
        <v>499.5717082875471</v>
      </c>
      <c r="DD28" s="120">
        <v>0.55665566556655666</v>
      </c>
      <c r="DE28" s="546">
        <v>291.25228052337235</v>
      </c>
      <c r="DF28" s="120">
        <v>0.32453245324532454</v>
      </c>
      <c r="DG28" s="23">
        <v>897.45194235845918</v>
      </c>
      <c r="DH28" s="546">
        <v>64.174231301759988</v>
      </c>
      <c r="DI28" s="120">
        <v>0.25096525096525096</v>
      </c>
      <c r="DJ28" s="546">
        <v>94.78040315336861</v>
      </c>
      <c r="DK28" s="120">
        <v>0.37065637065637069</v>
      </c>
      <c r="DL28" s="546">
        <v>96.754994885730454</v>
      </c>
      <c r="DM28" s="120">
        <v>0.3783783783783784</v>
      </c>
      <c r="DN28" s="23">
        <v>255.70962934085904</v>
      </c>
      <c r="DO28" s="546">
        <v>6.9110710632664611</v>
      </c>
      <c r="DP28" s="120">
        <v>0.11864406779661017</v>
      </c>
      <c r="DQ28" s="546">
        <v>15.796733858894768</v>
      </c>
      <c r="DR28" s="120">
        <v>0.2711864406779661</v>
      </c>
      <c r="DS28" s="546">
        <v>35.542651182513225</v>
      </c>
      <c r="DT28" s="120">
        <v>0.61016949152542366</v>
      </c>
      <c r="DU28" s="23">
        <v>58.250456104674456</v>
      </c>
    </row>
    <row r="29" spans="1:125" x14ac:dyDescent="0.2">
      <c r="A29" s="121"/>
      <c r="B29" s="127" t="s">
        <v>37</v>
      </c>
      <c r="C29" s="128">
        <v>7485.0493159056859</v>
      </c>
      <c r="D29" s="129">
        <v>0.7615933737148578</v>
      </c>
      <c r="E29" s="291">
        <v>5863.8699492734795</v>
      </c>
      <c r="F29" s="131">
        <v>0.78341099728131247</v>
      </c>
      <c r="G29" s="291">
        <v>1434.4021471606402</v>
      </c>
      <c r="H29" s="131">
        <v>0.19163563079170956</v>
      </c>
      <c r="I29" s="291">
        <v>186.77721947156641</v>
      </c>
      <c r="J29" s="131">
        <v>2.4953371926977944E-2</v>
      </c>
      <c r="K29" s="231"/>
      <c r="L29" s="230">
        <v>0.59664062442479615</v>
      </c>
      <c r="M29" s="230">
        <v>0.14594842657863297</v>
      </c>
      <c r="N29" s="230">
        <v>1.9004322711428757E-2</v>
      </c>
      <c r="P29" s="127" t="s">
        <v>37</v>
      </c>
      <c r="Q29" s="130">
        <v>6867.580755953235</v>
      </c>
      <c r="R29" s="129">
        <v>0.91750641393366184</v>
      </c>
      <c r="S29" s="130">
        <v>570.53162327396785</v>
      </c>
      <c r="T29" s="129">
        <v>7.6222827558609596E-2</v>
      </c>
      <c r="U29" s="130">
        <v>46.936936678482553</v>
      </c>
      <c r="V29" s="129">
        <v>6.2707585077284448E-3</v>
      </c>
      <c r="W29" s="283">
        <v>5717.9837415647025</v>
      </c>
      <c r="X29" s="131">
        <v>0.9751211727117427</v>
      </c>
      <c r="Y29" s="283">
        <v>127.57250125582414</v>
      </c>
      <c r="Z29" s="131">
        <v>2.1755683935594461E-2</v>
      </c>
      <c r="AA29" s="283">
        <v>18.313706452952797</v>
      </c>
      <c r="AB29" s="131">
        <v>3.1231433526628305E-3</v>
      </c>
      <c r="AC29" s="283">
        <v>1054.7563418307393</v>
      </c>
      <c r="AD29" s="131">
        <v>0.73532819503833047</v>
      </c>
      <c r="AE29" s="283">
        <v>364.46506514837097</v>
      </c>
      <c r="AF29" s="131">
        <v>0.25408848269630635</v>
      </c>
      <c r="AG29" s="283">
        <v>15.180740181529877</v>
      </c>
      <c r="AH29" s="131">
        <v>1.0583322265363125E-2</v>
      </c>
      <c r="AI29" s="283">
        <v>94.84067255779388</v>
      </c>
      <c r="AJ29" s="131">
        <v>0.50777430366571941</v>
      </c>
      <c r="AK29" s="283">
        <v>78.494056869772692</v>
      </c>
      <c r="AL29" s="131">
        <v>0.42025498126511113</v>
      </c>
      <c r="AM29" s="283">
        <v>13.442490043999879</v>
      </c>
      <c r="AN29" s="131">
        <v>7.1970715069169688E-2</v>
      </c>
      <c r="AP29" s="407"/>
      <c r="AQ29" s="127" t="s">
        <v>37</v>
      </c>
      <c r="AR29" s="387">
        <v>130.0553063407055</v>
      </c>
      <c r="AS29" s="388">
        <v>1.7375343949216037E-2</v>
      </c>
      <c r="AT29" s="387">
        <v>535.33456487357614</v>
      </c>
      <c r="AU29" s="388">
        <v>7.1520512728752941E-2</v>
      </c>
      <c r="AV29" s="387">
        <v>1773.7253634019598</v>
      </c>
      <c r="AW29" s="388">
        <v>0.23696909513111741</v>
      </c>
      <c r="AX29" s="387">
        <v>2845.3660703586966</v>
      </c>
      <c r="AY29" s="388">
        <v>0.38013992296781668</v>
      </c>
      <c r="AZ29" s="387">
        <v>1392.6727342762547</v>
      </c>
      <c r="BA29" s="388">
        <v>0.18606059566191946</v>
      </c>
      <c r="BB29" s="130">
        <v>807.8952766544935</v>
      </c>
      <c r="BC29" s="129">
        <v>0.10793452956117748</v>
      </c>
      <c r="BD29" s="549">
        <v>34.386263542108381</v>
      </c>
      <c r="BE29" s="187">
        <v>9.9231033697915107E-3</v>
      </c>
      <c r="BF29" s="549">
        <v>283.09531788682625</v>
      </c>
      <c r="BG29" s="187">
        <v>8.1694950643733721E-2</v>
      </c>
      <c r="BH29" s="549">
        <v>1178.3117165276001</v>
      </c>
      <c r="BI29" s="187">
        <v>0.34003429743454255</v>
      </c>
      <c r="BJ29" s="549"/>
      <c r="BK29" s="187">
        <v>0</v>
      </c>
      <c r="BL29" s="549">
        <v>1242.2733102346619</v>
      </c>
      <c r="BM29" s="187">
        <v>0.35849217685126222</v>
      </c>
      <c r="BN29" s="549">
        <v>727.20652871767106</v>
      </c>
      <c r="BO29" s="187">
        <v>0.20985547170067009</v>
      </c>
      <c r="BP29" s="264">
        <v>3465.2731369088674</v>
      </c>
      <c r="BQ29" s="549">
        <v>73.17856838247107</v>
      </c>
      <c r="BR29" s="426">
        <v>5.1016772756040593E-2</v>
      </c>
      <c r="BS29" s="549">
        <v>214.97667696879716</v>
      </c>
      <c r="BT29" s="426">
        <v>0.14987197097713334</v>
      </c>
      <c r="BU29" s="549">
        <v>526.72046663605988</v>
      </c>
      <c r="BV29" s="426">
        <v>0.36720557598068904</v>
      </c>
      <c r="BW29" s="549">
        <v>406.61426327173939</v>
      </c>
      <c r="BX29" s="426">
        <v>0.28347298843397667</v>
      </c>
      <c r="BY29" s="549">
        <v>138.25480738503143</v>
      </c>
      <c r="BZ29" s="426">
        <v>9.6384969625640235E-2</v>
      </c>
      <c r="CA29" s="549">
        <v>74.657364516541108</v>
      </c>
      <c r="CB29" s="426">
        <v>5.2047722226520175E-2</v>
      </c>
      <c r="CC29" s="25">
        <v>1434.40214716064</v>
      </c>
      <c r="CE29" s="549">
        <v>22.490474416126041</v>
      </c>
      <c r="CF29" s="549">
        <v>0</v>
      </c>
      <c r="CG29" s="549">
        <v>37.262570017952712</v>
      </c>
      <c r="CH29" s="549">
        <v>0</v>
      </c>
      <c r="CI29" s="549">
        <v>68.693180238299846</v>
      </c>
      <c r="CJ29" s="549">
        <v>0</v>
      </c>
      <c r="CK29" s="549">
        <v>40.154994722345378</v>
      </c>
      <c r="CL29" s="549">
        <v>0</v>
      </c>
      <c r="CM29" s="549">
        <v>12.144616656561151</v>
      </c>
      <c r="CN29" s="549">
        <v>0</v>
      </c>
      <c r="CO29" s="549">
        <v>6.0313834202813128</v>
      </c>
      <c r="CP29" s="269">
        <v>186.77721947156644</v>
      </c>
      <c r="CS29" s="127" t="s">
        <v>37</v>
      </c>
      <c r="CT29" s="128">
        <v>546.82322478581739</v>
      </c>
      <c r="CU29" s="129">
        <v>7.6941397999019015E-2</v>
      </c>
      <c r="CV29" s="128">
        <v>3808.883341660121</v>
      </c>
      <c r="CW29" s="129">
        <v>0.53593336171354555</v>
      </c>
      <c r="CX29" s="128">
        <v>2751.3026510469545</v>
      </c>
      <c r="CY29" s="129">
        <v>0.38712524028743539</v>
      </c>
      <c r="CZ29" s="25">
        <v>7107.0092174928932</v>
      </c>
      <c r="DA29" s="549">
        <v>392.24409050274949</v>
      </c>
      <c r="DB29" s="131">
        <v>6.8682472056725674E-2</v>
      </c>
      <c r="DC29" s="549">
        <v>3123.4208005872106</v>
      </c>
      <c r="DD29" s="131">
        <v>0.54691521695780165</v>
      </c>
      <c r="DE29" s="549">
        <v>2195.3131613422588</v>
      </c>
      <c r="DF29" s="131">
        <v>0.38440231098547267</v>
      </c>
      <c r="DG29" s="25">
        <v>5710.9780524322186</v>
      </c>
      <c r="DH29" s="549">
        <v>154.57913428306784</v>
      </c>
      <c r="DI29" s="131">
        <v>0.110727566942497</v>
      </c>
      <c r="DJ29" s="549">
        <v>685.46254107291031</v>
      </c>
      <c r="DK29" s="131">
        <v>0.49100805070001352</v>
      </c>
      <c r="DL29" s="549">
        <v>555.98948970469576</v>
      </c>
      <c r="DM29" s="131">
        <v>0.39826438235748951</v>
      </c>
      <c r="DN29" s="25">
        <v>1396.0311650606739</v>
      </c>
      <c r="DO29" s="549">
        <v>10.956595269424982</v>
      </c>
      <c r="DP29" s="131">
        <v>5.9309145112869478E-2</v>
      </c>
      <c r="DQ29" s="549">
        <v>75.079141511243989</v>
      </c>
      <c r="DR29" s="131">
        <v>0.40641089584335133</v>
      </c>
      <c r="DS29" s="549">
        <v>98.701292366755268</v>
      </c>
      <c r="DT29" s="131">
        <v>0.53427995904377923</v>
      </c>
      <c r="DU29" s="25">
        <v>184.73702914742424</v>
      </c>
    </row>
    <row r="30" spans="1:125" ht="13.5" thickBot="1" x14ac:dyDescent="0.25">
      <c r="A30" s="121"/>
      <c r="B30" s="122" t="s">
        <v>253</v>
      </c>
      <c r="C30" s="123">
        <v>34189.372276276416</v>
      </c>
      <c r="D30" s="124">
        <v>0.77869631982944376</v>
      </c>
      <c r="E30" s="289">
        <v>26878.312337098643</v>
      </c>
      <c r="F30" s="126">
        <v>0.78615986628538292</v>
      </c>
      <c r="G30" s="289">
        <v>6788.096485869386</v>
      </c>
      <c r="H30" s="126">
        <v>0.1985440513799536</v>
      </c>
      <c r="I30" s="289">
        <v>522.96345330838653</v>
      </c>
      <c r="J30" s="126">
        <v>1.5296082334663525E-2</v>
      </c>
      <c r="K30" s="231"/>
      <c r="L30" s="230">
        <v>0.61217979467403527</v>
      </c>
      <c r="M30" s="230">
        <v>0.15460552213359785</v>
      </c>
      <c r="N30" s="230">
        <v>1.1911003021810652E-2</v>
      </c>
      <c r="P30" s="122" t="s">
        <v>253</v>
      </c>
      <c r="Q30" s="125">
        <v>29508.014496514039</v>
      </c>
      <c r="R30" s="124">
        <v>0.86307564403542114</v>
      </c>
      <c r="S30" s="125">
        <v>4539.9717017958392</v>
      </c>
      <c r="T30" s="124">
        <v>0.13278897503906703</v>
      </c>
      <c r="U30" s="125">
        <v>141.38607796653571</v>
      </c>
      <c r="V30" s="124">
        <v>4.1353809255118079E-3</v>
      </c>
      <c r="W30" s="282">
        <v>25436.474522261793</v>
      </c>
      <c r="X30" s="126">
        <v>0.94635683235041657</v>
      </c>
      <c r="Y30" s="282">
        <v>1358.5408600989072</v>
      </c>
      <c r="Z30" s="126">
        <v>5.0544128033804731E-2</v>
      </c>
      <c r="AA30" s="282">
        <v>83.296954737943167</v>
      </c>
      <c r="AB30" s="126">
        <v>3.099039615778741E-3</v>
      </c>
      <c r="AC30" s="282">
        <v>3819.5625842477775</v>
      </c>
      <c r="AD30" s="126">
        <v>0.56268537022107257</v>
      </c>
      <c r="AE30" s="282">
        <v>2934.8543484327629</v>
      </c>
      <c r="AF30" s="126">
        <v>0.43235306901458709</v>
      </c>
      <c r="AG30" s="282">
        <v>33.679553188845389</v>
      </c>
      <c r="AH30" s="126">
        <v>4.9615607643402372E-3</v>
      </c>
      <c r="AI30" s="282">
        <v>251.97739000446938</v>
      </c>
      <c r="AJ30" s="126">
        <v>0.48182600220035021</v>
      </c>
      <c r="AK30" s="282">
        <v>246.57649326417007</v>
      </c>
      <c r="AL30" s="126">
        <v>0.47149851811684107</v>
      </c>
      <c r="AM30" s="282">
        <v>24.409570039747141</v>
      </c>
      <c r="AN30" s="126">
        <v>4.6675479682808829E-2</v>
      </c>
      <c r="AP30" s="407"/>
      <c r="AQ30" s="122" t="s">
        <v>253</v>
      </c>
      <c r="AR30" s="385">
        <v>382.09964979433505</v>
      </c>
      <c r="AS30" s="386">
        <v>1.1175977339001024E-2</v>
      </c>
      <c r="AT30" s="385">
        <v>2086.1077011404591</v>
      </c>
      <c r="AU30" s="386">
        <v>6.1016262137927102E-2</v>
      </c>
      <c r="AV30" s="385">
        <v>8871.9126309561943</v>
      </c>
      <c r="AW30" s="386">
        <v>0.25949328812662364</v>
      </c>
      <c r="AX30" s="385">
        <v>14490.61614517859</v>
      </c>
      <c r="AY30" s="386">
        <v>0.42383393377577305</v>
      </c>
      <c r="AZ30" s="385">
        <v>6058.7403478193955</v>
      </c>
      <c r="BA30" s="386">
        <v>0.17721121928943634</v>
      </c>
      <c r="BB30" s="125">
        <v>2299.895801387443</v>
      </c>
      <c r="BC30" s="124">
        <v>6.7269319331238864E-2</v>
      </c>
      <c r="BD30" s="547">
        <v>141.57955232609601</v>
      </c>
      <c r="BE30" s="188">
        <v>9.7361242188349489E-3</v>
      </c>
      <c r="BF30" s="547">
        <v>974.76988268075866</v>
      </c>
      <c r="BG30" s="188">
        <v>6.7032848364288453E-2</v>
      </c>
      <c r="BH30" s="547">
        <v>5750.3873324453361</v>
      </c>
      <c r="BI30" s="188">
        <v>0.3954418873012871</v>
      </c>
      <c r="BJ30" s="547"/>
      <c r="BK30" s="188">
        <v>0</v>
      </c>
      <c r="BL30" s="547">
        <v>5533.7936609999588</v>
      </c>
      <c r="BM30" s="188">
        <v>0.38054720190668562</v>
      </c>
      <c r="BN30" s="547">
        <v>2141.1443842216945</v>
      </c>
      <c r="BO30" s="188">
        <v>0.14724193820890374</v>
      </c>
      <c r="BP30" s="262">
        <v>14541.674812673846</v>
      </c>
      <c r="BQ30" s="547">
        <v>162.43583269531774</v>
      </c>
      <c r="BR30" s="425">
        <v>2.392951146664701E-2</v>
      </c>
      <c r="BS30" s="547">
        <v>999.68700606043308</v>
      </c>
      <c r="BT30" s="425">
        <v>0.14727059465661058</v>
      </c>
      <c r="BU30" s="547">
        <v>2937.3613197757859</v>
      </c>
      <c r="BV30" s="425">
        <v>0.43272238776959326</v>
      </c>
      <c r="BW30" s="547">
        <v>2056.6802169428283</v>
      </c>
      <c r="BX30" s="425">
        <v>0.30298335052015968</v>
      </c>
      <c r="BY30" s="547">
        <v>483.93030927069174</v>
      </c>
      <c r="BZ30" s="425">
        <v>7.1291018075255355E-2</v>
      </c>
      <c r="CA30" s="547">
        <v>148.00180112432844</v>
      </c>
      <c r="CB30" s="425">
        <v>2.1803137511733982E-2</v>
      </c>
      <c r="CC30" s="38">
        <v>6788.096485869386</v>
      </c>
      <c r="CE30" s="547">
        <v>78.084264772921316</v>
      </c>
      <c r="CF30" s="547">
        <v>0</v>
      </c>
      <c r="CG30" s="547">
        <v>111.65081239926727</v>
      </c>
      <c r="CH30" s="547">
        <v>0</v>
      </c>
      <c r="CI30" s="547">
        <v>184.16397873507088</v>
      </c>
      <c r="CJ30" s="547">
        <v>0</v>
      </c>
      <c r="CK30" s="547">
        <v>97.298403810962228</v>
      </c>
      <c r="CL30" s="547">
        <v>0</v>
      </c>
      <c r="CM30" s="547">
        <v>41.016377548744785</v>
      </c>
      <c r="CN30" s="547">
        <v>0</v>
      </c>
      <c r="CO30" s="547">
        <v>10.749616041420133</v>
      </c>
      <c r="CP30" s="269">
        <v>522.96345330838653</v>
      </c>
      <c r="CS30" s="122" t="s">
        <v>253</v>
      </c>
      <c r="CT30" s="123">
        <v>1544.5803930614343</v>
      </c>
      <c r="CU30" s="124">
        <v>4.6923141419330822E-2</v>
      </c>
      <c r="CV30" s="123">
        <v>17832.293579904152</v>
      </c>
      <c r="CW30" s="124">
        <v>0.54173109877589043</v>
      </c>
      <c r="CX30" s="123">
        <v>13540.367847189213</v>
      </c>
      <c r="CY30" s="124">
        <v>0.41134575980477872</v>
      </c>
      <c r="CZ30" s="38">
        <v>32917.241820154799</v>
      </c>
      <c r="DA30" s="547">
        <v>1262.3508158941167</v>
      </c>
      <c r="DB30" s="126">
        <v>4.8049590135979023E-2</v>
      </c>
      <c r="DC30" s="547">
        <v>14588.269368478172</v>
      </c>
      <c r="DD30" s="126">
        <v>0.55528174507666239</v>
      </c>
      <c r="DE30" s="547">
        <v>10421.212984686976</v>
      </c>
      <c r="DF30" s="126">
        <v>0.39666866478735846</v>
      </c>
      <c r="DG30" s="38">
        <v>26271.833169059268</v>
      </c>
      <c r="DH30" s="547">
        <v>282.22957716731742</v>
      </c>
      <c r="DI30" s="126">
        <v>4.2469860317888859E-2</v>
      </c>
      <c r="DJ30" s="547">
        <v>3244.0242114259754</v>
      </c>
      <c r="DK30" s="126">
        <v>0.4881602293774937</v>
      </c>
      <c r="DL30" s="547">
        <v>3119.1548625022388</v>
      </c>
      <c r="DM30" s="126">
        <v>0.4693699103046175</v>
      </c>
      <c r="DN30" s="38">
        <v>6645.4086510955312</v>
      </c>
      <c r="DO30" s="547">
        <v>23.941821963076123</v>
      </c>
      <c r="DP30" s="126">
        <v>4.6402309064892566E-2</v>
      </c>
      <c r="DQ30" s="547">
        <v>240.57139445579446</v>
      </c>
      <c r="DR30" s="126">
        <v>0.46625809075541591</v>
      </c>
      <c r="DS30" s="547">
        <v>251.44864939246293</v>
      </c>
      <c r="DT30" s="126">
        <v>0.48733960017969152</v>
      </c>
      <c r="DU30" s="38">
        <v>515.9618658113335</v>
      </c>
    </row>
    <row r="31" spans="1:125" x14ac:dyDescent="0.2">
      <c r="A31" s="114">
        <v>97210</v>
      </c>
      <c r="B31" s="108" t="s">
        <v>33</v>
      </c>
      <c r="C31" s="109">
        <v>6123.8024058805213</v>
      </c>
      <c r="D31" s="110">
        <v>0.81454520505947525</v>
      </c>
      <c r="E31" s="290">
        <v>5073.9072942810981</v>
      </c>
      <c r="F31" s="112">
        <v>0.82855503133294484</v>
      </c>
      <c r="G31" s="290">
        <v>974.63418621442167</v>
      </c>
      <c r="H31" s="112">
        <v>0.15915506765510704</v>
      </c>
      <c r="I31" s="290">
        <v>75.26092538500103</v>
      </c>
      <c r="J31" s="112">
        <v>1.2289901011948068E-2</v>
      </c>
      <c r="K31" s="230"/>
      <c r="L31" s="230">
        <v>0.6748955279001535</v>
      </c>
      <c r="M31" s="230">
        <v>0.12963899721938382</v>
      </c>
      <c r="N31" s="230">
        <v>1.0010679939937891E-2</v>
      </c>
      <c r="P31" s="108" t="s">
        <v>33</v>
      </c>
      <c r="Q31" s="109">
        <v>5439.165122699017</v>
      </c>
      <c r="R31" s="110">
        <v>0.88820062474189798</v>
      </c>
      <c r="S31" s="109">
        <v>664.52364385661076</v>
      </c>
      <c r="T31" s="110">
        <v>0.10851487357242075</v>
      </c>
      <c r="U31" s="109">
        <v>20.113639324892031</v>
      </c>
      <c r="V31" s="110">
        <v>3.2845016856810154E-3</v>
      </c>
      <c r="W31" s="165">
        <v>4856.1383307502792</v>
      </c>
      <c r="X31" s="112">
        <v>0.95708061836757041</v>
      </c>
      <c r="Y31" s="165">
        <v>205.2140309943139</v>
      </c>
      <c r="Z31" s="112">
        <v>4.0444970531017532E-2</v>
      </c>
      <c r="AA31" s="165">
        <v>12.554932536504051</v>
      </c>
      <c r="AB31" s="112">
        <v>2.4744111014119168E-3</v>
      </c>
      <c r="AC31" s="165">
        <v>552.98243695510951</v>
      </c>
      <c r="AD31" s="112">
        <v>0.56737434903956074</v>
      </c>
      <c r="AE31" s="165">
        <v>419.15023705749417</v>
      </c>
      <c r="AF31" s="112">
        <v>0.43005903444195442</v>
      </c>
      <c r="AG31" s="165">
        <v>2.5015122018180498</v>
      </c>
      <c r="AH31" s="112">
        <v>2.5666165184849276E-3</v>
      </c>
      <c r="AI31" s="165">
        <v>30.04435499362836</v>
      </c>
      <c r="AJ31" s="112">
        <v>0.39920257211740301</v>
      </c>
      <c r="AK31" s="165">
        <v>40.15937580480275</v>
      </c>
      <c r="AL31" s="112">
        <v>0.53360194017500384</v>
      </c>
      <c r="AM31" s="165">
        <v>5.0571945865699295</v>
      </c>
      <c r="AN31" s="112">
        <v>6.7195487707593246E-2</v>
      </c>
      <c r="AP31" s="407"/>
      <c r="AQ31" s="108" t="s">
        <v>33</v>
      </c>
      <c r="AR31" s="381">
        <v>42.618149518608597</v>
      </c>
      <c r="AS31" s="382">
        <v>6.9594259732618973E-3</v>
      </c>
      <c r="AT31" s="381">
        <v>429.47854081336629</v>
      </c>
      <c r="AU31" s="382">
        <v>7.0132658166917619E-2</v>
      </c>
      <c r="AV31" s="381">
        <v>1668.6464949416948</v>
      </c>
      <c r="AW31" s="382">
        <v>0.27248535866202001</v>
      </c>
      <c r="AX31" s="381">
        <v>2745.2790116398992</v>
      </c>
      <c r="AY31" s="382">
        <v>0.44829647165030706</v>
      </c>
      <c r="AZ31" s="381">
        <v>916.17269200851672</v>
      </c>
      <c r="BA31" s="382">
        <v>0.1496084673027237</v>
      </c>
      <c r="BB31" s="109">
        <v>321.60751695843476</v>
      </c>
      <c r="BC31" s="110">
        <v>5.2517618244769589E-2</v>
      </c>
      <c r="BD31" s="546">
        <v>25.066291920450237</v>
      </c>
      <c r="BE31" s="230">
        <v>4.940234510926708E-3</v>
      </c>
      <c r="BF31" s="546">
        <v>250.69144215190821</v>
      </c>
      <c r="BG31" s="230">
        <v>4.9407966604842687E-2</v>
      </c>
      <c r="BH31" s="546">
        <v>1204.7384840152824</v>
      </c>
      <c r="BI31" s="230">
        <v>0.23743801653080401</v>
      </c>
      <c r="BJ31" s="546">
        <v>2446.2435222027784</v>
      </c>
      <c r="BK31" s="230">
        <v>0.48212223446809682</v>
      </c>
      <c r="BL31" s="546">
        <v>835.61035830561173</v>
      </c>
      <c r="BM31" s="230">
        <v>0.16468774651193269</v>
      </c>
      <c r="BN31" s="546">
        <v>311.55719568506646</v>
      </c>
      <c r="BO31" s="230">
        <v>6.1403801373396946E-2</v>
      </c>
      <c r="BP31" s="259">
        <v>5073.9072942810981</v>
      </c>
      <c r="BQ31" s="546">
        <v>5.0015581010559096</v>
      </c>
      <c r="BR31" s="424">
        <v>5.1317285724221005E-3</v>
      </c>
      <c r="BS31" s="546">
        <v>151.1780223537578</v>
      </c>
      <c r="BT31" s="424">
        <v>0.15511257915233675</v>
      </c>
      <c r="BU31" s="546">
        <v>443.85610742901605</v>
      </c>
      <c r="BV31" s="424">
        <v>0.45540789940172155</v>
      </c>
      <c r="BW31" s="546">
        <v>286.48658856709466</v>
      </c>
      <c r="BX31" s="424">
        <v>0.29394268395185041</v>
      </c>
      <c r="BY31" s="546">
        <v>78.061588490128855</v>
      </c>
      <c r="BZ31" s="424">
        <v>8.0093218147136838E-2</v>
      </c>
      <c r="CA31" s="546">
        <v>10.050321273368301</v>
      </c>
      <c r="CB31" s="424">
        <v>1.0311890774532312E-2</v>
      </c>
      <c r="CC31" s="167">
        <v>974.63418621442156</v>
      </c>
      <c r="CE31" s="546">
        <v>12.550299497102451</v>
      </c>
      <c r="CF31" s="167"/>
      <c r="CG31" s="546">
        <v>27.609076307700299</v>
      </c>
      <c r="CH31" s="167"/>
      <c r="CI31" s="546">
        <v>20.051903497396221</v>
      </c>
      <c r="CJ31" s="167"/>
      <c r="CK31" s="546">
        <v>12.548900870025971</v>
      </c>
      <c r="CL31" s="167"/>
      <c r="CM31" s="546">
        <v>2.5007452127761001</v>
      </c>
      <c r="CN31" s="167"/>
      <c r="CO31" s="546">
        <v>0</v>
      </c>
      <c r="CP31" s="167">
        <v>75.260925385001045</v>
      </c>
      <c r="CS31" s="108" t="s">
        <v>33</v>
      </c>
      <c r="CT31" s="113">
        <v>238.80097726240993</v>
      </c>
      <c r="CU31" s="110">
        <v>4.0708771128929878E-2</v>
      </c>
      <c r="CV31" s="113">
        <v>2820.1295162320071</v>
      </c>
      <c r="CW31" s="110">
        <v>0.48075183086070228</v>
      </c>
      <c r="CX31" s="113">
        <v>2807.1512043808816</v>
      </c>
      <c r="CY31" s="110">
        <v>0.47853939801036777</v>
      </c>
      <c r="CZ31" s="37">
        <v>5866.0816978752991</v>
      </c>
      <c r="DA31" s="546">
        <v>201.13997802775373</v>
      </c>
      <c r="DB31" s="112">
        <v>4.0807877743371766E-2</v>
      </c>
      <c r="DC31" s="546">
        <v>2408.2178775142593</v>
      </c>
      <c r="DD31" s="112">
        <v>0.4885864147377208</v>
      </c>
      <c r="DE31" s="546">
        <v>2319.5918755040711</v>
      </c>
      <c r="DF31" s="112">
        <v>0.47060570751890751</v>
      </c>
      <c r="DG31" s="37">
        <v>4928.9497310460838</v>
      </c>
      <c r="DH31" s="546">
        <v>37.660999234656209</v>
      </c>
      <c r="DI31" s="112">
        <v>4.0187508875705283E-2</v>
      </c>
      <c r="DJ31" s="546">
        <v>411.91163871774779</v>
      </c>
      <c r="DK31" s="112">
        <v>0.43954496623506567</v>
      </c>
      <c r="DL31" s="546">
        <v>487.55932887681058</v>
      </c>
      <c r="DM31" s="112">
        <v>0.52026752488922912</v>
      </c>
      <c r="DN31" s="37">
        <v>937.13196682921455</v>
      </c>
      <c r="DO31" s="546">
        <v>0</v>
      </c>
      <c r="DP31" s="112">
        <v>0</v>
      </c>
      <c r="DQ31" s="546">
        <v>22.547316357232479</v>
      </c>
      <c r="DR31" s="112">
        <v>0.33273661839947893</v>
      </c>
      <c r="DS31" s="546">
        <v>45.21593875333815</v>
      </c>
      <c r="DT31" s="112">
        <v>0.66726338160052112</v>
      </c>
      <c r="DU31" s="37">
        <v>67.763255110570626</v>
      </c>
    </row>
    <row r="32" spans="1:125" x14ac:dyDescent="0.2">
      <c r="A32" s="114">
        <v>97217</v>
      </c>
      <c r="B32" s="115" t="s">
        <v>14</v>
      </c>
      <c r="C32" s="109">
        <v>2673.9530712560572</v>
      </c>
      <c r="D32" s="116">
        <v>0.72608340147179073</v>
      </c>
      <c r="E32" s="287">
        <v>2166.0625854994637</v>
      </c>
      <c r="F32" s="117">
        <v>0.81006006006006004</v>
      </c>
      <c r="G32" s="287">
        <v>421.56917790072958</v>
      </c>
      <c r="H32" s="117">
        <v>0.1576576576576576</v>
      </c>
      <c r="I32" s="287">
        <v>86.321307855863679</v>
      </c>
      <c r="J32" s="117">
        <v>3.2282282282282269E-2</v>
      </c>
      <c r="K32" s="230"/>
      <c r="L32" s="230">
        <v>0.58817116380485146</v>
      </c>
      <c r="M32" s="230">
        <v>0.11447260834014714</v>
      </c>
      <c r="N32" s="230">
        <v>2.3439629326792034E-2</v>
      </c>
      <c r="P32" s="115" t="s">
        <v>14</v>
      </c>
      <c r="Q32" s="109">
        <v>2204.2045587381003</v>
      </c>
      <c r="R32" s="116">
        <v>0.82432432432432401</v>
      </c>
      <c r="S32" s="109">
        <v>450.67752589863716</v>
      </c>
      <c r="T32" s="116">
        <v>0.16854354354354351</v>
      </c>
      <c r="U32" s="109">
        <v>19.07098661931872</v>
      </c>
      <c r="V32" s="116">
        <v>7.1321321321321301E-3</v>
      </c>
      <c r="W32" s="280">
        <v>2028.5507346127965</v>
      </c>
      <c r="X32" s="117">
        <v>0.93651529193697847</v>
      </c>
      <c r="Y32" s="280">
        <v>118.44086426734785</v>
      </c>
      <c r="Z32" s="117">
        <v>5.4680259499536595E-2</v>
      </c>
      <c r="AA32" s="280">
        <v>19.07098661931872</v>
      </c>
      <c r="AB32" s="117">
        <v>8.8044485634847063E-3</v>
      </c>
      <c r="AC32" s="280">
        <v>146.54547612739648</v>
      </c>
      <c r="AD32" s="117">
        <v>0.34761904761904766</v>
      </c>
      <c r="AE32" s="280">
        <v>275.02370177333313</v>
      </c>
      <c r="AF32" s="117">
        <v>0.65238095238095239</v>
      </c>
      <c r="AG32" s="280">
        <v>0</v>
      </c>
      <c r="AH32" s="117">
        <v>0</v>
      </c>
      <c r="AI32" s="280">
        <v>29.108347997907522</v>
      </c>
      <c r="AJ32" s="117">
        <v>0.33720930232558144</v>
      </c>
      <c r="AK32" s="280">
        <v>57.212959857956164</v>
      </c>
      <c r="AL32" s="117">
        <v>0.66279069767441867</v>
      </c>
      <c r="AM32" s="280">
        <v>0</v>
      </c>
      <c r="AN32" s="117">
        <v>0</v>
      </c>
      <c r="AP32" s="407"/>
      <c r="AQ32" s="115" t="s">
        <v>14</v>
      </c>
      <c r="AR32" s="381">
        <v>86.321307855863679</v>
      </c>
      <c r="AS32" s="383">
        <v>3.2282282282282269E-2</v>
      </c>
      <c r="AT32" s="381">
        <v>212.79206122608258</v>
      </c>
      <c r="AU32" s="383">
        <v>7.9579579579579562E-2</v>
      </c>
      <c r="AV32" s="381">
        <v>709.64144946622821</v>
      </c>
      <c r="AW32" s="383">
        <v>0.26539039039039031</v>
      </c>
      <c r="AX32" s="381">
        <v>974.6277898609726</v>
      </c>
      <c r="AY32" s="383">
        <v>0.36448948948948939</v>
      </c>
      <c r="AZ32" s="381">
        <v>460.7148872772259</v>
      </c>
      <c r="BA32" s="383">
        <v>0.17229729729729723</v>
      </c>
      <c r="BB32" s="109">
        <v>229.85557556968351</v>
      </c>
      <c r="BC32" s="116">
        <v>8.5960960960960925E-2</v>
      </c>
      <c r="BD32" s="546">
        <v>37.138237100778561</v>
      </c>
      <c r="BE32" s="230">
        <v>1.7145505097312327E-2</v>
      </c>
      <c r="BF32" s="546">
        <v>107.39976675090017</v>
      </c>
      <c r="BG32" s="230">
        <v>4.958294717330862E-2</v>
      </c>
      <c r="BH32" s="546">
        <v>506.88674961873437</v>
      </c>
      <c r="BI32" s="230">
        <v>0.23401297497683035</v>
      </c>
      <c r="BJ32" s="546">
        <v>869.23549538579016</v>
      </c>
      <c r="BK32" s="230">
        <v>0.40129749768303985</v>
      </c>
      <c r="BL32" s="546">
        <v>429.59906700360062</v>
      </c>
      <c r="BM32" s="230">
        <v>0.19833178869323445</v>
      </c>
      <c r="BN32" s="546">
        <v>215.80326963965919</v>
      </c>
      <c r="BO32" s="230">
        <v>9.9629286376274315E-2</v>
      </c>
      <c r="BP32" s="260">
        <v>2166.0625854994632</v>
      </c>
      <c r="BQ32" s="546">
        <v>34.127028687201921</v>
      </c>
      <c r="BR32" s="424">
        <v>8.0952380952380956E-2</v>
      </c>
      <c r="BS32" s="546">
        <v>85.3175717180048</v>
      </c>
      <c r="BT32" s="424">
        <v>0.20238095238095238</v>
      </c>
      <c r="BU32" s="546">
        <v>175.653824125304</v>
      </c>
      <c r="BV32" s="424">
        <v>0.41666666666666669</v>
      </c>
      <c r="BW32" s="546">
        <v>88.328780131581439</v>
      </c>
      <c r="BX32" s="424">
        <v>0.20952380952380953</v>
      </c>
      <c r="BY32" s="546">
        <v>27.100875722189762</v>
      </c>
      <c r="BZ32" s="424">
        <v>6.4285714285714293E-2</v>
      </c>
      <c r="CA32" s="546">
        <v>11.04109751644768</v>
      </c>
      <c r="CB32" s="424">
        <v>2.6190476190476191E-2</v>
      </c>
      <c r="CC32" s="167">
        <v>421.56917790072958</v>
      </c>
      <c r="CE32" s="546">
        <v>15.056042067883199</v>
      </c>
      <c r="CF32" s="167"/>
      <c r="CG32" s="546">
        <v>20.0747227571776</v>
      </c>
      <c r="CH32" s="167"/>
      <c r="CI32" s="546">
        <v>27.100875722189762</v>
      </c>
      <c r="CJ32" s="167"/>
      <c r="CK32" s="546">
        <v>17.063514343600961</v>
      </c>
      <c r="CL32" s="167"/>
      <c r="CM32" s="546">
        <v>4.0149445514355202</v>
      </c>
      <c r="CN32" s="167"/>
      <c r="CO32" s="546">
        <v>3.0112084135766399</v>
      </c>
      <c r="CP32" s="167">
        <v>86.321307855863679</v>
      </c>
      <c r="CS32" s="115" t="s">
        <v>14</v>
      </c>
      <c r="CT32" s="113">
        <v>120.44833654306559</v>
      </c>
      <c r="CU32" s="116">
        <v>4.9586776859504127E-2</v>
      </c>
      <c r="CV32" s="113">
        <v>1080.0200843361549</v>
      </c>
      <c r="CW32" s="116">
        <v>0.44462809917355367</v>
      </c>
      <c r="CX32" s="113">
        <v>1228.5730327392694</v>
      </c>
      <c r="CY32" s="116">
        <v>0.5057851239669422</v>
      </c>
      <c r="CZ32" s="23">
        <v>2429.0414536184899</v>
      </c>
      <c r="DA32" s="546">
        <v>93.347460820875838</v>
      </c>
      <c r="DB32" s="117">
        <v>4.6108081308874567E-2</v>
      </c>
      <c r="DC32" s="546">
        <v>948.53065027664161</v>
      </c>
      <c r="DD32" s="117">
        <v>0.46851760039662865</v>
      </c>
      <c r="DE32" s="546">
        <v>982.65767896384364</v>
      </c>
      <c r="DF32" s="117">
        <v>0.48537431829449684</v>
      </c>
      <c r="DG32" s="23">
        <v>2024.535790061361</v>
      </c>
      <c r="DH32" s="546">
        <v>27.100875722189759</v>
      </c>
      <c r="DI32" s="117">
        <v>6.699751861042183E-2</v>
      </c>
      <c r="DJ32" s="546">
        <v>131.48943405951329</v>
      </c>
      <c r="DK32" s="117">
        <v>0.32506203473945405</v>
      </c>
      <c r="DL32" s="546">
        <v>245.91535377542561</v>
      </c>
      <c r="DM32" s="117">
        <v>0.60794044665012403</v>
      </c>
      <c r="DN32" s="23">
        <v>404.50566355712868</v>
      </c>
      <c r="DO32" s="546">
        <v>6.0224168271532799</v>
      </c>
      <c r="DP32" s="117">
        <v>7.1428571428571425E-2</v>
      </c>
      <c r="DQ32" s="546">
        <v>34.127028687201921</v>
      </c>
      <c r="DR32" s="117">
        <v>0.40476190476190477</v>
      </c>
      <c r="DS32" s="546">
        <v>44.16439006579072</v>
      </c>
      <c r="DT32" s="117">
        <v>0.52380952380952384</v>
      </c>
      <c r="DU32" s="23">
        <v>84.31383558014592</v>
      </c>
    </row>
    <row r="33" spans="1:125" x14ac:dyDescent="0.2">
      <c r="A33" s="114">
        <v>97220</v>
      </c>
      <c r="B33" s="115" t="s">
        <v>28</v>
      </c>
      <c r="C33" s="109">
        <v>4340.7539713472061</v>
      </c>
      <c r="D33" s="116">
        <v>0.81373471647713869</v>
      </c>
      <c r="E33" s="287">
        <v>3595.233182570259</v>
      </c>
      <c r="F33" s="117">
        <v>0.8282508537230997</v>
      </c>
      <c r="G33" s="287">
        <v>705.46646633785178</v>
      </c>
      <c r="H33" s="117">
        <v>0.16252164278246381</v>
      </c>
      <c r="I33" s="287">
        <v>40.054322439094889</v>
      </c>
      <c r="J33" s="117">
        <v>9.2275034944363683E-3</v>
      </c>
      <c r="K33" s="230"/>
      <c r="L33" s="230">
        <v>0.67397647362631463</v>
      </c>
      <c r="M33" s="230">
        <v>0.132249502910987</v>
      </c>
      <c r="N33" s="230">
        <v>7.5087399398369847E-3</v>
      </c>
      <c r="P33" s="115" t="s">
        <v>28</v>
      </c>
      <c r="Q33" s="109">
        <v>3547.7906845770849</v>
      </c>
      <c r="R33" s="116">
        <v>0.81732130132129666</v>
      </c>
      <c r="S33" s="109">
        <v>777.95333234648683</v>
      </c>
      <c r="T33" s="116">
        <v>0.17922078456453949</v>
      </c>
      <c r="U33" s="109">
        <v>15.00995442363414</v>
      </c>
      <c r="V33" s="116">
        <v>3.4579141141638159E-3</v>
      </c>
      <c r="W33" s="280">
        <v>3310.0896081358487</v>
      </c>
      <c r="X33" s="117">
        <v>0.92068843383600529</v>
      </c>
      <c r="Y33" s="280">
        <v>272.6368455382227</v>
      </c>
      <c r="Z33" s="117">
        <v>7.5832868605010095E-2</v>
      </c>
      <c r="AA33" s="280">
        <v>12.50672889618739</v>
      </c>
      <c r="AB33" s="117">
        <v>3.4786975589845429E-3</v>
      </c>
      <c r="AC33" s="280">
        <v>225.18758976680638</v>
      </c>
      <c r="AD33" s="117">
        <v>0.31920381834132822</v>
      </c>
      <c r="AE33" s="280">
        <v>477.77565104359888</v>
      </c>
      <c r="AF33" s="117">
        <v>0.6772478549175851</v>
      </c>
      <c r="AG33" s="280">
        <v>2.5032255274467499</v>
      </c>
      <c r="AH33" s="117">
        <v>3.5483267410869978E-3</v>
      </c>
      <c r="AI33" s="280">
        <v>12.51348667442976</v>
      </c>
      <c r="AJ33" s="117">
        <v>0.31241289110450693</v>
      </c>
      <c r="AK33" s="280">
        <v>27.540835764665133</v>
      </c>
      <c r="AL33" s="117">
        <v>0.68758710889549313</v>
      </c>
      <c r="AM33" s="280">
        <v>0</v>
      </c>
      <c r="AN33" s="117">
        <v>0</v>
      </c>
      <c r="AP33" s="407"/>
      <c r="AQ33" s="115" t="s">
        <v>28</v>
      </c>
      <c r="AR33" s="381">
        <v>12.5196538854347</v>
      </c>
      <c r="AS33" s="383">
        <v>2.884211813909617E-3</v>
      </c>
      <c r="AT33" s="381">
        <v>315.30950564100397</v>
      </c>
      <c r="AU33" s="383">
        <v>7.2639340474563635E-2</v>
      </c>
      <c r="AV33" s="381">
        <v>1483.5997745533973</v>
      </c>
      <c r="AW33" s="383">
        <v>0.3417838892382431</v>
      </c>
      <c r="AX33" s="381">
        <v>1956.5820892071918</v>
      </c>
      <c r="AY33" s="383">
        <v>0.4507470596404114</v>
      </c>
      <c r="AZ33" s="381">
        <v>415.148741357061</v>
      </c>
      <c r="BA33" s="383">
        <v>9.5639776890698677E-2</v>
      </c>
      <c r="BB33" s="109">
        <v>157.59420670311798</v>
      </c>
      <c r="BC33" s="116">
        <v>3.630572194217372E-2</v>
      </c>
      <c r="BD33" s="546">
        <v>2.4990387558152101</v>
      </c>
      <c r="BE33" s="230">
        <v>6.9509782228607169E-4</v>
      </c>
      <c r="BF33" s="546">
        <v>167.65152694224827</v>
      </c>
      <c r="BG33" s="230">
        <v>4.6631614259410266E-2</v>
      </c>
      <c r="BH33" s="546">
        <v>1073.3621191881352</v>
      </c>
      <c r="BI33" s="230">
        <v>0.29855146097110186</v>
      </c>
      <c r="BJ33" s="546">
        <v>1793.9772318335099</v>
      </c>
      <c r="BK33" s="230">
        <v>0.49898772645144035</v>
      </c>
      <c r="BL33" s="546">
        <v>400.14905914743304</v>
      </c>
      <c r="BM33" s="230">
        <v>0.11129989039024263</v>
      </c>
      <c r="BN33" s="546">
        <v>157.59420670311798</v>
      </c>
      <c r="BO33" s="230">
        <v>4.3834210105518856E-2</v>
      </c>
      <c r="BP33" s="260">
        <v>3595.2331825702595</v>
      </c>
      <c r="BQ33" s="546">
        <v>5.0090220615043304</v>
      </c>
      <c r="BR33" s="424">
        <v>7.1002978887241405E-3</v>
      </c>
      <c r="BS33" s="546">
        <v>135.14867879595749</v>
      </c>
      <c r="BT33" s="424">
        <v>0.19157349816714606</v>
      </c>
      <c r="BU33" s="546">
        <v>395.2097157077892</v>
      </c>
      <c r="BV33" s="424">
        <v>0.56021049130706801</v>
      </c>
      <c r="BW33" s="546">
        <v>155.09936756297307</v>
      </c>
      <c r="BX33" s="424">
        <v>0.21985363580512851</v>
      </c>
      <c r="BY33" s="546">
        <v>14.99968220962797</v>
      </c>
      <c r="BZ33" s="424">
        <v>2.1262076831933405E-2</v>
      </c>
      <c r="CA33" s="546">
        <v>0</v>
      </c>
      <c r="CB33" s="424">
        <v>0</v>
      </c>
      <c r="CC33" s="167">
        <v>705.46646633785201</v>
      </c>
      <c r="CE33" s="546">
        <v>5.0115930681151601</v>
      </c>
      <c r="CF33" s="167"/>
      <c r="CG33" s="546">
        <v>12.509299902798221</v>
      </c>
      <c r="CH33" s="167"/>
      <c r="CI33" s="546">
        <v>15.0279396574728</v>
      </c>
      <c r="CJ33" s="167"/>
      <c r="CK33" s="546">
        <v>7.5054898107087098</v>
      </c>
      <c r="CL33" s="167"/>
      <c r="CM33" s="546">
        <v>0</v>
      </c>
      <c r="CN33" s="167"/>
      <c r="CO33" s="546">
        <v>0</v>
      </c>
      <c r="CP33" s="167">
        <v>40.054322439094889</v>
      </c>
      <c r="CS33" s="115" t="s">
        <v>28</v>
      </c>
      <c r="CT33" s="113">
        <v>52.53421267757583</v>
      </c>
      <c r="CU33" s="116">
        <v>1.255840867020982E-2</v>
      </c>
      <c r="CV33" s="113">
        <v>1886.580786196042</v>
      </c>
      <c r="CW33" s="116">
        <v>0.45099091229987598</v>
      </c>
      <c r="CX33" s="113">
        <v>2244.0752489635793</v>
      </c>
      <c r="CY33" s="116">
        <v>0.53645067902991406</v>
      </c>
      <c r="CZ33" s="23">
        <v>4183.1902478371976</v>
      </c>
      <c r="DA33" s="546">
        <v>37.544212114716601</v>
      </c>
      <c r="DB33" s="117">
        <v>1.0749223367098439E-2</v>
      </c>
      <c r="DC33" s="546">
        <v>1578.8750088038389</v>
      </c>
      <c r="DD33" s="117">
        <v>0.45204518039970826</v>
      </c>
      <c r="DE33" s="546">
        <v>1876.3179594839942</v>
      </c>
      <c r="DF33" s="117">
        <v>0.53720559623319331</v>
      </c>
      <c r="DG33" s="23">
        <v>3492.7371804025497</v>
      </c>
      <c r="DH33" s="546">
        <v>14.99000056285923</v>
      </c>
      <c r="DI33" s="117">
        <v>2.1710383036683462E-2</v>
      </c>
      <c r="DJ33" s="546">
        <v>307.705777392203</v>
      </c>
      <c r="DK33" s="117">
        <v>0.44565777444580318</v>
      </c>
      <c r="DL33" s="546">
        <v>367.7572894795851</v>
      </c>
      <c r="DM33" s="117">
        <v>0.53263184251751339</v>
      </c>
      <c r="DN33" s="23">
        <v>690.45306743464732</v>
      </c>
      <c r="DO33" s="546">
        <v>0</v>
      </c>
      <c r="DP33" s="117">
        <v>0</v>
      </c>
      <c r="DQ33" s="546">
        <v>15.03051066408363</v>
      </c>
      <c r="DR33" s="117">
        <v>0.37525314994251779</v>
      </c>
      <c r="DS33" s="546">
        <v>25.023811775011261</v>
      </c>
      <c r="DT33" s="117">
        <v>0.62474685005748221</v>
      </c>
      <c r="DU33" s="23">
        <v>40.054322439094889</v>
      </c>
    </row>
    <row r="34" spans="1:125" x14ac:dyDescent="0.2">
      <c r="A34" s="114">
        <v>97226</v>
      </c>
      <c r="B34" s="115" t="s">
        <v>21</v>
      </c>
      <c r="C34" s="109">
        <v>1451.7382142327315</v>
      </c>
      <c r="D34" s="116">
        <v>0.7902719973571305</v>
      </c>
      <c r="E34" s="287">
        <v>1166.6462658155203</v>
      </c>
      <c r="F34" s="117">
        <v>0.80362027697404992</v>
      </c>
      <c r="G34" s="287">
        <v>237.84686715846988</v>
      </c>
      <c r="H34" s="117">
        <v>0.16383592084759993</v>
      </c>
      <c r="I34" s="287">
        <v>47.245081258741294</v>
      </c>
      <c r="J34" s="117">
        <v>3.254380217835013E-2</v>
      </c>
      <c r="K34" s="230"/>
      <c r="L34" s="230">
        <v>0.63507860140097294</v>
      </c>
      <c r="M34" s="230">
        <v>0.12947494040707755</v>
      </c>
      <c r="N34" s="230">
        <v>2.5718455549080092E-2</v>
      </c>
      <c r="P34" s="115" t="s">
        <v>21</v>
      </c>
      <c r="Q34" s="109">
        <v>1289.5010525709286</v>
      </c>
      <c r="R34" s="116">
        <v>0.88824626914739713</v>
      </c>
      <c r="S34" s="109">
        <v>149.39142069457611</v>
      </c>
      <c r="T34" s="116">
        <v>0.10290520648279004</v>
      </c>
      <c r="U34" s="109">
        <v>12.845740967227055</v>
      </c>
      <c r="V34" s="116">
        <v>8.8485243698129476E-3</v>
      </c>
      <c r="W34" s="280">
        <v>1128.3155723478333</v>
      </c>
      <c r="X34" s="117">
        <v>0.96714454535977723</v>
      </c>
      <c r="Y34" s="280">
        <v>30.467987115341185</v>
      </c>
      <c r="Z34" s="117">
        <v>2.6115874201202847E-2</v>
      </c>
      <c r="AA34" s="280">
        <v>7.8627063523461125</v>
      </c>
      <c r="AB34" s="117">
        <v>6.7395804390200896E-3</v>
      </c>
      <c r="AC34" s="280">
        <v>141.52871434223002</v>
      </c>
      <c r="AD34" s="117">
        <v>0.5950413223140496</v>
      </c>
      <c r="AE34" s="280">
        <v>95.335314522196597</v>
      </c>
      <c r="AF34" s="117">
        <v>0.40082644628099173</v>
      </c>
      <c r="AG34" s="280">
        <v>0.98283829404326395</v>
      </c>
      <c r="AH34" s="117">
        <v>4.1322314049586778E-3</v>
      </c>
      <c r="AI34" s="280">
        <v>19.656765880865279</v>
      </c>
      <c r="AJ34" s="117">
        <v>0.41605952105814997</v>
      </c>
      <c r="AK34" s="280">
        <v>23.588119057038337</v>
      </c>
      <c r="AL34" s="117">
        <v>0.49927142526978002</v>
      </c>
      <c r="AM34" s="280">
        <v>4.0001963208376798</v>
      </c>
      <c r="AN34" s="117">
        <v>8.4669053672070102E-2</v>
      </c>
      <c r="AP34" s="407"/>
      <c r="AQ34" s="115" t="s">
        <v>21</v>
      </c>
      <c r="AR34" s="381">
        <v>21.639653255117963</v>
      </c>
      <c r="AS34" s="383">
        <v>1.4906029918455299E-2</v>
      </c>
      <c r="AT34" s="381">
        <v>120.94074252581994</v>
      </c>
      <c r="AU34" s="383">
        <v>8.3307542186412162E-2</v>
      </c>
      <c r="AV34" s="381">
        <v>303.71424364553474</v>
      </c>
      <c r="AW34" s="383">
        <v>0.20920730794846021</v>
      </c>
      <c r="AX34" s="381">
        <v>573.97756372126616</v>
      </c>
      <c r="AY34" s="383">
        <v>0.39537263543387757</v>
      </c>
      <c r="AZ34" s="381">
        <v>284.04026697850327</v>
      </c>
      <c r="BA34" s="383">
        <v>0.19565529390477843</v>
      </c>
      <c r="BB34" s="109">
        <v>147.42574410648959</v>
      </c>
      <c r="BC34" s="116">
        <v>0.10155119060801648</v>
      </c>
      <c r="BD34" s="546">
        <v>8.8455446463893761</v>
      </c>
      <c r="BE34" s="230">
        <v>7.5820279938976004E-3</v>
      </c>
      <c r="BF34" s="546">
        <v>65.867376487064845</v>
      </c>
      <c r="BG34" s="230">
        <v>5.6458738537187698E-2</v>
      </c>
      <c r="BH34" s="546">
        <v>206.39604174908544</v>
      </c>
      <c r="BI34" s="230">
        <v>0.17691398652427734</v>
      </c>
      <c r="BJ34" s="546">
        <v>487.48779384545895</v>
      </c>
      <c r="BK34" s="230">
        <v>0.41785398721924555</v>
      </c>
      <c r="BL34" s="546">
        <v>258.4864713333784</v>
      </c>
      <c r="BM34" s="230">
        <v>0.2215637069327854</v>
      </c>
      <c r="BN34" s="546">
        <v>139.56303775414349</v>
      </c>
      <c r="BO34" s="230">
        <v>0.11962755279260659</v>
      </c>
      <c r="BP34" s="260">
        <v>1166.6462658155203</v>
      </c>
      <c r="BQ34" s="546">
        <v>7.8627063523461116</v>
      </c>
      <c r="BR34" s="424">
        <v>3.3057851239669415E-2</v>
      </c>
      <c r="BS34" s="546">
        <v>46.193399820033406</v>
      </c>
      <c r="BT34" s="424">
        <v>0.19421487603305781</v>
      </c>
      <c r="BU34" s="546">
        <v>74.69571034728807</v>
      </c>
      <c r="BV34" s="424">
        <v>0.31404958677685951</v>
      </c>
      <c r="BW34" s="546">
        <v>80.592740111547641</v>
      </c>
      <c r="BX34" s="424">
        <v>0.3388429752066115</v>
      </c>
      <c r="BY34" s="546">
        <v>22.605280762995072</v>
      </c>
      <c r="BZ34" s="424">
        <v>9.5041322314049576E-2</v>
      </c>
      <c r="CA34" s="546">
        <v>5.8970297642595835</v>
      </c>
      <c r="CB34" s="424">
        <v>2.4793388429752063E-2</v>
      </c>
      <c r="CC34" s="167">
        <v>237.84686715846991</v>
      </c>
      <c r="CE34" s="546">
        <v>4.9314022563824764</v>
      </c>
      <c r="CF34" s="167"/>
      <c r="CG34" s="546">
        <v>8.8799662187216875</v>
      </c>
      <c r="CH34" s="167"/>
      <c r="CI34" s="546">
        <v>22.622491549161229</v>
      </c>
      <c r="CJ34" s="167"/>
      <c r="CK34" s="546">
        <v>5.8970297642595835</v>
      </c>
      <c r="CL34" s="167"/>
      <c r="CM34" s="546">
        <v>2.9485148821297917</v>
      </c>
      <c r="CN34" s="167"/>
      <c r="CO34" s="546">
        <v>1.9656765880865279</v>
      </c>
      <c r="CP34" s="167">
        <v>47.245081258741301</v>
      </c>
      <c r="CS34" s="115" t="s">
        <v>21</v>
      </c>
      <c r="CT34" s="113">
        <v>38.330693467687297</v>
      </c>
      <c r="CU34" s="116">
        <v>2.744512273043247E-2</v>
      </c>
      <c r="CV34" s="113">
        <v>699.78086535880402</v>
      </c>
      <c r="CW34" s="116">
        <v>0.50104942010430564</v>
      </c>
      <c r="CX34" s="113">
        <v>658.51886779515314</v>
      </c>
      <c r="CY34" s="116">
        <v>0.47150545716526182</v>
      </c>
      <c r="CZ34" s="23">
        <v>1396.6304266216446</v>
      </c>
      <c r="DA34" s="546">
        <v>34.399340291514243</v>
      </c>
      <c r="DB34" s="117">
        <v>2.9660576783425058E-2</v>
      </c>
      <c r="DC34" s="546">
        <v>582.82310836765555</v>
      </c>
      <c r="DD34" s="117">
        <v>0.50253491521631599</v>
      </c>
      <c r="DE34" s="546">
        <v>542.54394909804796</v>
      </c>
      <c r="DF34" s="117">
        <v>0.46780450800025908</v>
      </c>
      <c r="DG34" s="23">
        <v>1159.7663977572176</v>
      </c>
      <c r="DH34" s="546">
        <v>3.9313531761730562</v>
      </c>
      <c r="DI34" s="117">
        <v>1.6597510373443987E-2</v>
      </c>
      <c r="DJ34" s="546">
        <v>116.95775699114841</v>
      </c>
      <c r="DK34" s="117">
        <v>0.49377593360995858</v>
      </c>
      <c r="DL34" s="546">
        <v>115.97491869710514</v>
      </c>
      <c r="DM34" s="117">
        <v>0.48962655601659755</v>
      </c>
      <c r="DN34" s="23">
        <v>236.86402886442659</v>
      </c>
      <c r="DO34" s="546">
        <v>0</v>
      </c>
      <c r="DP34" s="117">
        <v>0</v>
      </c>
      <c r="DQ34" s="546">
        <v>24.639800495746226</v>
      </c>
      <c r="DR34" s="117">
        <v>0.52153155078312763</v>
      </c>
      <c r="DS34" s="546">
        <v>22.605280762995072</v>
      </c>
      <c r="DT34" s="117">
        <v>0.47846844921687248</v>
      </c>
      <c r="DU34" s="23">
        <v>47.245081258741294</v>
      </c>
    </row>
    <row r="35" spans="1:125" x14ac:dyDescent="0.2">
      <c r="A35" s="114">
        <v>97232</v>
      </c>
      <c r="B35" s="118" t="s">
        <v>26</v>
      </c>
      <c r="C35" s="109">
        <v>3244.9597188610555</v>
      </c>
      <c r="D35" s="119">
        <v>0.81989253307153498</v>
      </c>
      <c r="E35" s="287">
        <v>2699.2782382640089</v>
      </c>
      <c r="F35" s="120">
        <v>0.83183720974244491</v>
      </c>
      <c r="G35" s="287">
        <v>482.26567554213364</v>
      </c>
      <c r="H35" s="120">
        <v>0.14861992669400639</v>
      </c>
      <c r="I35" s="287">
        <v>63.415805054913157</v>
      </c>
      <c r="J35" s="120">
        <v>1.9542863563548764E-2</v>
      </c>
      <c r="K35" s="230"/>
      <c r="L35" s="230">
        <v>0.68201711699889089</v>
      </c>
      <c r="M35" s="230">
        <v>0.12185236816205473</v>
      </c>
      <c r="N35" s="230">
        <v>1.6023047910589398E-2</v>
      </c>
      <c r="P35" s="118" t="s">
        <v>26</v>
      </c>
      <c r="Q35" s="109">
        <v>2988.2349165115916</v>
      </c>
      <c r="R35" s="119">
        <v>0.92088505726056546</v>
      </c>
      <c r="S35" s="109">
        <v>222.50671042758145</v>
      </c>
      <c r="T35" s="119">
        <v>6.8569945301410029E-2</v>
      </c>
      <c r="U35" s="109">
        <v>34.218091921882099</v>
      </c>
      <c r="V35" s="119">
        <v>1.0544997438024367E-2</v>
      </c>
      <c r="W35" s="280">
        <v>2625.7805465843094</v>
      </c>
      <c r="X35" s="120">
        <v>0.97277135397239811</v>
      </c>
      <c r="Y35" s="280">
        <v>46.313613935152702</v>
      </c>
      <c r="Z35" s="120">
        <v>1.7157776948899663E-2</v>
      </c>
      <c r="AA35" s="280">
        <v>27.184077744546151</v>
      </c>
      <c r="AB35" s="120">
        <v>1.0070869078701975E-2</v>
      </c>
      <c r="AC35" s="280">
        <v>322.18166215758401</v>
      </c>
      <c r="AD35" s="120">
        <v>0.66805845511482242</v>
      </c>
      <c r="AE35" s="280">
        <v>155.04992491333729</v>
      </c>
      <c r="AF35" s="120">
        <v>0.32150313152400828</v>
      </c>
      <c r="AG35" s="280">
        <v>5.0340884712122502</v>
      </c>
      <c r="AH35" s="120">
        <v>1.04384133611691E-2</v>
      </c>
      <c r="AI35" s="280">
        <v>40.272707769698002</v>
      </c>
      <c r="AJ35" s="120">
        <v>0.63505789660519119</v>
      </c>
      <c r="AK35" s="280">
        <v>21.143171579091451</v>
      </c>
      <c r="AL35" s="120">
        <v>0.33340539571772537</v>
      </c>
      <c r="AM35" s="280">
        <v>1.9999257061236999</v>
      </c>
      <c r="AN35" s="120">
        <v>3.1536707677083338E-2</v>
      </c>
      <c r="AP35" s="407"/>
      <c r="AQ35" s="118" t="s">
        <v>26</v>
      </c>
      <c r="AR35" s="381">
        <v>32.204456533397199</v>
      </c>
      <c r="AS35" s="384">
        <v>9.9244549466088912E-3</v>
      </c>
      <c r="AT35" s="381">
        <v>217.47262195636924</v>
      </c>
      <c r="AU35" s="384">
        <v>6.7018589072871351E-2</v>
      </c>
      <c r="AV35" s="381">
        <v>887.00638862759854</v>
      </c>
      <c r="AW35" s="384">
        <v>0.27334896746851695</v>
      </c>
      <c r="AX35" s="381">
        <v>1365.2447933927619</v>
      </c>
      <c r="AY35" s="384">
        <v>0.42072780917969221</v>
      </c>
      <c r="AZ35" s="381">
        <v>511.46338867516459</v>
      </c>
      <c r="BA35" s="384">
        <v>0.15761779281953076</v>
      </c>
      <c r="BB35" s="109">
        <v>231.56806967576352</v>
      </c>
      <c r="BC35" s="119">
        <v>7.136238651277968E-2</v>
      </c>
      <c r="BD35" s="546">
        <v>14.095447719394301</v>
      </c>
      <c r="BE35" s="230">
        <v>5.2219321148825066E-3</v>
      </c>
      <c r="BF35" s="546">
        <v>133.90675333424588</v>
      </c>
      <c r="BG35" s="230">
        <v>4.9608355091383824E-2</v>
      </c>
      <c r="BH35" s="546">
        <v>689.67012055607825</v>
      </c>
      <c r="BI35" s="230">
        <v>0.25550167847817978</v>
      </c>
      <c r="BJ35" s="546">
        <v>1193.0789676773031</v>
      </c>
      <c r="BK35" s="230">
        <v>0.44199925400969781</v>
      </c>
      <c r="BL35" s="546">
        <v>453.06796240910251</v>
      </c>
      <c r="BM35" s="230">
        <v>0.16784781797836629</v>
      </c>
      <c r="BN35" s="546">
        <v>215.45898656788432</v>
      </c>
      <c r="BO35" s="230">
        <v>7.9820962327489753E-2</v>
      </c>
      <c r="BP35" s="261">
        <v>2699.2782382640085</v>
      </c>
      <c r="BQ35" s="546">
        <v>12.081812330909401</v>
      </c>
      <c r="BR35" s="424">
        <v>2.5052192066805843E-2</v>
      </c>
      <c r="BS35" s="546">
        <v>67.45678551424416</v>
      </c>
      <c r="BT35" s="424">
        <v>0.13987473903966596</v>
      </c>
      <c r="BU35" s="546">
        <v>178.20673188091368</v>
      </c>
      <c r="BV35" s="424">
        <v>0.36951983298538621</v>
      </c>
      <c r="BW35" s="546">
        <v>159.07719569030709</v>
      </c>
      <c r="BX35" s="424">
        <v>0.32985386221294355</v>
      </c>
      <c r="BY35" s="546">
        <v>49.334067017880052</v>
      </c>
      <c r="BZ35" s="424">
        <v>0.10229645093945719</v>
      </c>
      <c r="CA35" s="546">
        <v>16.109083107879201</v>
      </c>
      <c r="CB35" s="424">
        <v>3.3402922755741124E-2</v>
      </c>
      <c r="CC35" s="167">
        <v>482.26567554213364</v>
      </c>
      <c r="CE35" s="546">
        <v>6.0271964830935003</v>
      </c>
      <c r="CF35" s="167"/>
      <c r="CG35" s="546">
        <v>16.109083107879201</v>
      </c>
      <c r="CH35" s="167"/>
      <c r="CI35" s="546">
        <v>19.129536190606551</v>
      </c>
      <c r="CJ35" s="167"/>
      <c r="CK35" s="546">
        <v>13.088630025151851</v>
      </c>
      <c r="CL35" s="167"/>
      <c r="CM35" s="546">
        <v>9.0613592481820504</v>
      </c>
      <c r="CN35" s="167"/>
      <c r="CO35" s="546">
        <v>0</v>
      </c>
      <c r="CP35" s="167">
        <v>63.41580505491315</v>
      </c>
      <c r="CS35" s="118" t="s">
        <v>26</v>
      </c>
      <c r="CT35" s="113">
        <v>169.14537263273161</v>
      </c>
      <c r="CU35" s="119">
        <v>5.3231939163498096E-2</v>
      </c>
      <c r="CV35" s="113">
        <v>1484.0492813133715</v>
      </c>
      <c r="CW35" s="119">
        <v>0.46704689480354883</v>
      </c>
      <c r="CX35" s="113">
        <v>1524.3219890830692</v>
      </c>
      <c r="CY35" s="119">
        <v>0.47972116603295306</v>
      </c>
      <c r="CZ35" s="23">
        <v>3177.5166430291724</v>
      </c>
      <c r="DA35" s="546">
        <v>152.02947183060996</v>
      </c>
      <c r="DB35" s="120">
        <v>5.6385362210604931E-2</v>
      </c>
      <c r="DC35" s="546">
        <v>1257.5153001088202</v>
      </c>
      <c r="DD35" s="120">
        <v>0.4663928304705004</v>
      </c>
      <c r="DE35" s="546">
        <v>1286.7130132418511</v>
      </c>
      <c r="DF35" s="120">
        <v>0.47722180731889469</v>
      </c>
      <c r="DG35" s="23">
        <v>2696.2577851812812</v>
      </c>
      <c r="DH35" s="546">
        <v>17.115900802121651</v>
      </c>
      <c r="DI35" s="120">
        <v>3.5564853556485351E-2</v>
      </c>
      <c r="DJ35" s="546">
        <v>226.53398120455125</v>
      </c>
      <c r="DK35" s="120">
        <v>0.47071129707112969</v>
      </c>
      <c r="DL35" s="546">
        <v>237.60897584121824</v>
      </c>
      <c r="DM35" s="120">
        <v>0.493723849372385</v>
      </c>
      <c r="DN35" s="23">
        <v>481.25885784789114</v>
      </c>
      <c r="DO35" s="546">
        <v>3.0204530827273501</v>
      </c>
      <c r="DP35" s="120">
        <v>4.7629342245389339E-2</v>
      </c>
      <c r="DQ35" s="546">
        <v>30.197675986092904</v>
      </c>
      <c r="DR35" s="120">
        <v>0.4761853288773053</v>
      </c>
      <c r="DS35" s="546">
        <v>30.197675986092904</v>
      </c>
      <c r="DT35" s="120">
        <v>0.4761853288773053</v>
      </c>
      <c r="DU35" s="23">
        <v>63.415805054913157</v>
      </c>
    </row>
    <row r="36" spans="1:125" x14ac:dyDescent="0.2">
      <c r="A36" s="121"/>
      <c r="B36" s="127" t="s">
        <v>38</v>
      </c>
      <c r="C36" s="128">
        <v>17835.207381577569</v>
      </c>
      <c r="D36" s="129">
        <v>0.79871313562540036</v>
      </c>
      <c r="E36" s="291">
        <v>14701.127566430348</v>
      </c>
      <c r="F36" s="131">
        <v>0.82427567293753534</v>
      </c>
      <c r="G36" s="291">
        <v>2821.7823731536068</v>
      </c>
      <c r="H36" s="131">
        <v>0.15821416105698308</v>
      </c>
      <c r="I36" s="291">
        <v>312.29744199361403</v>
      </c>
      <c r="J36" s="131">
        <v>1.7510166005481598E-2</v>
      </c>
      <c r="K36" s="231"/>
      <c r="L36" s="230">
        <v>0.65835980735167576</v>
      </c>
      <c r="M36" s="230">
        <v>0.12636772867816506</v>
      </c>
      <c r="N36" s="230">
        <v>1.3985599595559499E-2</v>
      </c>
      <c r="P36" s="127" t="s">
        <v>38</v>
      </c>
      <c r="Q36" s="130">
        <v>15468.896335096724</v>
      </c>
      <c r="R36" s="129">
        <v>0.86732360348525761</v>
      </c>
      <c r="S36" s="130">
        <v>2265.0526332238924</v>
      </c>
      <c r="T36" s="129">
        <v>0.12699895127451793</v>
      </c>
      <c r="U36" s="130">
        <v>101.25841325695404</v>
      </c>
      <c r="V36" s="129">
        <v>5.677445240224478E-3</v>
      </c>
      <c r="W36" s="283">
        <v>13948.874792431066</v>
      </c>
      <c r="X36" s="131">
        <v>0.94883026688938932</v>
      </c>
      <c r="Y36" s="283">
        <v>673.07334185037837</v>
      </c>
      <c r="Z36" s="131">
        <v>4.5783790311929834E-2</v>
      </c>
      <c r="AA36" s="283">
        <v>79.179432148902436</v>
      </c>
      <c r="AB36" s="131">
        <v>5.3859427986807391E-3</v>
      </c>
      <c r="AC36" s="283">
        <v>1388.4258793491263</v>
      </c>
      <c r="AD36" s="131">
        <v>0.4920386109710615</v>
      </c>
      <c r="AE36" s="283">
        <v>1422.33482930996</v>
      </c>
      <c r="AF36" s="131">
        <v>0.5040554660919393</v>
      </c>
      <c r="AG36" s="283">
        <v>11.021664494520314</v>
      </c>
      <c r="AH36" s="131">
        <v>3.90592293699906E-3</v>
      </c>
      <c r="AI36" s="283">
        <v>131.59566331652894</v>
      </c>
      <c r="AJ36" s="131">
        <v>0.42137925458646525</v>
      </c>
      <c r="AK36" s="283">
        <v>169.64446206355382</v>
      </c>
      <c r="AL36" s="131">
        <v>0.54321438235482811</v>
      </c>
      <c r="AM36" s="283">
        <v>11.057316613531308</v>
      </c>
      <c r="AN36" s="131">
        <v>3.5406363058706744E-2</v>
      </c>
      <c r="AP36" s="407"/>
      <c r="AQ36" s="127" t="s">
        <v>38</v>
      </c>
      <c r="AR36" s="387">
        <v>195.30322104842216</v>
      </c>
      <c r="AS36" s="388">
        <v>1.0950431742675206E-2</v>
      </c>
      <c r="AT36" s="387">
        <v>1295.9934721626421</v>
      </c>
      <c r="AU36" s="388">
        <v>7.2664895026749513E-2</v>
      </c>
      <c r="AV36" s="387">
        <v>5052.6083512344539</v>
      </c>
      <c r="AW36" s="388">
        <v>0.28329406230809623</v>
      </c>
      <c r="AX36" s="387">
        <v>7615.7112478220915</v>
      </c>
      <c r="AY36" s="388">
        <v>0.42700435632100076</v>
      </c>
      <c r="AZ36" s="387">
        <v>2587.5399762964712</v>
      </c>
      <c r="BA36" s="388">
        <v>0.14508045356227289</v>
      </c>
      <c r="BB36" s="130">
        <v>1088.0511130134894</v>
      </c>
      <c r="BC36" s="129">
        <v>6.1005801039205436E-2</v>
      </c>
      <c r="BD36" s="549">
        <v>87.644560142827672</v>
      </c>
      <c r="BE36" s="187">
        <v>1.1078675490650104E-2</v>
      </c>
      <c r="BF36" s="549">
        <v>725.51686566636727</v>
      </c>
      <c r="BG36" s="187">
        <v>9.1708668565541676E-2</v>
      </c>
      <c r="BH36" s="549">
        <v>3681.0535151273152</v>
      </c>
      <c r="BI36" s="187">
        <v>0.46530209395031913</v>
      </c>
      <c r="BJ36" s="549"/>
      <c r="BK36" s="187">
        <v>0</v>
      </c>
      <c r="BL36" s="549">
        <v>2376.9129181991261</v>
      </c>
      <c r="BM36" s="187">
        <v>0.30045272458837502</v>
      </c>
      <c r="BN36" s="549">
        <v>1039.9766963498714</v>
      </c>
      <c r="BO36" s="187">
        <v>0.13145783740511413</v>
      </c>
      <c r="BP36" s="264">
        <v>7911.1045554855073</v>
      </c>
      <c r="BQ36" s="549">
        <v>64.082127533017683</v>
      </c>
      <c r="BR36" s="426">
        <v>2.2709805030570056E-2</v>
      </c>
      <c r="BS36" s="549">
        <v>485.2944582019976</v>
      </c>
      <c r="BT36" s="426">
        <v>0.17198153295558208</v>
      </c>
      <c r="BU36" s="549">
        <v>1267.6220894903108</v>
      </c>
      <c r="BV36" s="426">
        <v>0.44922744629438743</v>
      </c>
      <c r="BW36" s="549">
        <v>769.58467206350394</v>
      </c>
      <c r="BX36" s="426">
        <v>0.27272998775005491</v>
      </c>
      <c r="BY36" s="549">
        <v>192.1014942028217</v>
      </c>
      <c r="BZ36" s="426">
        <v>6.8078068681154263E-2</v>
      </c>
      <c r="CA36" s="549">
        <v>43.097531661954768</v>
      </c>
      <c r="CB36" s="426">
        <v>1.5273159288251289E-2</v>
      </c>
      <c r="CC36" s="25">
        <v>2821.7823731536064</v>
      </c>
      <c r="CE36" s="549">
        <v>43.576533372576783</v>
      </c>
      <c r="CF36" s="549">
        <v>0</v>
      </c>
      <c r="CG36" s="549">
        <v>85.182148294277013</v>
      </c>
      <c r="CH36" s="549">
        <v>0</v>
      </c>
      <c r="CI36" s="549">
        <v>103.93274661682656</v>
      </c>
      <c r="CJ36" s="549">
        <v>0</v>
      </c>
      <c r="CK36" s="549">
        <v>56.103564813747077</v>
      </c>
      <c r="CL36" s="549">
        <v>0</v>
      </c>
      <c r="CM36" s="549">
        <v>18.525563894523462</v>
      </c>
      <c r="CN36" s="549">
        <v>0</v>
      </c>
      <c r="CO36" s="549">
        <v>4.9768850016631676</v>
      </c>
      <c r="CP36" s="269">
        <v>312.29744199361403</v>
      </c>
      <c r="CS36" s="127" t="s">
        <v>38</v>
      </c>
      <c r="CT36" s="128">
        <v>619.25959258347029</v>
      </c>
      <c r="CU36" s="129">
        <v>3.6314970130550676E-2</v>
      </c>
      <c r="CV36" s="128">
        <v>7970.560533436379</v>
      </c>
      <c r="CW36" s="129">
        <v>0.46741410413674456</v>
      </c>
      <c r="CX36" s="128">
        <v>8462.6403429619513</v>
      </c>
      <c r="CY36" s="129">
        <v>0.49627092573270476</v>
      </c>
      <c r="CZ36" s="25">
        <v>17052.460468981801</v>
      </c>
      <c r="DA36" s="549">
        <v>518.46046308547034</v>
      </c>
      <c r="DB36" s="131">
        <v>3.6250280621936179E-2</v>
      </c>
      <c r="DC36" s="549">
        <v>6775.9619450712153</v>
      </c>
      <c r="DD36" s="131">
        <v>0.47376905180115703</v>
      </c>
      <c r="DE36" s="549">
        <v>7007.8244762918075</v>
      </c>
      <c r="DF36" s="131">
        <v>0.48998066757690673</v>
      </c>
      <c r="DG36" s="25">
        <v>14302.246884448494</v>
      </c>
      <c r="DH36" s="549">
        <v>100.79912949799993</v>
      </c>
      <c r="DI36" s="131">
        <v>3.6651382301678519E-2</v>
      </c>
      <c r="DJ36" s="549">
        <v>1194.5985883651638</v>
      </c>
      <c r="DK36" s="131">
        <v>0.43436575074872913</v>
      </c>
      <c r="DL36" s="549">
        <v>1454.8158666701447</v>
      </c>
      <c r="DM36" s="131">
        <v>0.5289828669495924</v>
      </c>
      <c r="DN36" s="25">
        <v>2750.2135845333082</v>
      </c>
      <c r="DO36" s="549">
        <v>9.0428699098806291</v>
      </c>
      <c r="DP36" s="131">
        <v>2.9864926969746193E-2</v>
      </c>
      <c r="DQ36" s="549">
        <v>126.54233219035717</v>
      </c>
      <c r="DR36" s="131">
        <v>0.41791793392019139</v>
      </c>
      <c r="DS36" s="549">
        <v>167.2070973432281</v>
      </c>
      <c r="DT36" s="131">
        <v>0.55221713911006254</v>
      </c>
      <c r="DU36" s="25">
        <v>302.79229944346588</v>
      </c>
    </row>
    <row r="37" spans="1:125" x14ac:dyDescent="0.2">
      <c r="A37" s="114">
        <v>97202</v>
      </c>
      <c r="B37" s="132" t="s">
        <v>0</v>
      </c>
      <c r="C37" s="109">
        <v>1343.1728908007508</v>
      </c>
      <c r="D37" s="133">
        <v>0.86613651424784643</v>
      </c>
      <c r="E37" s="287">
        <v>1088.3091747192004</v>
      </c>
      <c r="F37" s="134">
        <v>0.81025248661055849</v>
      </c>
      <c r="G37" s="287">
        <v>201.42454980638649</v>
      </c>
      <c r="H37" s="134">
        <v>0.14996174445294566</v>
      </c>
      <c r="I37" s="287">
        <v>53.439166275163764</v>
      </c>
      <c r="J37" s="134">
        <v>3.978576893649579E-2</v>
      </c>
      <c r="K37" s="230"/>
      <c r="L37" s="230">
        <v>0.70178926441351897</v>
      </c>
      <c r="M37" s="230">
        <v>0.12988734261100068</v>
      </c>
      <c r="N37" s="230">
        <v>3.4459907223326709E-2</v>
      </c>
      <c r="P37" s="132" t="s">
        <v>0</v>
      </c>
      <c r="Q37" s="109">
        <v>1186.9660970733489</v>
      </c>
      <c r="R37" s="133">
        <v>0.88370313695485836</v>
      </c>
      <c r="S37" s="109">
        <v>152.09608862931225</v>
      </c>
      <c r="T37" s="133">
        <v>0.11323641928079571</v>
      </c>
      <c r="U37" s="109">
        <v>4.1107050980895199</v>
      </c>
      <c r="V37" s="133">
        <v>3.0604437643458296E-3</v>
      </c>
      <c r="W37" s="280">
        <v>1053.3681813854396</v>
      </c>
      <c r="X37" s="134">
        <v>0.9678942398489141</v>
      </c>
      <c r="Y37" s="280">
        <v>33.913317059238537</v>
      </c>
      <c r="Z37" s="134">
        <v>3.1161473087818695E-2</v>
      </c>
      <c r="AA37" s="280">
        <v>1.02767627452238</v>
      </c>
      <c r="AB37" s="134">
        <v>9.4428706326723318E-4</v>
      </c>
      <c r="AC37" s="280">
        <v>103.79530372676038</v>
      </c>
      <c r="AD37" s="134">
        <v>0.51530612244897955</v>
      </c>
      <c r="AE37" s="280">
        <v>95.573893530581344</v>
      </c>
      <c r="AF37" s="134">
        <v>0.47448979591836732</v>
      </c>
      <c r="AG37" s="280">
        <v>2.0553525490447599</v>
      </c>
      <c r="AH37" s="134">
        <v>1.020408163265306E-2</v>
      </c>
      <c r="AI37" s="280">
        <v>29.802611961149019</v>
      </c>
      <c r="AJ37" s="134">
        <v>0.5576923076923076</v>
      </c>
      <c r="AK37" s="280">
        <v>22.608878039492364</v>
      </c>
      <c r="AL37" s="134">
        <v>0.42307692307692313</v>
      </c>
      <c r="AM37" s="280">
        <v>1.02767627452238</v>
      </c>
      <c r="AN37" s="134">
        <v>1.9230769230769228E-2</v>
      </c>
      <c r="AP37" s="407"/>
      <c r="AQ37" s="132" t="s">
        <v>0</v>
      </c>
      <c r="AR37" s="381">
        <v>13.359791568790939</v>
      </c>
      <c r="AS37" s="389">
        <v>9.9464422341239457E-3</v>
      </c>
      <c r="AT37" s="381">
        <v>94.546217256058966</v>
      </c>
      <c r="AU37" s="389">
        <v>7.0390206579954095E-2</v>
      </c>
      <c r="AV37" s="381">
        <v>256.91906863059501</v>
      </c>
      <c r="AW37" s="389">
        <v>0.19127773527161437</v>
      </c>
      <c r="AX37" s="381">
        <v>487.11855412360813</v>
      </c>
      <c r="AY37" s="389">
        <v>0.36266258607498086</v>
      </c>
      <c r="AZ37" s="381">
        <v>308.30288235671401</v>
      </c>
      <c r="BA37" s="389">
        <v>0.22953328232593725</v>
      </c>
      <c r="BB37" s="109">
        <v>182.92637686498364</v>
      </c>
      <c r="BC37" s="133">
        <v>0.13618974751338941</v>
      </c>
      <c r="BD37" s="546">
        <v>8.2214101961790398</v>
      </c>
      <c r="BE37" s="230">
        <v>7.5542965061378654E-3</v>
      </c>
      <c r="BF37" s="546">
        <v>62.688252745865185</v>
      </c>
      <c r="BG37" s="230">
        <v>5.7601510859301229E-2</v>
      </c>
      <c r="BH37" s="546">
        <v>168.53890902167032</v>
      </c>
      <c r="BI37" s="230">
        <v>0.15486307837582625</v>
      </c>
      <c r="BJ37" s="546">
        <v>393.60001314207153</v>
      </c>
      <c r="BK37" s="230">
        <v>0.36166194523135031</v>
      </c>
      <c r="BL37" s="546">
        <v>280.55562294460975</v>
      </c>
      <c r="BM37" s="230">
        <v>0.25779036827195467</v>
      </c>
      <c r="BN37" s="546">
        <v>174.70496666880459</v>
      </c>
      <c r="BO37" s="230">
        <v>0.16052880075542963</v>
      </c>
      <c r="BP37" s="265">
        <v>1088.3091747192004</v>
      </c>
      <c r="BQ37" s="546">
        <v>4.1107050980895199</v>
      </c>
      <c r="BR37" s="424">
        <v>2.0408163265306121E-2</v>
      </c>
      <c r="BS37" s="546">
        <v>20.553525490447598</v>
      </c>
      <c r="BT37" s="424">
        <v>0.10204081632653059</v>
      </c>
      <c r="BU37" s="546">
        <v>72.965015491088977</v>
      </c>
      <c r="BV37" s="424">
        <v>0.36224489795918363</v>
      </c>
      <c r="BW37" s="546">
        <v>72.965015491088977</v>
      </c>
      <c r="BX37" s="424">
        <v>0.36224489795918363</v>
      </c>
      <c r="BY37" s="546">
        <v>23.636554314014738</v>
      </c>
      <c r="BZ37" s="424">
        <v>0.11734693877551018</v>
      </c>
      <c r="CA37" s="546">
        <v>7.1937339216566603</v>
      </c>
      <c r="CB37" s="424">
        <v>3.5714285714285712E-2</v>
      </c>
      <c r="CC37" s="167">
        <v>201.42454980638649</v>
      </c>
      <c r="CE37" s="546">
        <v>1.02767627452238</v>
      </c>
      <c r="CF37" s="167"/>
      <c r="CG37" s="546">
        <v>11.304439019746178</v>
      </c>
      <c r="CH37" s="167"/>
      <c r="CI37" s="546">
        <v>15.415144117835702</v>
      </c>
      <c r="CJ37" s="167"/>
      <c r="CK37" s="546">
        <v>20.553525490447601</v>
      </c>
      <c r="CL37" s="167"/>
      <c r="CM37" s="546">
        <v>4.1107050980895199</v>
      </c>
      <c r="CN37" s="167"/>
      <c r="CO37" s="546">
        <v>1.02767627452238</v>
      </c>
      <c r="CP37" s="167">
        <v>53.439166275163757</v>
      </c>
      <c r="CS37" s="132" t="s">
        <v>0</v>
      </c>
      <c r="CT37" s="113">
        <v>70.909662942044221</v>
      </c>
      <c r="CU37" s="133">
        <v>5.8823529411764705E-2</v>
      </c>
      <c r="CV37" s="113">
        <v>506.64440333953337</v>
      </c>
      <c r="CW37" s="133">
        <v>0.4202898550724638</v>
      </c>
      <c r="CX37" s="113">
        <v>627.91020373317417</v>
      </c>
      <c r="CY37" s="133">
        <v>0.52088661551577153</v>
      </c>
      <c r="CZ37" s="23">
        <v>1205.4642700147517</v>
      </c>
      <c r="DA37" s="546">
        <v>59.605223922298038</v>
      </c>
      <c r="DB37" s="134">
        <v>5.8763931104356633E-2</v>
      </c>
      <c r="DC37" s="546">
        <v>436.76241667201151</v>
      </c>
      <c r="DD37" s="134">
        <v>0.43059777102330293</v>
      </c>
      <c r="DE37" s="546">
        <v>517.94884235927952</v>
      </c>
      <c r="DF37" s="134">
        <v>0.51063829787234039</v>
      </c>
      <c r="DG37" s="23">
        <v>1014.3164829535891</v>
      </c>
      <c r="DH37" s="546">
        <v>11.30443901974618</v>
      </c>
      <c r="DI37" s="134">
        <v>5.9139784946236555E-2</v>
      </c>
      <c r="DJ37" s="546">
        <v>69.881986667521844</v>
      </c>
      <c r="DK37" s="134">
        <v>0.36559139784946237</v>
      </c>
      <c r="DL37" s="546">
        <v>109.96136137389466</v>
      </c>
      <c r="DM37" s="134">
        <v>0.57526881720430101</v>
      </c>
      <c r="DN37" s="23">
        <v>191.14778706116269</v>
      </c>
      <c r="DO37" s="546">
        <v>3.0830288235671399</v>
      </c>
      <c r="DP37" s="134">
        <v>6.1224489795918359E-2</v>
      </c>
      <c r="DQ37" s="546">
        <v>16.44282039235808</v>
      </c>
      <c r="DR37" s="134">
        <v>0.32653061224489793</v>
      </c>
      <c r="DS37" s="546">
        <v>30.830288235671404</v>
      </c>
      <c r="DT37" s="134">
        <v>0.61224489795918369</v>
      </c>
      <c r="DU37" s="23">
        <v>50.356137451596624</v>
      </c>
    </row>
    <row r="38" spans="1:125" x14ac:dyDescent="0.2">
      <c r="A38" s="114">
        <v>97206</v>
      </c>
      <c r="B38" s="115" t="s">
        <v>5</v>
      </c>
      <c r="C38" s="109">
        <v>2190.4291590037965</v>
      </c>
      <c r="D38" s="116">
        <v>0.83792177039570348</v>
      </c>
      <c r="E38" s="287">
        <v>1594.1417311425962</v>
      </c>
      <c r="F38" s="117">
        <v>0.72777598151935174</v>
      </c>
      <c r="G38" s="287">
        <v>508.43058534780494</v>
      </c>
      <c r="H38" s="117">
        <v>0.23211459875700263</v>
      </c>
      <c r="I38" s="287">
        <v>87.856842513395392</v>
      </c>
      <c r="J38" s="117">
        <v>4.0109419723645637E-2</v>
      </c>
      <c r="K38" s="230"/>
      <c r="L38" s="230">
        <v>0.60981933888616602</v>
      </c>
      <c r="M38" s="230">
        <v>0.19449387552515598</v>
      </c>
      <c r="N38" s="230">
        <v>3.3608555984381498E-2</v>
      </c>
      <c r="P38" s="115" t="s">
        <v>5</v>
      </c>
      <c r="Q38" s="109">
        <v>1801.7508868262832</v>
      </c>
      <c r="R38" s="116">
        <v>0.82255610934512779</v>
      </c>
      <c r="S38" s="109">
        <v>377.08601746628858</v>
      </c>
      <c r="T38" s="116">
        <v>0.17215166074477692</v>
      </c>
      <c r="U38" s="109">
        <v>11.592254711224667</v>
      </c>
      <c r="V38" s="116">
        <v>5.2922299100952464E-3</v>
      </c>
      <c r="W38" s="280">
        <v>1512.5809914097192</v>
      </c>
      <c r="X38" s="117">
        <v>0.94883720930232562</v>
      </c>
      <c r="Y38" s="280">
        <v>79.442278960594507</v>
      </c>
      <c r="Z38" s="117">
        <v>4.9833887043189376E-2</v>
      </c>
      <c r="AA38" s="280">
        <v>2.1184607722825199</v>
      </c>
      <c r="AB38" s="117">
        <v>1.3289036544850499E-3</v>
      </c>
      <c r="AC38" s="280">
        <v>264.80759653531499</v>
      </c>
      <c r="AD38" s="117">
        <v>0.52083333333333315</v>
      </c>
      <c r="AE38" s="280">
        <v>243.62298881248984</v>
      </c>
      <c r="AF38" s="117">
        <v>0.47916666666666663</v>
      </c>
      <c r="AG38" s="280">
        <v>0</v>
      </c>
      <c r="AH38" s="117">
        <v>0</v>
      </c>
      <c r="AI38" s="280">
        <v>24.362298881248979</v>
      </c>
      <c r="AJ38" s="117">
        <v>0.27729540675826697</v>
      </c>
      <c r="AK38" s="280">
        <v>54.020749693204259</v>
      </c>
      <c r="AL38" s="117">
        <v>0.61487242368137462</v>
      </c>
      <c r="AM38" s="280">
        <v>9.4737939389421477</v>
      </c>
      <c r="AN38" s="117">
        <v>0.10783216956035831</v>
      </c>
      <c r="AP38" s="407"/>
      <c r="AQ38" s="115" t="s">
        <v>5</v>
      </c>
      <c r="AR38" s="381">
        <v>50.843058534780482</v>
      </c>
      <c r="AS38" s="383">
        <v>2.3211459875700259E-2</v>
      </c>
      <c r="AT38" s="381">
        <v>205.49069491140446</v>
      </c>
      <c r="AU38" s="383">
        <v>9.3812983664288543E-2</v>
      </c>
      <c r="AV38" s="381">
        <v>525.37827152606496</v>
      </c>
      <c r="AW38" s="383">
        <v>0.23985175204890266</v>
      </c>
      <c r="AX38" s="381">
        <v>874.86501941635152</v>
      </c>
      <c r="AY38" s="383">
        <v>0.39940347571625584</v>
      </c>
      <c r="AZ38" s="381">
        <v>392.97447325840744</v>
      </c>
      <c r="BA38" s="383">
        <v>0.17940524195593321</v>
      </c>
      <c r="BB38" s="109">
        <v>140.87764135678759</v>
      </c>
      <c r="BC38" s="116">
        <v>6.4315086738919461E-2</v>
      </c>
      <c r="BD38" s="546">
        <v>14.82922540597764</v>
      </c>
      <c r="BE38" s="230">
        <v>9.3023255813953487E-3</v>
      </c>
      <c r="BF38" s="546">
        <v>82.619970119018291</v>
      </c>
      <c r="BG38" s="230">
        <v>5.1827242524916953E-2</v>
      </c>
      <c r="BH38" s="546">
        <v>340.01295395134446</v>
      </c>
      <c r="BI38" s="230">
        <v>0.21328903654485051</v>
      </c>
      <c r="BJ38" s="546">
        <v>693.79590292252522</v>
      </c>
      <c r="BK38" s="230">
        <v>0.43521594684385378</v>
      </c>
      <c r="BL38" s="546">
        <v>342.13141472362696</v>
      </c>
      <c r="BM38" s="230">
        <v>0.21461794019933556</v>
      </c>
      <c r="BN38" s="546">
        <v>120.75226402010367</v>
      </c>
      <c r="BO38" s="230">
        <v>7.5747508305647859E-2</v>
      </c>
      <c r="BP38" s="260">
        <v>1594.1417311425962</v>
      </c>
      <c r="BQ38" s="546">
        <v>23.30306849510772</v>
      </c>
      <c r="BR38" s="424">
        <v>4.583333333333333E-2</v>
      </c>
      <c r="BS38" s="546">
        <v>90.03458282200711</v>
      </c>
      <c r="BT38" s="424">
        <v>0.17708333333333334</v>
      </c>
      <c r="BU38" s="546">
        <v>167.35840101031908</v>
      </c>
      <c r="BV38" s="424">
        <v>0.32916666666666666</v>
      </c>
      <c r="BW38" s="546">
        <v>162.0622490796128</v>
      </c>
      <c r="BX38" s="424">
        <v>0.31875000000000003</v>
      </c>
      <c r="BY38" s="546">
        <v>45.546906604074181</v>
      </c>
      <c r="BZ38" s="424">
        <v>8.9583333333333334E-2</v>
      </c>
      <c r="CA38" s="546">
        <v>20.12537733668394</v>
      </c>
      <c r="CB38" s="424">
        <v>3.9583333333333331E-2</v>
      </c>
      <c r="CC38" s="167">
        <v>508.43058534780482</v>
      </c>
      <c r="CE38" s="546">
        <v>12.710764633695121</v>
      </c>
      <c r="CF38" s="167"/>
      <c r="CG38" s="546">
        <v>32.83614197037906</v>
      </c>
      <c r="CH38" s="167"/>
      <c r="CI38" s="546">
        <v>18.006916564401418</v>
      </c>
      <c r="CJ38" s="167"/>
      <c r="CK38" s="546">
        <v>19.006867414213488</v>
      </c>
      <c r="CL38" s="167"/>
      <c r="CM38" s="546">
        <v>5.2961519307062996</v>
      </c>
      <c r="CN38" s="167"/>
      <c r="CO38" s="546">
        <v>0</v>
      </c>
      <c r="CP38" s="167">
        <v>87.856842513395392</v>
      </c>
      <c r="CS38" s="115" t="s">
        <v>5</v>
      </c>
      <c r="CT38" s="113">
        <v>15.888455792118899</v>
      </c>
      <c r="CU38" s="116">
        <v>8.0949811117107372E-3</v>
      </c>
      <c r="CV38" s="113">
        <v>749.93511338801216</v>
      </c>
      <c r="CW38" s="116">
        <v>0.38208310847274685</v>
      </c>
      <c r="CX38" s="113">
        <v>1196.9303363396239</v>
      </c>
      <c r="CY38" s="116">
        <v>0.60982191041554235</v>
      </c>
      <c r="CZ38" s="23">
        <v>1962.7539055197551</v>
      </c>
      <c r="DA38" s="546">
        <v>13.769995019836379</v>
      </c>
      <c r="DB38" s="117">
        <v>9.1872791519434609E-3</v>
      </c>
      <c r="DC38" s="546">
        <v>618.59054550649591</v>
      </c>
      <c r="DD38" s="117">
        <v>0.41272084805653714</v>
      </c>
      <c r="DE38" s="546">
        <v>866.4504558635507</v>
      </c>
      <c r="DF38" s="117">
        <v>0.57809187279151941</v>
      </c>
      <c r="DG38" s="23">
        <v>1498.810996389883</v>
      </c>
      <c r="DH38" s="546">
        <v>2.1184607722825199</v>
      </c>
      <c r="DI38" s="117">
        <v>4.5662100456621002E-3</v>
      </c>
      <c r="DJ38" s="546">
        <v>131.34456788151624</v>
      </c>
      <c r="DK38" s="117">
        <v>0.28310502283105027</v>
      </c>
      <c r="DL38" s="546">
        <v>330.47988047607311</v>
      </c>
      <c r="DM38" s="117">
        <v>0.71232876712328763</v>
      </c>
      <c r="DN38" s="23">
        <v>463.94290912987185</v>
      </c>
      <c r="DO38" s="546">
        <v>0</v>
      </c>
      <c r="DP38" s="117">
        <v>0</v>
      </c>
      <c r="DQ38" s="546">
        <v>23.243788958778527</v>
      </c>
      <c r="DR38" s="117">
        <v>0.28153578651935557</v>
      </c>
      <c r="DS38" s="546">
        <v>59.31690162391056</v>
      </c>
      <c r="DT38" s="117">
        <v>0.71846421348064438</v>
      </c>
      <c r="DU38" s="23">
        <v>82.560690582689091</v>
      </c>
    </row>
    <row r="39" spans="1:125" x14ac:dyDescent="0.2">
      <c r="A39" s="114">
        <v>97207</v>
      </c>
      <c r="B39" s="115" t="s">
        <v>6</v>
      </c>
      <c r="C39" s="109">
        <v>5870.4443947013478</v>
      </c>
      <c r="D39" s="116">
        <v>0.80668262907453603</v>
      </c>
      <c r="E39" s="287">
        <v>4156.0619875484335</v>
      </c>
      <c r="F39" s="117">
        <v>0.7079637772056383</v>
      </c>
      <c r="G39" s="287">
        <v>1616.8694962148736</v>
      </c>
      <c r="H39" s="117">
        <v>0.27542540010672056</v>
      </c>
      <c r="I39" s="287">
        <v>97.512910938040903</v>
      </c>
      <c r="J39" s="117">
        <v>1.6610822687641139E-2</v>
      </c>
      <c r="K39" s="230"/>
      <c r="L39" s="230">
        <v>0.57110208108578342</v>
      </c>
      <c r="M39" s="230">
        <v>0.2221808858719953</v>
      </c>
      <c r="N39" s="230">
        <v>1.3399662116757303E-2</v>
      </c>
      <c r="P39" s="115" t="s">
        <v>6</v>
      </c>
      <c r="Q39" s="109">
        <v>4480.7103080340248</v>
      </c>
      <c r="R39" s="116">
        <v>0.76326594832893835</v>
      </c>
      <c r="S39" s="109">
        <v>1374.7157960470865</v>
      </c>
      <c r="T39" s="116">
        <v>0.23417576313096541</v>
      </c>
      <c r="U39" s="109">
        <v>15.018290620237199</v>
      </c>
      <c r="V39" s="116">
        <v>2.5582885400963306E-3</v>
      </c>
      <c r="W39" s="280">
        <v>3758.2889082929009</v>
      </c>
      <c r="X39" s="117">
        <v>0.90429086947036375</v>
      </c>
      <c r="Y39" s="280">
        <v>390.26319433499572</v>
      </c>
      <c r="Z39" s="117">
        <v>9.3902159184397316E-2</v>
      </c>
      <c r="AA39" s="280">
        <v>7.5098849205367495</v>
      </c>
      <c r="AB39" s="117">
        <v>1.8069713452389241E-3</v>
      </c>
      <c r="AC39" s="280">
        <v>675.51537253484923</v>
      </c>
      <c r="AD39" s="117">
        <v>0.4177921434699865</v>
      </c>
      <c r="AE39" s="280">
        <v>938.75045324863265</v>
      </c>
      <c r="AF39" s="117">
        <v>0.58059754077015346</v>
      </c>
      <c r="AG39" s="280">
        <v>2.6036704313916599</v>
      </c>
      <c r="AH39" s="117">
        <v>1.6103157598599692E-3</v>
      </c>
      <c r="AI39" s="280">
        <v>46.90602720627394</v>
      </c>
      <c r="AJ39" s="117">
        <v>0.48102376141840064</v>
      </c>
      <c r="AK39" s="280">
        <v>45.702148463458201</v>
      </c>
      <c r="AL39" s="117">
        <v>0.46867792196765679</v>
      </c>
      <c r="AM39" s="280">
        <v>4.9047352683087899</v>
      </c>
      <c r="AN39" s="117">
        <v>5.0298316613942823E-2</v>
      </c>
      <c r="AP39" s="407"/>
      <c r="AQ39" s="115" t="s">
        <v>6</v>
      </c>
      <c r="AR39" s="381">
        <v>88.231425849636551</v>
      </c>
      <c r="AS39" s="383">
        <v>1.502976945480892E-2</v>
      </c>
      <c r="AT39" s="381">
        <v>530.20536007867668</v>
      </c>
      <c r="AU39" s="383">
        <v>9.031775525499211E-2</v>
      </c>
      <c r="AV39" s="381">
        <v>1442.4860595741468</v>
      </c>
      <c r="AW39" s="383">
        <v>0.24572007885401861</v>
      </c>
      <c r="AX39" s="381">
        <v>2455.567239254754</v>
      </c>
      <c r="AY39" s="383">
        <v>0.41829324564783277</v>
      </c>
      <c r="AZ39" s="381">
        <v>1000.5923092460548</v>
      </c>
      <c r="BA39" s="383">
        <v>0.17044575196882669</v>
      </c>
      <c r="BB39" s="109">
        <v>353.36200069807916</v>
      </c>
      <c r="BC39" s="116">
        <v>6.0193398819520891E-2</v>
      </c>
      <c r="BD39" s="546">
        <v>37.441553399677979</v>
      </c>
      <c r="BE39" s="230">
        <v>9.0089015784299929E-3</v>
      </c>
      <c r="BF39" s="546">
        <v>134.89773315541822</v>
      </c>
      <c r="BG39" s="230">
        <v>3.2458065726539205E-2</v>
      </c>
      <c r="BH39" s="546">
        <v>759.98188022713828</v>
      </c>
      <c r="BI39" s="230">
        <v>0.18286105512960221</v>
      </c>
      <c r="BJ39" s="546">
        <v>2002.614086754249</v>
      </c>
      <c r="BK39" s="230">
        <v>0.48185375789727947</v>
      </c>
      <c r="BL39" s="546">
        <v>904.15570333669859</v>
      </c>
      <c r="BM39" s="230">
        <v>0.21755106301242622</v>
      </c>
      <c r="BN39" s="546">
        <v>316.97103067525126</v>
      </c>
      <c r="BO39" s="230">
        <v>7.6267156655722854E-2</v>
      </c>
      <c r="BP39" s="260">
        <v>4156.0619875484335</v>
      </c>
      <c r="BQ39" s="546">
        <v>40.636884404155666</v>
      </c>
      <c r="BR39" s="424">
        <v>2.5133063923394861E-2</v>
      </c>
      <c r="BS39" s="546">
        <v>365.7724592630401</v>
      </c>
      <c r="BT39" s="424">
        <v>0.2262226234827989</v>
      </c>
      <c r="BU39" s="546">
        <v>657.51815805088688</v>
      </c>
      <c r="BV39" s="424">
        <v>0.40666124235143969</v>
      </c>
      <c r="BW39" s="546">
        <v>424.71654823844108</v>
      </c>
      <c r="BX39" s="424">
        <v>0.26267831091668914</v>
      </c>
      <c r="BY39" s="546">
        <v>91.834476235521947</v>
      </c>
      <c r="BZ39" s="424">
        <v>5.6797704731586837E-2</v>
      </c>
      <c r="CA39" s="546">
        <v>36.390970022827894</v>
      </c>
      <c r="CB39" s="424">
        <v>2.2507054594090581E-2</v>
      </c>
      <c r="CC39" s="167">
        <v>1616.8694962148736</v>
      </c>
      <c r="CE39" s="546">
        <v>10.1529880458029</v>
      </c>
      <c r="CF39" s="167"/>
      <c r="CG39" s="546">
        <v>29.535167660218381</v>
      </c>
      <c r="CH39" s="167"/>
      <c r="CI39" s="546">
        <v>24.986021296121649</v>
      </c>
      <c r="CJ39" s="167"/>
      <c r="CK39" s="546">
        <v>28.236604262063739</v>
      </c>
      <c r="CL39" s="167"/>
      <c r="CM39" s="546">
        <v>4.6021296738342601</v>
      </c>
      <c r="CN39" s="167"/>
      <c r="CO39" s="546">
        <v>0</v>
      </c>
      <c r="CP39" s="167">
        <v>97.512910938040932</v>
      </c>
      <c r="CS39" s="115" t="s">
        <v>6</v>
      </c>
      <c r="CT39" s="113">
        <v>114.8008539408201</v>
      </c>
      <c r="CU39" s="116">
        <v>2.0709877561396538E-2</v>
      </c>
      <c r="CV39" s="113">
        <v>2438.6957115639061</v>
      </c>
      <c r="CW39" s="116">
        <v>0.43993653237132452</v>
      </c>
      <c r="CX39" s="113">
        <v>2989.7932777346314</v>
      </c>
      <c r="CY39" s="116">
        <v>0.5393535900672789</v>
      </c>
      <c r="CZ39" s="23">
        <v>5543.2898432393577</v>
      </c>
      <c r="DA39" s="546">
        <v>84.920689550580107</v>
      </c>
      <c r="DB39" s="117">
        <v>2.1278758859311703E-2</v>
      </c>
      <c r="DC39" s="546">
        <v>1850.6657507213702</v>
      </c>
      <c r="DD39" s="117">
        <v>0.4637252764572975</v>
      </c>
      <c r="DE39" s="546">
        <v>2055.280231607192</v>
      </c>
      <c r="DF39" s="117">
        <v>0.51499596468339082</v>
      </c>
      <c r="DG39" s="23">
        <v>3990.8666718791424</v>
      </c>
      <c r="DH39" s="546">
        <v>29.880164390240001</v>
      </c>
      <c r="DI39" s="117">
        <v>1.9247435197749168E-2</v>
      </c>
      <c r="DJ39" s="546">
        <v>588.02996084253596</v>
      </c>
      <c r="DK39" s="117">
        <v>0.3787820046046535</v>
      </c>
      <c r="DL39" s="546">
        <v>934.51304612743957</v>
      </c>
      <c r="DM39" s="117">
        <v>0.60197056019759732</v>
      </c>
      <c r="DN39" s="23">
        <v>1552.4231713602155</v>
      </c>
      <c r="DO39" s="546">
        <v>0</v>
      </c>
      <c r="DP39" s="117">
        <v>0</v>
      </c>
      <c r="DQ39" s="546">
        <v>37.808523908971061</v>
      </c>
      <c r="DR39" s="117">
        <v>0.41866607801201555</v>
      </c>
      <c r="DS39" s="546">
        <v>52.498586923843945</v>
      </c>
      <c r="DT39" s="117">
        <v>0.5813339219879845</v>
      </c>
      <c r="DU39" s="23">
        <v>90.307110832814999</v>
      </c>
    </row>
    <row r="40" spans="1:125" x14ac:dyDescent="0.2">
      <c r="A40" s="114">
        <v>97221</v>
      </c>
      <c r="B40" s="115" t="s">
        <v>27</v>
      </c>
      <c r="C40" s="109">
        <v>3864.0317457140413</v>
      </c>
      <c r="D40" s="116">
        <v>0.72321843969787813</v>
      </c>
      <c r="E40" s="287">
        <v>3000.7225538520424</v>
      </c>
      <c r="F40" s="117">
        <v>0.77657813168342216</v>
      </c>
      <c r="G40" s="287">
        <v>792.74142714025106</v>
      </c>
      <c r="H40" s="117">
        <v>0.20515913929008339</v>
      </c>
      <c r="I40" s="287">
        <v>70.567764721747551</v>
      </c>
      <c r="J40" s="117">
        <v>1.8262729026494375E-2</v>
      </c>
      <c r="K40" s="230"/>
      <c r="L40" s="230">
        <v>0.56163562469957784</v>
      </c>
      <c r="M40" s="230">
        <v>0.14837487260713375</v>
      </c>
      <c r="N40" s="230">
        <v>1.3207942391166409E-2</v>
      </c>
      <c r="P40" s="115" t="s">
        <v>27</v>
      </c>
      <c r="Q40" s="109">
        <v>3373.4662134701575</v>
      </c>
      <c r="R40" s="116">
        <v>0.87304308956881216</v>
      </c>
      <c r="S40" s="109">
        <v>465.44647287460413</v>
      </c>
      <c r="T40" s="116">
        <v>0.12045617207748728</v>
      </c>
      <c r="U40" s="109">
        <v>25.119059369278759</v>
      </c>
      <c r="V40" s="116">
        <v>6.5007383537002911E-3</v>
      </c>
      <c r="W40" s="280">
        <v>2899.8681131300755</v>
      </c>
      <c r="X40" s="117">
        <v>0.96638994811682954</v>
      </c>
      <c r="Y40" s="280">
        <v>88.329526085828775</v>
      </c>
      <c r="Z40" s="117">
        <v>2.9436085642919479E-2</v>
      </c>
      <c r="AA40" s="280">
        <v>12.524914636137851</v>
      </c>
      <c r="AB40" s="117">
        <v>4.1739662402508872E-3</v>
      </c>
      <c r="AC40" s="280">
        <v>443.38908277752415</v>
      </c>
      <c r="AD40" s="117">
        <v>0.5593111039712072</v>
      </c>
      <c r="AE40" s="280">
        <v>336.75819962958599</v>
      </c>
      <c r="AF40" s="117">
        <v>0.42480207051170932</v>
      </c>
      <c r="AG40" s="280">
        <v>12.59414473314091</v>
      </c>
      <c r="AH40" s="117">
        <v>1.5886825517083474E-2</v>
      </c>
      <c r="AI40" s="280">
        <v>30.20901756255817</v>
      </c>
      <c r="AJ40" s="117">
        <v>0.42808522675578475</v>
      </c>
      <c r="AK40" s="280">
        <v>40.358747159189384</v>
      </c>
      <c r="AL40" s="117">
        <v>0.57191477324421525</v>
      </c>
      <c r="AM40" s="280">
        <v>0</v>
      </c>
      <c r="AN40" s="117">
        <v>0</v>
      </c>
      <c r="AP40" s="407"/>
      <c r="AQ40" s="115" t="s">
        <v>27</v>
      </c>
      <c r="AR40" s="381">
        <v>45.407782515248215</v>
      </c>
      <c r="AS40" s="383">
        <v>1.1751399963422721E-2</v>
      </c>
      <c r="AT40" s="381">
        <v>264.68692027778354</v>
      </c>
      <c r="AU40" s="383">
        <v>6.8500192984017938E-2</v>
      </c>
      <c r="AV40" s="381">
        <v>983.04466106879681</v>
      </c>
      <c r="AW40" s="383">
        <v>0.25440905400406805</v>
      </c>
      <c r="AX40" s="381">
        <v>1642.3423516168273</v>
      </c>
      <c r="AY40" s="383">
        <v>0.42503334850664792</v>
      </c>
      <c r="AZ40" s="381">
        <v>699.17440756085011</v>
      </c>
      <c r="BA40" s="383">
        <v>0.18094427105480429</v>
      </c>
      <c r="BB40" s="109">
        <v>229.37562267453481</v>
      </c>
      <c r="BC40" s="116">
        <v>5.9361733487038958E-2</v>
      </c>
      <c r="BD40" s="546">
        <v>15.09084692909116</v>
      </c>
      <c r="BE40" s="230">
        <v>5.0290710514769073E-3</v>
      </c>
      <c r="BF40" s="546">
        <v>110.74007193428034</v>
      </c>
      <c r="BG40" s="230">
        <v>3.6904468822724974E-2</v>
      </c>
      <c r="BH40" s="546">
        <v>626.73154099494582</v>
      </c>
      <c r="BI40" s="230">
        <v>0.20886020941536482</v>
      </c>
      <c r="BJ40" s="546">
        <v>1400.0972713730539</v>
      </c>
      <c r="BK40" s="230">
        <v>0.46658671244888744</v>
      </c>
      <c r="BL40" s="546">
        <v>631.30685923483941</v>
      </c>
      <c r="BM40" s="230">
        <v>0.21038494826002083</v>
      </c>
      <c r="BN40" s="546">
        <v>216.75596338583162</v>
      </c>
      <c r="BO40" s="230">
        <v>7.2234590001525115E-2</v>
      </c>
      <c r="BP40" s="260">
        <v>3000.722553852042</v>
      </c>
      <c r="BQ40" s="546">
        <v>20.258634266050812</v>
      </c>
      <c r="BR40" s="424">
        <v>2.5555160324006478E-2</v>
      </c>
      <c r="BS40" s="546">
        <v>128.71637809168482</v>
      </c>
      <c r="BT40" s="424">
        <v>0.16236867872039751</v>
      </c>
      <c r="BU40" s="546">
        <v>341.18484316648005</v>
      </c>
      <c r="BV40" s="424">
        <v>0.4303860394899206</v>
      </c>
      <c r="BW40" s="546">
        <v>227.1235146613746</v>
      </c>
      <c r="BX40" s="424">
        <v>0.28650390516451735</v>
      </c>
      <c r="BY40" s="546">
        <v>65.352972995984175</v>
      </c>
      <c r="BZ40" s="424">
        <v>8.2439204964649834E-2</v>
      </c>
      <c r="CA40" s="546">
        <v>10.105083958676619</v>
      </c>
      <c r="CB40" s="424">
        <v>1.2747011336508391E-2</v>
      </c>
      <c r="CC40" s="167">
        <v>792.74142714025095</v>
      </c>
      <c r="CE40" s="546">
        <v>10.05830132010624</v>
      </c>
      <c r="CF40" s="167"/>
      <c r="CG40" s="546">
        <v>25.23047025181841</v>
      </c>
      <c r="CH40" s="167"/>
      <c r="CI40" s="546">
        <v>15.128276907370971</v>
      </c>
      <c r="CJ40" s="167"/>
      <c r="CK40" s="546">
        <v>15.12156558239881</v>
      </c>
      <c r="CL40" s="167"/>
      <c r="CM40" s="546">
        <v>2.5145753300265601</v>
      </c>
      <c r="CN40" s="167"/>
      <c r="CO40" s="546">
        <v>2.5145753300265601</v>
      </c>
      <c r="CP40" s="167">
        <v>70.567764721747551</v>
      </c>
      <c r="CS40" s="115" t="s">
        <v>27</v>
      </c>
      <c r="CT40" s="113">
        <v>113.59700215257783</v>
      </c>
      <c r="CU40" s="116">
        <v>3.0780333243254476E-2</v>
      </c>
      <c r="CV40" s="113">
        <v>1597.0628528056282</v>
      </c>
      <c r="CW40" s="116">
        <v>0.43274140944100936</v>
      </c>
      <c r="CX40" s="113">
        <v>1979.9110448052875</v>
      </c>
      <c r="CY40" s="116">
        <v>0.53647825731573617</v>
      </c>
      <c r="CZ40" s="23">
        <v>3690.5708997634933</v>
      </c>
      <c r="DA40" s="546">
        <v>75.654060948528866</v>
      </c>
      <c r="DB40" s="117">
        <v>2.5816546218829412E-2</v>
      </c>
      <c r="DC40" s="546">
        <v>1281.0352827447839</v>
      </c>
      <c r="DD40" s="117">
        <v>0.43714648189781036</v>
      </c>
      <c r="DE40" s="546">
        <v>1573.7592262765247</v>
      </c>
      <c r="DF40" s="117">
        <v>0.53703697188336019</v>
      </c>
      <c r="DG40" s="23">
        <v>2930.4485699698375</v>
      </c>
      <c r="DH40" s="546">
        <v>37.942941204048964</v>
      </c>
      <c r="DI40" s="117">
        <v>4.9916888001894394E-2</v>
      </c>
      <c r="DJ40" s="546">
        <v>316.0275700608442</v>
      </c>
      <c r="DK40" s="117">
        <v>0.41575882943293291</v>
      </c>
      <c r="DL40" s="546">
        <v>406.15181852876282</v>
      </c>
      <c r="DM40" s="117">
        <v>0.53432428256517261</v>
      </c>
      <c r="DN40" s="23">
        <v>760.12232979365604</v>
      </c>
      <c r="DO40" s="546">
        <v>0</v>
      </c>
      <c r="DP40" s="117">
        <v>0</v>
      </c>
      <c r="DQ40" s="546">
        <v>17.76957349158652</v>
      </c>
      <c r="DR40" s="117">
        <v>0.25180864891573218</v>
      </c>
      <c r="DS40" s="546">
        <v>52.798191230161031</v>
      </c>
      <c r="DT40" s="117">
        <v>0.74819135108426782</v>
      </c>
      <c r="DU40" s="23">
        <v>70.567764721747551</v>
      </c>
    </row>
    <row r="41" spans="1:125" x14ac:dyDescent="0.2">
      <c r="A41" s="114">
        <v>97227</v>
      </c>
      <c r="B41" s="115" t="s">
        <v>22</v>
      </c>
      <c r="C41" s="109">
        <v>3227</v>
      </c>
      <c r="D41" s="116">
        <v>0.825530826298286</v>
      </c>
      <c r="E41" s="287">
        <v>2594</v>
      </c>
      <c r="F41" s="117">
        <v>0.80384257824604899</v>
      </c>
      <c r="G41" s="287">
        <v>571</v>
      </c>
      <c r="H41" s="117">
        <v>0.17694453052370623</v>
      </c>
      <c r="I41" s="287">
        <v>62</v>
      </c>
      <c r="J41" s="117">
        <v>1.9212891230244809E-2</v>
      </c>
      <c r="K41" s="230"/>
      <c r="L41" s="230">
        <v>0.66359682783320539</v>
      </c>
      <c r="M41" s="230">
        <v>0.14607316449219748</v>
      </c>
      <c r="N41" s="230">
        <v>1.5860833972883091E-2</v>
      </c>
      <c r="P41" s="115" t="s">
        <v>22</v>
      </c>
      <c r="Q41" s="109">
        <v>2732</v>
      </c>
      <c r="R41" s="116">
        <v>0.84660675550046482</v>
      </c>
      <c r="S41" s="109">
        <v>482</v>
      </c>
      <c r="T41" s="116">
        <v>0.14936473504803222</v>
      </c>
      <c r="U41" s="109">
        <v>13</v>
      </c>
      <c r="V41" s="116">
        <v>4.028509451502944E-3</v>
      </c>
      <c r="W41" s="280">
        <v>2484</v>
      </c>
      <c r="X41" s="117">
        <v>0.9575944487278335</v>
      </c>
      <c r="Y41" s="280">
        <v>97</v>
      </c>
      <c r="Z41" s="117">
        <v>3.7393986121819586E-2</v>
      </c>
      <c r="AA41" s="280">
        <v>13</v>
      </c>
      <c r="AB41" s="117">
        <v>5.0115651503469544E-3</v>
      </c>
      <c r="AC41" s="280">
        <v>228</v>
      </c>
      <c r="AD41" s="117">
        <v>0.39929947460595444</v>
      </c>
      <c r="AE41" s="280">
        <v>343</v>
      </c>
      <c r="AF41" s="117">
        <v>0.6007005253940455</v>
      </c>
      <c r="AG41" s="280">
        <v>0</v>
      </c>
      <c r="AH41" s="117">
        <v>0</v>
      </c>
      <c r="AI41" s="280">
        <v>20</v>
      </c>
      <c r="AJ41" s="117">
        <v>0.32258064516129031</v>
      </c>
      <c r="AK41" s="280">
        <v>42</v>
      </c>
      <c r="AL41" s="117">
        <v>0.67741935483870963</v>
      </c>
      <c r="AM41" s="280">
        <v>0</v>
      </c>
      <c r="AN41" s="117">
        <v>0</v>
      </c>
      <c r="AP41" s="407"/>
      <c r="AQ41" s="115" t="s">
        <v>22</v>
      </c>
      <c r="AR41" s="381">
        <v>33</v>
      </c>
      <c r="AS41" s="383">
        <v>1.0226216299969011E-2</v>
      </c>
      <c r="AT41" s="381">
        <v>180</v>
      </c>
      <c r="AU41" s="383">
        <v>5.577936163619461E-2</v>
      </c>
      <c r="AV41" s="381">
        <v>746</v>
      </c>
      <c r="AW41" s="383">
        <v>0.23117446544778433</v>
      </c>
      <c r="AX41" s="381">
        <v>1332</v>
      </c>
      <c r="AY41" s="383">
        <v>0.41276727610784009</v>
      </c>
      <c r="AZ41" s="381">
        <v>734</v>
      </c>
      <c r="BA41" s="383">
        <v>0.22745584133870467</v>
      </c>
      <c r="BB41" s="109">
        <v>202</v>
      </c>
      <c r="BC41" s="116">
        <v>6.2596839169507285E-2</v>
      </c>
      <c r="BD41" s="546">
        <v>17</v>
      </c>
      <c r="BE41" s="230">
        <v>6.5535851966075555E-3</v>
      </c>
      <c r="BF41" s="546">
        <v>89</v>
      </c>
      <c r="BG41" s="230">
        <v>3.4309946029298384E-2</v>
      </c>
      <c r="BH41" s="546">
        <v>496</v>
      </c>
      <c r="BI41" s="230">
        <v>0.19121048573631458</v>
      </c>
      <c r="BJ41" s="546">
        <v>1137</v>
      </c>
      <c r="BK41" s="230">
        <v>0.43831919814957593</v>
      </c>
      <c r="BL41" s="546">
        <v>663</v>
      </c>
      <c r="BM41" s="230">
        <v>0.2555898226676947</v>
      </c>
      <c r="BN41" s="546">
        <v>192</v>
      </c>
      <c r="BO41" s="230">
        <v>7.4016962220508867E-2</v>
      </c>
      <c r="BP41" s="260">
        <v>2594</v>
      </c>
      <c r="BQ41" s="546">
        <v>15</v>
      </c>
      <c r="BR41" s="424">
        <v>2.6269702276707531E-2</v>
      </c>
      <c r="BS41" s="546">
        <v>72</v>
      </c>
      <c r="BT41" s="424">
        <v>0.12609457092819615</v>
      </c>
      <c r="BU41" s="546">
        <v>227</v>
      </c>
      <c r="BV41" s="424">
        <v>0.39754816112084063</v>
      </c>
      <c r="BW41" s="546">
        <v>181</v>
      </c>
      <c r="BX41" s="424">
        <v>0.31698774080560421</v>
      </c>
      <c r="BY41" s="546">
        <v>68</v>
      </c>
      <c r="BZ41" s="424">
        <v>0.11908931698774081</v>
      </c>
      <c r="CA41" s="546">
        <v>8</v>
      </c>
      <c r="CB41" s="424">
        <v>1.4010507880910683E-2</v>
      </c>
      <c r="CC41" s="167">
        <v>571</v>
      </c>
      <c r="CE41" s="546">
        <v>1</v>
      </c>
      <c r="CF41" s="167"/>
      <c r="CG41" s="546">
        <v>19</v>
      </c>
      <c r="CH41" s="167"/>
      <c r="CI41" s="546">
        <v>23</v>
      </c>
      <c r="CJ41" s="167"/>
      <c r="CK41" s="546">
        <v>14</v>
      </c>
      <c r="CL41" s="167"/>
      <c r="CM41" s="546">
        <v>3</v>
      </c>
      <c r="CN41" s="167"/>
      <c r="CO41" s="546">
        <v>2</v>
      </c>
      <c r="CP41" s="167">
        <v>62</v>
      </c>
      <c r="CS41" s="115" t="s">
        <v>22</v>
      </c>
      <c r="CT41" s="113">
        <v>168</v>
      </c>
      <c r="CU41" s="116">
        <v>5.484818805093046E-2</v>
      </c>
      <c r="CV41" s="113">
        <v>1366</v>
      </c>
      <c r="CW41" s="116">
        <v>0.44596800522363694</v>
      </c>
      <c r="CX41" s="113">
        <v>1529</v>
      </c>
      <c r="CY41" s="116">
        <v>0.49918380672543256</v>
      </c>
      <c r="CZ41" s="23">
        <v>3063</v>
      </c>
      <c r="DA41" s="546">
        <v>122</v>
      </c>
      <c r="DB41" s="117">
        <v>4.8605577689243028E-2</v>
      </c>
      <c r="DC41" s="546">
        <v>1120</v>
      </c>
      <c r="DD41" s="117">
        <v>0.44621513944223107</v>
      </c>
      <c r="DE41" s="546">
        <v>1268</v>
      </c>
      <c r="DF41" s="117">
        <v>0.50517928286852587</v>
      </c>
      <c r="DG41" s="23">
        <v>2510</v>
      </c>
      <c r="DH41" s="546">
        <v>46</v>
      </c>
      <c r="DI41" s="117">
        <v>8.3182640144665462E-2</v>
      </c>
      <c r="DJ41" s="546">
        <v>246</v>
      </c>
      <c r="DK41" s="117">
        <v>0.44484629294755879</v>
      </c>
      <c r="DL41" s="546">
        <v>261</v>
      </c>
      <c r="DM41" s="117">
        <v>0.47197106690777579</v>
      </c>
      <c r="DN41" s="23">
        <v>553</v>
      </c>
      <c r="DO41" s="546">
        <v>0</v>
      </c>
      <c r="DP41" s="117">
        <v>0</v>
      </c>
      <c r="DQ41" s="546">
        <v>40</v>
      </c>
      <c r="DR41" s="117">
        <v>0.65573770491803274</v>
      </c>
      <c r="DS41" s="546">
        <v>21</v>
      </c>
      <c r="DT41" s="117">
        <v>0.34426229508196721</v>
      </c>
      <c r="DU41" s="23">
        <v>61</v>
      </c>
    </row>
    <row r="42" spans="1:125" x14ac:dyDescent="0.2">
      <c r="A42" s="114">
        <v>97223</v>
      </c>
      <c r="B42" s="115" t="s">
        <v>18</v>
      </c>
      <c r="C42" s="109">
        <v>3497.1831092300595</v>
      </c>
      <c r="D42" s="116">
        <v>0.7890317787508464</v>
      </c>
      <c r="E42" s="287">
        <v>2413.482865447651</v>
      </c>
      <c r="F42" s="117">
        <v>0.69012196103709422</v>
      </c>
      <c r="G42" s="287">
        <v>950.12856206299921</v>
      </c>
      <c r="H42" s="117">
        <v>0.27168396174490839</v>
      </c>
      <c r="I42" s="287">
        <v>133.57168171940924</v>
      </c>
      <c r="J42" s="117">
        <v>3.8194077217997432E-2</v>
      </c>
      <c r="K42" s="230"/>
      <c r="L42" s="230">
        <v>0.54452815847212077</v>
      </c>
      <c r="M42" s="230">
        <v>0.21436727959366197</v>
      </c>
      <c r="N42" s="230">
        <v>3.0136340685063694E-2</v>
      </c>
      <c r="P42" s="115" t="s">
        <v>18</v>
      </c>
      <c r="Q42" s="109">
        <v>2770.0321672789037</v>
      </c>
      <c r="R42" s="116">
        <v>0.79207524477857683</v>
      </c>
      <c r="S42" s="109">
        <v>712.09423943199408</v>
      </c>
      <c r="T42" s="116">
        <v>0.20361937513439748</v>
      </c>
      <c r="U42" s="109">
        <v>15.056702519161966</v>
      </c>
      <c r="V42" s="116">
        <v>4.3053800870257704E-3</v>
      </c>
      <c r="W42" s="280">
        <v>2275.8849658677032</v>
      </c>
      <c r="X42" s="117">
        <v>0.94298782827512373</v>
      </c>
      <c r="Y42" s="280">
        <v>126.54989304433181</v>
      </c>
      <c r="Z42" s="117">
        <v>5.243455209733152E-2</v>
      </c>
      <c r="AA42" s="280">
        <v>11.048006535616269</v>
      </c>
      <c r="AB42" s="117">
        <v>4.5776196275448145E-3</v>
      </c>
      <c r="AC42" s="280">
        <v>434.88971181107678</v>
      </c>
      <c r="AD42" s="117">
        <v>0.45771670190274838</v>
      </c>
      <c r="AE42" s="280">
        <v>513.23012179090119</v>
      </c>
      <c r="AF42" s="117">
        <v>0.54016913319238891</v>
      </c>
      <c r="AG42" s="280">
        <v>2.00872846102114</v>
      </c>
      <c r="AH42" s="117">
        <v>2.1141649048625794E-3</v>
      </c>
      <c r="AI42" s="280">
        <v>59.257489600123634</v>
      </c>
      <c r="AJ42" s="117">
        <v>0.44363811877883208</v>
      </c>
      <c r="AK42" s="280">
        <v>72.314224596761051</v>
      </c>
      <c r="AL42" s="117">
        <v>0.54138889071315111</v>
      </c>
      <c r="AM42" s="280">
        <v>1.9999675225245559</v>
      </c>
      <c r="AN42" s="117">
        <v>1.4972990508016801E-2</v>
      </c>
      <c r="AP42" s="407"/>
      <c r="AQ42" s="115" t="s">
        <v>18</v>
      </c>
      <c r="AR42" s="381">
        <v>62.270582291655344</v>
      </c>
      <c r="AS42" s="383">
        <v>1.7805925611188499E-2</v>
      </c>
      <c r="AT42" s="381">
        <v>366.58856366710972</v>
      </c>
      <c r="AU42" s="383">
        <v>0.10482395465641429</v>
      </c>
      <c r="AV42" s="381">
        <v>959.16784013759434</v>
      </c>
      <c r="AW42" s="383">
        <v>0.27426869288201638</v>
      </c>
      <c r="AX42" s="381">
        <v>1531.6510710593709</v>
      </c>
      <c r="AY42" s="383">
        <v>0.43796707899477977</v>
      </c>
      <c r="AZ42" s="381">
        <v>430.86787441978623</v>
      </c>
      <c r="BA42" s="383">
        <v>0.12320426496473792</v>
      </c>
      <c r="BB42" s="109">
        <v>146.63717765454322</v>
      </c>
      <c r="BC42" s="116">
        <v>4.1930082890863238E-2</v>
      </c>
      <c r="BD42" s="546">
        <v>24.10474153225368</v>
      </c>
      <c r="BE42" s="230">
        <v>9.9875337328250505E-3</v>
      </c>
      <c r="BF42" s="546">
        <v>107.466972664631</v>
      </c>
      <c r="BG42" s="230">
        <v>4.4527754558845022E-2</v>
      </c>
      <c r="BH42" s="546">
        <v>524.2781283265175</v>
      </c>
      <c r="BI42" s="230">
        <v>0.21722885868894481</v>
      </c>
      <c r="BJ42" s="546">
        <v>1247.4203742941279</v>
      </c>
      <c r="BK42" s="230">
        <v>0.51685487067369629</v>
      </c>
      <c r="BL42" s="546">
        <v>369.60165635864149</v>
      </c>
      <c r="BM42" s="230">
        <v>0.15314036890420932</v>
      </c>
      <c r="BN42" s="546">
        <v>140.6109922714798</v>
      </c>
      <c r="BO42" s="230">
        <v>5.826061344147946E-2</v>
      </c>
      <c r="BP42" s="260">
        <v>2413.4828654476514</v>
      </c>
      <c r="BQ42" s="546">
        <v>26.113469993274823</v>
      </c>
      <c r="BR42" s="424">
        <v>2.748414376321353E-2</v>
      </c>
      <c r="BS42" s="546">
        <v>219.95576648181481</v>
      </c>
      <c r="BT42" s="424">
        <v>0.23150105708245239</v>
      </c>
      <c r="BU42" s="546">
        <v>381.65840759401658</v>
      </c>
      <c r="BV42" s="424">
        <v>0.40169133192389</v>
      </c>
      <c r="BW42" s="546">
        <v>261.13469993274822</v>
      </c>
      <c r="BX42" s="424">
        <v>0.27484143763213531</v>
      </c>
      <c r="BY42" s="546">
        <v>56.244396908591916</v>
      </c>
      <c r="BZ42" s="424">
        <v>5.919661733615221E-2</v>
      </c>
      <c r="CA42" s="546">
        <v>5.0218211525528496</v>
      </c>
      <c r="CB42" s="424">
        <v>5.2854122621564473E-3</v>
      </c>
      <c r="CC42" s="167">
        <v>950.12856206299932</v>
      </c>
      <c r="CE42" s="546">
        <v>12.05237076612684</v>
      </c>
      <c r="CF42" s="167"/>
      <c r="CG42" s="546">
        <v>39.165824520663939</v>
      </c>
      <c r="CH42" s="167"/>
      <c r="CI42" s="546">
        <v>53.231304217060213</v>
      </c>
      <c r="CJ42" s="167"/>
      <c r="CK42" s="546">
        <v>23.095996832494819</v>
      </c>
      <c r="CL42" s="167"/>
      <c r="CM42" s="546">
        <v>5.0218211525528504</v>
      </c>
      <c r="CN42" s="167"/>
      <c r="CO42" s="546">
        <v>1.00436423051057</v>
      </c>
      <c r="CP42" s="167">
        <v>133.57168171940924</v>
      </c>
      <c r="CS42" s="115" t="s">
        <v>18</v>
      </c>
      <c r="CT42" s="113">
        <v>34.148383837359376</v>
      </c>
      <c r="CU42" s="116">
        <v>1.0477672017776527E-2</v>
      </c>
      <c r="CV42" s="113">
        <v>1361.9178965723331</v>
      </c>
      <c r="CW42" s="116">
        <v>0.4178742134148522</v>
      </c>
      <c r="CX42" s="113">
        <v>1863.0912671278591</v>
      </c>
      <c r="CY42" s="116">
        <v>0.5716481145673713</v>
      </c>
      <c r="CZ42" s="23">
        <v>3259.1575475375516</v>
      </c>
      <c r="DA42" s="546">
        <v>29.12656268480653</v>
      </c>
      <c r="DB42" s="117">
        <v>1.2361489306833496E-2</v>
      </c>
      <c r="DC42" s="546">
        <v>997.33368089699604</v>
      </c>
      <c r="DD42" s="117">
        <v>0.42327444419605736</v>
      </c>
      <c r="DE42" s="546">
        <v>1329.7738607267463</v>
      </c>
      <c r="DF42" s="117">
        <v>0.56436406649710913</v>
      </c>
      <c r="DG42" s="23">
        <v>2356.2341043085489</v>
      </c>
      <c r="DH42" s="546">
        <v>5.0218211525528496</v>
      </c>
      <c r="DI42" s="117">
        <v>5.5617352614015557E-3</v>
      </c>
      <c r="DJ42" s="546">
        <v>364.58421567533696</v>
      </c>
      <c r="DK42" s="117">
        <v>0.40378197997775306</v>
      </c>
      <c r="DL42" s="546">
        <v>533.31740640111275</v>
      </c>
      <c r="DM42" s="117">
        <v>0.59065628476084531</v>
      </c>
      <c r="DN42" s="23">
        <v>902.9234432290026</v>
      </c>
      <c r="DO42" s="546">
        <v>0</v>
      </c>
      <c r="DP42" s="117">
        <v>0</v>
      </c>
      <c r="DQ42" s="546">
        <v>59.257489600123634</v>
      </c>
      <c r="DR42" s="117">
        <v>0.45041167085800077</v>
      </c>
      <c r="DS42" s="546">
        <v>72.305463658264458</v>
      </c>
      <c r="DT42" s="117">
        <v>0.54958832914199929</v>
      </c>
      <c r="DU42" s="23">
        <v>131.56295325838809</v>
      </c>
    </row>
    <row r="43" spans="1:125" x14ac:dyDescent="0.2">
      <c r="A43" s="114">
        <v>97231</v>
      </c>
      <c r="B43" s="118" t="s">
        <v>29</v>
      </c>
      <c r="C43" s="109">
        <v>2910.150374185042</v>
      </c>
      <c r="D43" s="119">
        <v>0.82882403332095345</v>
      </c>
      <c r="E43" s="287">
        <v>1838.566338606521</v>
      </c>
      <c r="F43" s="120">
        <v>0.63177709128566695</v>
      </c>
      <c r="G43" s="287">
        <v>837.8937400119388</v>
      </c>
      <c r="H43" s="120">
        <v>0.28792111481406951</v>
      </c>
      <c r="I43" s="287">
        <v>233.69029556658251</v>
      </c>
      <c r="J43" s="120">
        <v>8.0301793900263693E-2</v>
      </c>
      <c r="K43" s="230"/>
      <c r="L43" s="230">
        <v>0.52363203695916671</v>
      </c>
      <c r="M43" s="230">
        <v>0.23863593965846241</v>
      </c>
      <c r="N43" s="230">
        <v>6.6556056703324498E-2</v>
      </c>
      <c r="P43" s="118" t="s">
        <v>29</v>
      </c>
      <c r="Q43" s="109">
        <v>1681.004751132296</v>
      </c>
      <c r="R43" s="119">
        <v>0.57763501365562397</v>
      </c>
      <c r="S43" s="109">
        <v>1212.4938055963548</v>
      </c>
      <c r="T43" s="119">
        <v>0.41664300798748294</v>
      </c>
      <c r="U43" s="109">
        <v>16.651817456391619</v>
      </c>
      <c r="V43" s="119">
        <v>5.7219783568932554E-3</v>
      </c>
      <c r="W43" s="280">
        <v>1388.837569060885</v>
      </c>
      <c r="X43" s="117">
        <v>0.75539160045402953</v>
      </c>
      <c r="Y43" s="280">
        <v>438.25077310711623</v>
      </c>
      <c r="Z43" s="120">
        <v>0.2383654937570942</v>
      </c>
      <c r="AA43" s="280">
        <v>11.47799643851971</v>
      </c>
      <c r="AB43" s="117">
        <v>6.2429057888762768E-3</v>
      </c>
      <c r="AC43" s="280">
        <v>237.90756254386307</v>
      </c>
      <c r="AD43" s="120">
        <v>0.2839352428393524</v>
      </c>
      <c r="AE43" s="280">
        <v>597.89926902470847</v>
      </c>
      <c r="AF43" s="117">
        <v>0.71357409713574094</v>
      </c>
      <c r="AG43" s="280">
        <v>2.08690844336722</v>
      </c>
      <c r="AH43" s="120">
        <v>2.4906600249066002E-3</v>
      </c>
      <c r="AI43" s="280">
        <v>54.25961952754772</v>
      </c>
      <c r="AJ43" s="120">
        <v>0.23218601951782031</v>
      </c>
      <c r="AK43" s="280">
        <v>176.3437634645301</v>
      </c>
      <c r="AL43" s="120">
        <v>0.75460456343291604</v>
      </c>
      <c r="AM43" s="280">
        <v>3.0869125745046899</v>
      </c>
      <c r="AN43" s="120">
        <v>1.3209417049263707E-2</v>
      </c>
      <c r="AP43" s="407"/>
      <c r="AQ43" s="118" t="s">
        <v>29</v>
      </c>
      <c r="AR43" s="381">
        <v>139.82286570560373</v>
      </c>
      <c r="AS43" s="384">
        <v>4.8046611936594409E-2</v>
      </c>
      <c r="AT43" s="381">
        <v>486.24966730456225</v>
      </c>
      <c r="AU43" s="384">
        <v>0.16708747136158952</v>
      </c>
      <c r="AV43" s="381">
        <v>843.11101112035692</v>
      </c>
      <c r="AW43" s="383">
        <v>0.28971389884155441</v>
      </c>
      <c r="AX43" s="381">
        <v>862.93664133234563</v>
      </c>
      <c r="AY43" s="383">
        <v>0.29652647814599692</v>
      </c>
      <c r="AZ43" s="381">
        <v>359.99170648084544</v>
      </c>
      <c r="BA43" s="383">
        <v>0.12370209789645577</v>
      </c>
      <c r="BB43" s="109">
        <v>218.03848224132835</v>
      </c>
      <c r="BC43" s="116">
        <v>7.4923441817809092E-2</v>
      </c>
      <c r="BD43" s="546">
        <v>50.085802640813284</v>
      </c>
      <c r="BE43" s="230">
        <v>2.7241770715096484E-2</v>
      </c>
      <c r="BF43" s="546">
        <v>193.03903101146784</v>
      </c>
      <c r="BG43" s="230">
        <v>0.10499432463110102</v>
      </c>
      <c r="BH43" s="546">
        <v>462.25022020583924</v>
      </c>
      <c r="BI43" s="230">
        <v>0.25141884222474464</v>
      </c>
      <c r="BJ43" s="546">
        <v>661.54997654740885</v>
      </c>
      <c r="BK43" s="230">
        <v>0.35981838819523276</v>
      </c>
      <c r="BL43" s="546">
        <v>282.77609407625829</v>
      </c>
      <c r="BM43" s="230">
        <v>0.15380249716231556</v>
      </c>
      <c r="BN43" s="546">
        <v>188.86521412473343</v>
      </c>
      <c r="BO43" s="230">
        <v>0.10272417707150966</v>
      </c>
      <c r="BP43" s="260">
        <v>1838.5663386065207</v>
      </c>
      <c r="BQ43" s="546">
        <v>44.868531532395231</v>
      </c>
      <c r="BR43" s="424">
        <v>5.3549190535491911E-2</v>
      </c>
      <c r="BS43" s="546">
        <v>206.60393589335479</v>
      </c>
      <c r="BT43" s="424">
        <v>0.24657534246575344</v>
      </c>
      <c r="BU43" s="546">
        <v>314.0797207267666</v>
      </c>
      <c r="BV43" s="424">
        <v>0.37484433374844334</v>
      </c>
      <c r="BW43" s="546">
        <v>180.51758035126451</v>
      </c>
      <c r="BX43" s="424">
        <v>0.21544209215442092</v>
      </c>
      <c r="BY43" s="546">
        <v>69.91143285280188</v>
      </c>
      <c r="BZ43" s="424">
        <v>8.3437110834371123E-2</v>
      </c>
      <c r="CA43" s="546">
        <v>21.91253865535581</v>
      </c>
      <c r="CB43" s="424">
        <v>2.6151930261519303E-2</v>
      </c>
      <c r="CC43" s="167">
        <v>837.8937400119388</v>
      </c>
      <c r="CE43" s="546">
        <v>44.868531532395231</v>
      </c>
      <c r="CF43" s="167"/>
      <c r="CG43" s="546">
        <v>86.606700399739637</v>
      </c>
      <c r="CH43" s="167"/>
      <c r="CI43" s="546">
        <v>66.781070187751041</v>
      </c>
      <c r="CJ43" s="167"/>
      <c r="CK43" s="546">
        <v>20.869084433672199</v>
      </c>
      <c r="CL43" s="167"/>
      <c r="CM43" s="546">
        <v>7.3041795517852703</v>
      </c>
      <c r="CN43" s="167"/>
      <c r="CO43" s="546">
        <v>7.2607294612391309</v>
      </c>
      <c r="CP43" s="167">
        <v>233.69029556658251</v>
      </c>
      <c r="CS43" s="118" t="s">
        <v>29</v>
      </c>
      <c r="CT43" s="113">
        <v>49.042348419129667</v>
      </c>
      <c r="CU43" s="119">
        <v>1.9673503557974047E-2</v>
      </c>
      <c r="CV43" s="113">
        <v>850.41519067214222</v>
      </c>
      <c r="CW43" s="119">
        <v>0.34114692339891173</v>
      </c>
      <c r="CX43" s="113">
        <v>1593.3545965108724</v>
      </c>
      <c r="CY43" s="119">
        <v>0.63917957304311424</v>
      </c>
      <c r="CZ43" s="23">
        <v>2492.8121356021443</v>
      </c>
      <c r="DA43" s="546">
        <v>33.390535093875521</v>
      </c>
      <c r="DB43" s="120">
        <v>1.9405700424499694E-2</v>
      </c>
      <c r="DC43" s="546">
        <v>646.94161744383825</v>
      </c>
      <c r="DD43" s="120">
        <v>0.37598544572468162</v>
      </c>
      <c r="DE43" s="546">
        <v>1040.3238590185592</v>
      </c>
      <c r="DF43" s="120">
        <v>0.60460885385081864</v>
      </c>
      <c r="DG43" s="23">
        <v>1720.6560115562731</v>
      </c>
      <c r="DH43" s="546">
        <v>15.65181332525415</v>
      </c>
      <c r="DI43" s="120">
        <v>2.0270270270270271E-2</v>
      </c>
      <c r="DJ43" s="546">
        <v>203.47357322830396</v>
      </c>
      <c r="DK43" s="120">
        <v>0.26351351351351354</v>
      </c>
      <c r="DL43" s="546">
        <v>553.03073749231328</v>
      </c>
      <c r="DM43" s="120">
        <v>0.71621621621621623</v>
      </c>
      <c r="DN43" s="23">
        <v>772.15612404587137</v>
      </c>
      <c r="DO43" s="546">
        <v>5.1738210178719104</v>
      </c>
      <c r="DP43" s="120">
        <v>2.2645216126244636E-2</v>
      </c>
      <c r="DQ43" s="546">
        <v>88.69360884310683</v>
      </c>
      <c r="DR43" s="120">
        <v>0.38820166649191212</v>
      </c>
      <c r="DS43" s="546">
        <v>134.6055945971857</v>
      </c>
      <c r="DT43" s="120">
        <v>0.58915311738184328</v>
      </c>
      <c r="DU43" s="23">
        <v>228.47302445816445</v>
      </c>
    </row>
    <row r="44" spans="1:125" x14ac:dyDescent="0.2">
      <c r="A44" s="121"/>
      <c r="B44" s="127" t="s">
        <v>40</v>
      </c>
      <c r="C44" s="128">
        <v>22902.411673635037</v>
      </c>
      <c r="D44" s="129">
        <v>0.79973766174294203</v>
      </c>
      <c r="E44" s="291">
        <v>16685.284651316444</v>
      </c>
      <c r="F44" s="131">
        <v>0.72853832553033404</v>
      </c>
      <c r="G44" s="291">
        <v>5478.4883605842542</v>
      </c>
      <c r="H44" s="131">
        <v>0.23921010759277461</v>
      </c>
      <c r="I44" s="291">
        <v>738.63866173433939</v>
      </c>
      <c r="J44" s="131">
        <v>3.225156687689143E-2</v>
      </c>
      <c r="K44" s="231"/>
      <c r="L44" s="230">
        <v>0.58263953694974757</v>
      </c>
      <c r="M44" s="230">
        <v>0.19130533211152315</v>
      </c>
      <c r="N44" s="230">
        <v>2.579279268167127E-2</v>
      </c>
      <c r="P44" s="127" t="s">
        <v>40</v>
      </c>
      <c r="Q44" s="130">
        <v>18025.930423815014</v>
      </c>
      <c r="R44" s="129">
        <v>0.78707564428973364</v>
      </c>
      <c r="S44" s="130">
        <v>4775.9324200456404</v>
      </c>
      <c r="T44" s="129">
        <v>0.20853403947600996</v>
      </c>
      <c r="U44" s="130">
        <v>100.54882977438373</v>
      </c>
      <c r="V44" s="129">
        <v>4.3903162342564233E-3</v>
      </c>
      <c r="W44" s="283">
        <v>15372.828729146724</v>
      </c>
      <c r="X44" s="131">
        <v>0.92134051353650903</v>
      </c>
      <c r="Y44" s="283">
        <v>1253.7489825921057</v>
      </c>
      <c r="Z44" s="131">
        <v>7.5141000515875925E-2</v>
      </c>
      <c r="AA44" s="283">
        <v>58.706939577615479</v>
      </c>
      <c r="AB44" s="131">
        <v>3.5184859476151396E-3</v>
      </c>
      <c r="AC44" s="283">
        <v>2388.3046299293887</v>
      </c>
      <c r="AD44" s="131">
        <v>0.43594226595649599</v>
      </c>
      <c r="AE44" s="283">
        <v>3068.8349260368996</v>
      </c>
      <c r="AF44" s="131">
        <v>0.56016089184674711</v>
      </c>
      <c r="AG44" s="283">
        <v>21.348804617965691</v>
      </c>
      <c r="AH44" s="131">
        <v>3.8968421967567972E-3</v>
      </c>
      <c r="AI44" s="283">
        <v>264.79706473890144</v>
      </c>
      <c r="AJ44" s="131">
        <v>0.35849337227644201</v>
      </c>
      <c r="AK44" s="283">
        <v>453.34851141663535</v>
      </c>
      <c r="AL44" s="131">
        <v>0.61376222895260224</v>
      </c>
      <c r="AM44" s="283">
        <v>20.493085578802564</v>
      </c>
      <c r="AN44" s="131">
        <v>2.7744398770955692E-2</v>
      </c>
      <c r="AP44" s="407"/>
      <c r="AQ44" s="127" t="s">
        <v>40</v>
      </c>
      <c r="AR44" s="387">
        <v>432.93550646571532</v>
      </c>
      <c r="AS44" s="388">
        <v>1.8903489843565477E-2</v>
      </c>
      <c r="AT44" s="387">
        <v>2127.7674234955957</v>
      </c>
      <c r="AU44" s="388">
        <v>9.2905823797807915E-2</v>
      </c>
      <c r="AV44" s="387">
        <v>5756.1069120575548</v>
      </c>
      <c r="AW44" s="388">
        <v>0.25133191185642301</v>
      </c>
      <c r="AX44" s="387">
        <v>9186.4808768032581</v>
      </c>
      <c r="AY44" s="388">
        <v>0.40111412753001108</v>
      </c>
      <c r="AZ44" s="387">
        <v>3925.9036533226581</v>
      </c>
      <c r="BA44" s="388">
        <v>0.1714187880851914</v>
      </c>
      <c r="BB44" s="130">
        <v>1473.2173014902567</v>
      </c>
      <c r="BC44" s="129">
        <v>6.4325858887001208E-2</v>
      </c>
      <c r="BD44" s="549">
        <v>166.7735801039928</v>
      </c>
      <c r="BE44" s="187">
        <v>9.9952493223323356E-3</v>
      </c>
      <c r="BF44" s="549">
        <v>780.45203163068095</v>
      </c>
      <c r="BG44" s="187">
        <v>4.6774870668394884E-2</v>
      </c>
      <c r="BH44" s="549">
        <v>3377.7936327274556</v>
      </c>
      <c r="BI44" s="187">
        <v>0.20244147482739844</v>
      </c>
      <c r="BJ44" s="549">
        <v>7536.0776250334366</v>
      </c>
      <c r="BK44" s="187">
        <v>0.45166011743400802</v>
      </c>
      <c r="BL44" s="549">
        <v>3473.5273506746744</v>
      </c>
      <c r="BM44" s="187">
        <v>0.2081790885359944</v>
      </c>
      <c r="BN44" s="549">
        <v>1350.6604311462042</v>
      </c>
      <c r="BO44" s="187">
        <v>8.094919921187195E-2</v>
      </c>
      <c r="BP44" s="264">
        <v>16685.284651316444</v>
      </c>
      <c r="BQ44" s="549">
        <v>174.29129378907379</v>
      </c>
      <c r="BR44" s="426">
        <v>3.1813756335239605E-2</v>
      </c>
      <c r="BS44" s="549">
        <v>1103.6366480423494</v>
      </c>
      <c r="BT44" s="426">
        <v>0.20144911796885734</v>
      </c>
      <c r="BU44" s="549">
        <v>2161.7645460395584</v>
      </c>
      <c r="BV44" s="426">
        <v>0.39459142810134878</v>
      </c>
      <c r="BW44" s="549">
        <v>1509.5196077545302</v>
      </c>
      <c r="BX44" s="426">
        <v>0.27553578804967049</v>
      </c>
      <c r="BY44" s="549">
        <v>420.52673991098879</v>
      </c>
      <c r="BZ44" s="426">
        <v>7.6759630071777968E-2</v>
      </c>
      <c r="CA44" s="549">
        <v>108.74952504775376</v>
      </c>
      <c r="CB44" s="426">
        <v>1.9850279473105633E-2</v>
      </c>
      <c r="CC44" s="25">
        <v>5478.4883605842551</v>
      </c>
      <c r="CE44" s="549">
        <v>91.870632572648702</v>
      </c>
      <c r="CF44" s="549">
        <v>0</v>
      </c>
      <c r="CG44" s="549">
        <v>243.67874382256559</v>
      </c>
      <c r="CH44" s="549">
        <v>0</v>
      </c>
      <c r="CI44" s="549">
        <v>216.54873329054101</v>
      </c>
      <c r="CJ44" s="549">
        <v>0</v>
      </c>
      <c r="CK44" s="549">
        <v>140.88364401529066</v>
      </c>
      <c r="CL44" s="549">
        <v>0</v>
      </c>
      <c r="CM44" s="549">
        <v>31.849562736994759</v>
      </c>
      <c r="CN44" s="549">
        <v>0</v>
      </c>
      <c r="CO44" s="549">
        <v>13.807345296298642</v>
      </c>
      <c r="CP44" s="269">
        <v>738.63866173433939</v>
      </c>
      <c r="CS44" s="127" t="s">
        <v>40</v>
      </c>
      <c r="CT44" s="128">
        <v>566.38670708405004</v>
      </c>
      <c r="CU44" s="129">
        <v>2.6694886631841969E-2</v>
      </c>
      <c r="CV44" s="128">
        <v>8870.6711683415542</v>
      </c>
      <c r="CW44" s="129">
        <v>0.41809166462673764</v>
      </c>
      <c r="CX44" s="128">
        <v>11779.990726251446</v>
      </c>
      <c r="CY44" s="129">
        <v>0.55521344874142031</v>
      </c>
      <c r="CZ44" s="25">
        <v>21217.048601677052</v>
      </c>
      <c r="DA44" s="549">
        <v>418.46706721992547</v>
      </c>
      <c r="DB44" s="131">
        <v>2.6119366689144174E-2</v>
      </c>
      <c r="DC44" s="549">
        <v>6951.3292939854964</v>
      </c>
      <c r="DD44" s="131">
        <v>0.43387958821422778</v>
      </c>
      <c r="DE44" s="549">
        <v>8651.5364758518517</v>
      </c>
      <c r="DF44" s="131">
        <v>0.54000104509662794</v>
      </c>
      <c r="DG44" s="25">
        <v>16021.332837057274</v>
      </c>
      <c r="DH44" s="549">
        <v>147.91963986412466</v>
      </c>
      <c r="DI44" s="131">
        <v>2.8469540399300372E-2</v>
      </c>
      <c r="DJ44" s="549">
        <v>1919.3418743560592</v>
      </c>
      <c r="DK44" s="131">
        <v>0.36940855914902337</v>
      </c>
      <c r="DL44" s="549">
        <v>3128.4542503995963</v>
      </c>
      <c r="DM44" s="131">
        <v>0.60212190045167624</v>
      </c>
      <c r="DN44" s="25">
        <v>5195.7157646197802</v>
      </c>
      <c r="DO44" s="549">
        <v>8.2568498414390508</v>
      </c>
      <c r="DP44" s="131">
        <v>1.1550825544920974E-2</v>
      </c>
      <c r="DQ44" s="549">
        <v>283.21580519492466</v>
      </c>
      <c r="DR44" s="131">
        <v>0.39620150786231856</v>
      </c>
      <c r="DS44" s="549">
        <v>423.35502626903707</v>
      </c>
      <c r="DT44" s="131">
        <v>0.59224766659276062</v>
      </c>
      <c r="DU44" s="25">
        <v>714.82768130540069</v>
      </c>
    </row>
    <row r="45" spans="1:125" ht="13.5" thickBot="1" x14ac:dyDescent="0.25">
      <c r="A45" s="121"/>
      <c r="B45" s="122" t="s">
        <v>41</v>
      </c>
      <c r="C45" s="123">
        <v>40737.619055212606</v>
      </c>
      <c r="D45" s="124">
        <v>0.79928879394270669</v>
      </c>
      <c r="E45" s="289">
        <v>31386.412217746794</v>
      </c>
      <c r="F45" s="126">
        <v>0.77045278898622149</v>
      </c>
      <c r="G45" s="289">
        <v>8300.2707337378615</v>
      </c>
      <c r="H45" s="126">
        <v>0.20374952994892312</v>
      </c>
      <c r="I45" s="289">
        <v>1050.9361037279534</v>
      </c>
      <c r="J45" s="126">
        <v>2.5797681064855464E-2</v>
      </c>
      <c r="K45" s="231"/>
      <c r="L45" s="230">
        <v>0.61581428049859166</v>
      </c>
      <c r="M45" s="230">
        <v>0.16285471605926813</v>
      </c>
      <c r="N45" s="230">
        <v>2.0619797384846924E-2</v>
      </c>
      <c r="P45" s="122" t="s">
        <v>41</v>
      </c>
      <c r="Q45" s="125">
        <v>33494.826758911739</v>
      </c>
      <c r="R45" s="124">
        <v>0.82220874797605259</v>
      </c>
      <c r="S45" s="125">
        <v>7040.9850532695327</v>
      </c>
      <c r="T45" s="124">
        <v>0.172837421934913</v>
      </c>
      <c r="U45" s="125">
        <v>201.80724303133778</v>
      </c>
      <c r="V45" s="124">
        <v>4.9538300890345091E-3</v>
      </c>
      <c r="W45" s="282">
        <v>29321.703521577791</v>
      </c>
      <c r="X45" s="126">
        <v>0.93421647935275776</v>
      </c>
      <c r="Y45" s="282">
        <v>1926.8223244424839</v>
      </c>
      <c r="Z45" s="126">
        <v>6.1390333851315516E-2</v>
      </c>
      <c r="AA45" s="282">
        <v>137.88637172651792</v>
      </c>
      <c r="AB45" s="126">
        <v>4.3931867959267077E-3</v>
      </c>
      <c r="AC45" s="282">
        <v>3776.730509278515</v>
      </c>
      <c r="AD45" s="126">
        <v>0.45501293035266327</v>
      </c>
      <c r="AE45" s="282">
        <v>4491.1697553468593</v>
      </c>
      <c r="AF45" s="126">
        <v>0.54108714033769245</v>
      </c>
      <c r="AG45" s="282">
        <v>32.370469112486006</v>
      </c>
      <c r="AH45" s="126">
        <v>3.89992930964417E-3</v>
      </c>
      <c r="AI45" s="282">
        <v>396.39272805543038</v>
      </c>
      <c r="AJ45" s="126">
        <v>0.37718061702259403</v>
      </c>
      <c r="AK45" s="282">
        <v>622.99297348018922</v>
      </c>
      <c r="AL45" s="126">
        <v>0.59279814564393152</v>
      </c>
      <c r="AM45" s="282">
        <v>31.55040219233387</v>
      </c>
      <c r="AN45" s="126">
        <v>3.0021237333474504E-2</v>
      </c>
      <c r="AP45" s="407"/>
      <c r="AQ45" s="122" t="s">
        <v>41</v>
      </c>
      <c r="AR45" s="385">
        <v>628.23872751413751</v>
      </c>
      <c r="AS45" s="386">
        <v>1.5421586781070133E-2</v>
      </c>
      <c r="AT45" s="385">
        <v>3423.760895658238</v>
      </c>
      <c r="AU45" s="386">
        <v>8.4044207174158572E-2</v>
      </c>
      <c r="AV45" s="385">
        <v>10808.715263292008</v>
      </c>
      <c r="AW45" s="386">
        <v>0.26532515925004635</v>
      </c>
      <c r="AX45" s="385">
        <v>16802.192124625348</v>
      </c>
      <c r="AY45" s="386">
        <v>0.41244904622071704</v>
      </c>
      <c r="AZ45" s="385">
        <v>6513.4436296191288</v>
      </c>
      <c r="BA45" s="386">
        <v>0.15988768564975073</v>
      </c>
      <c r="BB45" s="125">
        <v>2561.268414503746</v>
      </c>
      <c r="BC45" s="124">
        <v>6.2872314924257156E-2</v>
      </c>
      <c r="BD45" s="547">
        <v>254.41814024682049</v>
      </c>
      <c r="BE45" s="188">
        <v>1.034371907631316E-2</v>
      </c>
      <c r="BF45" s="547">
        <v>1505.9688972970482</v>
      </c>
      <c r="BG45" s="188">
        <v>6.1227234804065611E-2</v>
      </c>
      <c r="BH45" s="547">
        <v>7058.8471478547708</v>
      </c>
      <c r="BI45" s="188">
        <v>0.28698713004194526</v>
      </c>
      <c r="BJ45" s="547">
        <v>7536.0776250334366</v>
      </c>
      <c r="BK45" s="188">
        <v>0.30638959083268164</v>
      </c>
      <c r="BL45" s="547">
        <v>5850.440268873801</v>
      </c>
      <c r="BM45" s="188">
        <v>0.23785768795917023</v>
      </c>
      <c r="BN45" s="547">
        <v>2390.6371274960757</v>
      </c>
      <c r="BO45" s="188">
        <v>9.7194637285824143E-2</v>
      </c>
      <c r="BP45" s="262">
        <v>24596.389206801952</v>
      </c>
      <c r="BQ45" s="547">
        <v>238.37342132209147</v>
      </c>
      <c r="BR45" s="425">
        <v>2.871875255263448E-2</v>
      </c>
      <c r="BS45" s="547">
        <v>1588.9311062443471</v>
      </c>
      <c r="BT45" s="425">
        <v>0.19143123847585675</v>
      </c>
      <c r="BU45" s="547">
        <v>3429.3866355298692</v>
      </c>
      <c r="BV45" s="425">
        <v>0.41316563586179716</v>
      </c>
      <c r="BW45" s="547">
        <v>2279.1042798180342</v>
      </c>
      <c r="BX45" s="425">
        <v>0.27458192062991721</v>
      </c>
      <c r="BY45" s="547">
        <v>612.62823411381055</v>
      </c>
      <c r="BZ45" s="425">
        <v>7.3808223100925968E-2</v>
      </c>
      <c r="CA45" s="547">
        <v>151.84705670970854</v>
      </c>
      <c r="CB45" s="425">
        <v>1.8294229378868373E-2</v>
      </c>
      <c r="CC45" s="38">
        <v>8300.2707337378615</v>
      </c>
      <c r="CE45" s="547">
        <v>135.44716594522549</v>
      </c>
      <c r="CF45" s="547">
        <v>0</v>
      </c>
      <c r="CG45" s="547">
        <v>328.86089211684259</v>
      </c>
      <c r="CH45" s="547">
        <v>0</v>
      </c>
      <c r="CI45" s="547">
        <v>320.48147990736754</v>
      </c>
      <c r="CJ45" s="547">
        <v>0</v>
      </c>
      <c r="CK45" s="547">
        <v>196.98720882903774</v>
      </c>
      <c r="CL45" s="547">
        <v>0</v>
      </c>
      <c r="CM45" s="547">
        <v>50.375126631518221</v>
      </c>
      <c r="CN45" s="547">
        <v>0</v>
      </c>
      <c r="CO45" s="547">
        <v>18.784230297961809</v>
      </c>
      <c r="CP45" s="269">
        <v>1050.9361037279534</v>
      </c>
      <c r="CS45" s="122" t="s">
        <v>41</v>
      </c>
      <c r="CT45" s="123">
        <v>1185.6462996675205</v>
      </c>
      <c r="CU45" s="124">
        <v>3.0981487049609235E-2</v>
      </c>
      <c r="CV45" s="123">
        <v>16841.231701777935</v>
      </c>
      <c r="CW45" s="124">
        <v>0.4400691859068051</v>
      </c>
      <c r="CX45" s="123">
        <v>20242.631069213399</v>
      </c>
      <c r="CY45" s="124">
        <v>0.52894932704358566</v>
      </c>
      <c r="CZ45" s="38">
        <v>38269.509070658853</v>
      </c>
      <c r="DA45" s="547">
        <v>936.92753030539575</v>
      </c>
      <c r="DB45" s="126">
        <v>3.0897655847700527E-2</v>
      </c>
      <c r="DC45" s="547">
        <v>13727.291239056711</v>
      </c>
      <c r="DD45" s="126">
        <v>0.45269362539414132</v>
      </c>
      <c r="DE45" s="547">
        <v>15659.360952143659</v>
      </c>
      <c r="DF45" s="126">
        <v>0.51640871875815819</v>
      </c>
      <c r="DG45" s="38">
        <v>30323.579721505765</v>
      </c>
      <c r="DH45" s="547">
        <v>248.71876936212459</v>
      </c>
      <c r="DI45" s="126">
        <v>3.1301407102069703E-2</v>
      </c>
      <c r="DJ45" s="547">
        <v>3113.940462721223</v>
      </c>
      <c r="DK45" s="126">
        <v>0.39189128494492842</v>
      </c>
      <c r="DL45" s="547">
        <v>4583.270117069741</v>
      </c>
      <c r="DM45" s="126">
        <v>0.57680730795300184</v>
      </c>
      <c r="DN45" s="38">
        <v>7945.9293491530889</v>
      </c>
      <c r="DO45" s="547">
        <v>17.299719751319678</v>
      </c>
      <c r="DP45" s="126">
        <v>1.7000176960547505E-2</v>
      </c>
      <c r="DQ45" s="547">
        <v>409.75813738528183</v>
      </c>
      <c r="DR45" s="126">
        <v>0.40266321921444664</v>
      </c>
      <c r="DS45" s="547">
        <v>590.56212361226517</v>
      </c>
      <c r="DT45" s="126">
        <v>0.58033660382500596</v>
      </c>
      <c r="DU45" s="38">
        <v>1017.6199807488666</v>
      </c>
    </row>
    <row r="46" spans="1:125" ht="13.5" thickBot="1" x14ac:dyDescent="0.25">
      <c r="A46" s="121"/>
      <c r="B46" s="135" t="s">
        <v>42</v>
      </c>
      <c r="C46" s="136">
        <v>127844.25525870349</v>
      </c>
      <c r="D46" s="137">
        <v>0.76706340454997823</v>
      </c>
      <c r="E46" s="292">
        <v>90788.720711722301</v>
      </c>
      <c r="F46" s="139">
        <v>0.71015096085470375</v>
      </c>
      <c r="G46" s="292">
        <v>34032.563220118391</v>
      </c>
      <c r="H46" s="139">
        <v>0.26620330456969432</v>
      </c>
      <c r="I46" s="292">
        <v>3022.9713268627956</v>
      </c>
      <c r="J46" s="139">
        <v>2.3645734575601866E-2</v>
      </c>
      <c r="K46" s="231"/>
      <c r="L46" s="230">
        <v>0.54473081377764743</v>
      </c>
      <c r="M46" s="230">
        <v>0.20419481310568452</v>
      </c>
      <c r="N46" s="230">
        <v>1.8137777666646301E-2</v>
      </c>
      <c r="P46" s="135" t="s">
        <v>42</v>
      </c>
      <c r="Q46" s="138">
        <v>96729.149515583063</v>
      </c>
      <c r="R46" s="137">
        <v>0.75661709882734729</v>
      </c>
      <c r="S46" s="138">
        <v>30628.319935783889</v>
      </c>
      <c r="T46" s="137">
        <v>0.23957525407617991</v>
      </c>
      <c r="U46" s="138">
        <v>486.78580733655292</v>
      </c>
      <c r="V46" s="624">
        <v>3.8076470964729806E-3</v>
      </c>
      <c r="W46" s="442">
        <v>81914.456383677141</v>
      </c>
      <c r="X46" s="139">
        <v>0.90225366919506167</v>
      </c>
      <c r="Y46" s="442">
        <v>8590.5491611291145</v>
      </c>
      <c r="Z46" s="139">
        <v>9.4621326237279327E-2</v>
      </c>
      <c r="AA46" s="442">
        <v>283.71516691603881</v>
      </c>
      <c r="AB46" s="139">
        <v>3.1250045676588828E-3</v>
      </c>
      <c r="AC46" s="442">
        <v>13778.891330823591</v>
      </c>
      <c r="AD46" s="139">
        <v>0.40487374523345288</v>
      </c>
      <c r="AE46" s="442">
        <v>20144.140999882729</v>
      </c>
      <c r="AF46" s="139">
        <v>0.59190784042897171</v>
      </c>
      <c r="AG46" s="442">
        <v>109.53088941207021</v>
      </c>
      <c r="AH46" s="139">
        <v>3.2184143375753988E-3</v>
      </c>
      <c r="AI46" s="442">
        <v>1035.8018010823089</v>
      </c>
      <c r="AJ46" s="139">
        <v>0.34264360759162471</v>
      </c>
      <c r="AK46" s="442">
        <v>1893.629774772043</v>
      </c>
      <c r="AL46" s="139">
        <v>0.62641340919936206</v>
      </c>
      <c r="AM46" s="442">
        <v>93.539751008443858</v>
      </c>
      <c r="AN46" s="139">
        <v>3.0942983209013206E-2</v>
      </c>
      <c r="AP46" s="407"/>
      <c r="AQ46" s="135" t="s">
        <v>42</v>
      </c>
      <c r="AR46" s="390">
        <v>3153.1396963475963</v>
      </c>
      <c r="AS46" s="391">
        <v>2.4663913837715708E-2</v>
      </c>
      <c r="AT46" s="390">
        <v>12550.427578991548</v>
      </c>
      <c r="AU46" s="391">
        <v>9.8169663968042317E-2</v>
      </c>
      <c r="AV46" s="390">
        <v>35636.232706733099</v>
      </c>
      <c r="AW46" s="391">
        <v>0.2787472353342762</v>
      </c>
      <c r="AX46" s="390">
        <v>16442.119291801551</v>
      </c>
      <c r="AY46" s="391">
        <v>0.12861054459216453</v>
      </c>
      <c r="AZ46" s="390">
        <v>19126.363810744908</v>
      </c>
      <c r="BA46" s="391">
        <v>0.14960675215355684</v>
      </c>
      <c r="BB46" s="138">
        <v>7344.1628247935068</v>
      </c>
      <c r="BC46" s="137">
        <v>5.7446170028774328E-2</v>
      </c>
      <c r="BD46" s="550">
        <v>646.92319884438655</v>
      </c>
      <c r="BE46" s="249">
        <v>1.1310456866195556E-2</v>
      </c>
      <c r="BF46" s="550">
        <v>4326.2848267988111</v>
      </c>
      <c r="BG46" s="249">
        <v>7.5638434379526123E-2</v>
      </c>
      <c r="BH46" s="550">
        <v>20979.993254067114</v>
      </c>
      <c r="BI46" s="249">
        <v>0.36680290516259462</v>
      </c>
      <c r="BJ46" s="550">
        <v>7536.0776250334366</v>
      </c>
      <c r="BK46" s="249">
        <v>0.1317567233181651</v>
      </c>
      <c r="BL46" s="550">
        <v>17018.554878844578</v>
      </c>
      <c r="BM46" s="249">
        <v>0.29754324968713214</v>
      </c>
      <c r="BN46" s="550">
        <v>6689.0775788426936</v>
      </c>
      <c r="BO46" s="249">
        <v>0.11694823058638651</v>
      </c>
      <c r="BP46" s="266">
        <v>57196.911362431019</v>
      </c>
      <c r="BQ46" s="550">
        <v>1959.7302465925438</v>
      </c>
      <c r="BR46" s="427">
        <v>5.7583974322393879E-2</v>
      </c>
      <c r="BS46" s="550">
        <v>7388.5411493110278</v>
      </c>
      <c r="BT46" s="427">
        <v>0.21710210604834146</v>
      </c>
      <c r="BU46" s="550">
        <v>13819.72689192673</v>
      </c>
      <c r="BV46" s="427">
        <v>0.40607364195704138</v>
      </c>
      <c r="BW46" s="550">
        <v>8353.9266487101504</v>
      </c>
      <c r="BX46" s="427">
        <v>0.24546862940290423</v>
      </c>
      <c r="BY46" s="550">
        <v>1916.7668456499734</v>
      </c>
      <c r="BZ46" s="427">
        <v>5.6321553955620787E-2</v>
      </c>
      <c r="CA46" s="550">
        <v>593.87143792796508</v>
      </c>
      <c r="CB46" s="427">
        <v>1.7450094313698278E-2</v>
      </c>
      <c r="CC46" s="39">
        <v>34032.563220118391</v>
      </c>
      <c r="CE46" s="550">
        <v>546.48625091066629</v>
      </c>
      <c r="CF46" s="550">
        <v>0</v>
      </c>
      <c r="CG46" s="550">
        <v>835.60160288170948</v>
      </c>
      <c r="CH46" s="550">
        <v>0</v>
      </c>
      <c r="CI46" s="550">
        <v>836.51256073925367</v>
      </c>
      <c r="CJ46" s="550">
        <v>0</v>
      </c>
      <c r="CK46" s="550">
        <v>552.1150180579632</v>
      </c>
      <c r="CL46" s="550">
        <v>0</v>
      </c>
      <c r="CM46" s="550">
        <v>191.04208625035548</v>
      </c>
      <c r="CN46" s="550">
        <v>0</v>
      </c>
      <c r="CO46" s="550">
        <v>61.213808022847445</v>
      </c>
      <c r="CP46" s="269">
        <v>3022.9713268627956</v>
      </c>
      <c r="CS46" s="135" t="s">
        <v>42</v>
      </c>
      <c r="CT46" s="136">
        <v>5710.7329054245511</v>
      </c>
      <c r="CU46" s="137">
        <v>4.7060457731575078E-2</v>
      </c>
      <c r="CV46" s="136">
        <v>65004.249144337147</v>
      </c>
      <c r="CW46" s="137">
        <v>0.53568075584904806</v>
      </c>
      <c r="CX46" s="136">
        <v>50633.878133401195</v>
      </c>
      <c r="CY46" s="137">
        <v>0.41725878641937691</v>
      </c>
      <c r="CZ46" s="39">
        <v>121348.86018316289</v>
      </c>
      <c r="DA46" s="550">
        <v>3966.8447999502614</v>
      </c>
      <c r="DB46" s="408">
        <v>4.4881679264142486E-2</v>
      </c>
      <c r="DC46" s="550">
        <v>48117.483916116325</v>
      </c>
      <c r="DD46" s="408">
        <v>0.54441088296364559</v>
      </c>
      <c r="DE46" s="550">
        <v>36300.171707907277</v>
      </c>
      <c r="DF46" s="408">
        <v>0.4107074377722118</v>
      </c>
      <c r="DG46" s="39">
        <v>88384.500423973877</v>
      </c>
      <c r="DH46" s="550">
        <v>1743.8881054742887</v>
      </c>
      <c r="DI46" s="409">
        <v>5.2902228898535443E-2</v>
      </c>
      <c r="DJ46" s="550">
        <v>16886.765228220818</v>
      </c>
      <c r="DK46" s="409">
        <v>0.51227341746000465</v>
      </c>
      <c r="DL46" s="550">
        <v>14333.706425493921</v>
      </c>
      <c r="DM46" s="409">
        <v>0.43482435364145994</v>
      </c>
      <c r="DN46" s="39">
        <v>32964.359759189028</v>
      </c>
      <c r="DO46" s="550">
        <v>159.35551699624688</v>
      </c>
      <c r="DP46" s="139">
        <v>5.4703424741250097E-2</v>
      </c>
      <c r="DQ46" s="550">
        <v>1316.6470871207382</v>
      </c>
      <c r="DR46" s="139">
        <v>0.45197747902754942</v>
      </c>
      <c r="DS46" s="550">
        <v>1437.0785740726137</v>
      </c>
      <c r="DT46" s="139">
        <v>0.49331909623120057</v>
      </c>
      <c r="DU46" s="39">
        <v>2913.0811781895986</v>
      </c>
    </row>
    <row r="47" spans="1:125" x14ac:dyDescent="0.2">
      <c r="B47" s="140" t="s">
        <v>248</v>
      </c>
      <c r="D47" s="109"/>
      <c r="F47" s="111"/>
      <c r="H47" s="111"/>
      <c r="J47" s="111"/>
      <c r="K47" s="111"/>
      <c r="L47" s="111"/>
      <c r="M47" s="111"/>
      <c r="N47" s="111"/>
      <c r="P47" s="140" t="s">
        <v>248</v>
      </c>
      <c r="R47" s="109"/>
      <c r="X47" s="111"/>
      <c r="AD47" s="111"/>
      <c r="AJ47" s="111"/>
      <c r="AP47" s="407"/>
      <c r="AQ47" s="140" t="s">
        <v>248</v>
      </c>
      <c r="AR47" s="392"/>
      <c r="AS47" s="392"/>
      <c r="AT47" s="392"/>
      <c r="AU47" s="392"/>
      <c r="AV47" s="392"/>
      <c r="AW47" s="392"/>
      <c r="AX47" s="392"/>
      <c r="AY47" s="392"/>
      <c r="AZ47" s="392"/>
      <c r="BA47" s="392"/>
      <c r="CS47" s="140" t="s">
        <v>248</v>
      </c>
    </row>
    <row r="48" spans="1:125" x14ac:dyDescent="0.2">
      <c r="AR48" s="378"/>
      <c r="AS48" s="378"/>
      <c r="AT48" s="378"/>
      <c r="AU48" s="378"/>
      <c r="AV48" s="378"/>
      <c r="AW48" s="378"/>
      <c r="AX48" s="378"/>
      <c r="AY48" s="378"/>
      <c r="AZ48" s="378"/>
      <c r="BA48" s="378"/>
      <c r="BF48" s="95"/>
      <c r="BS48" s="95"/>
      <c r="DJ48" s="95"/>
      <c r="DL48" s="95"/>
    </row>
    <row r="49" spans="44:125" x14ac:dyDescent="0.2">
      <c r="AR49" s="378"/>
      <c r="AS49" s="378"/>
      <c r="AT49" s="378"/>
      <c r="AU49" s="378"/>
      <c r="AV49" s="378"/>
      <c r="AW49" s="378"/>
      <c r="AX49" s="378"/>
      <c r="AY49" s="378"/>
      <c r="AZ49" s="378"/>
      <c r="BA49" s="378"/>
      <c r="BB49" s="94"/>
      <c r="CU49" s="253"/>
      <c r="CV49" s="253"/>
      <c r="CW49" s="253"/>
      <c r="CX49" s="253"/>
      <c r="CY49" s="253"/>
      <c r="CZ49" s="93"/>
      <c r="DA49" s="93"/>
      <c r="DG49" s="93"/>
      <c r="DH49" s="245"/>
      <c r="DI49" s="245"/>
      <c r="DJ49" s="245"/>
      <c r="DK49" s="245"/>
      <c r="DL49" s="245"/>
      <c r="DN49" s="93"/>
      <c r="DU49" s="93"/>
    </row>
    <row r="50" spans="44:125" x14ac:dyDescent="0.2">
      <c r="CZ50" s="93"/>
      <c r="DA50" s="93"/>
      <c r="DG50" s="93"/>
      <c r="DN50" s="93"/>
      <c r="DU50" s="93"/>
    </row>
    <row r="51" spans="44:125" x14ac:dyDescent="0.2">
      <c r="CZ51" s="93"/>
      <c r="DA51" s="93"/>
      <c r="DG51" s="93"/>
      <c r="DN51" s="93"/>
      <c r="DU51" s="93"/>
    </row>
    <row r="52" spans="44:125" x14ac:dyDescent="0.2">
      <c r="AR52" s="407"/>
    </row>
    <row r="53" spans="44:125" x14ac:dyDescent="0.2">
      <c r="AR53" s="407"/>
    </row>
    <row r="54" spans="44:125" x14ac:dyDescent="0.2">
      <c r="AR54" s="407"/>
    </row>
    <row r="55" spans="44:125" x14ac:dyDescent="0.2">
      <c r="AR55" s="407"/>
    </row>
    <row r="56" spans="44:125" x14ac:dyDescent="0.2">
      <c r="AR56" s="407"/>
    </row>
    <row r="83" spans="16:22" x14ac:dyDescent="0.2">
      <c r="T83" s="234"/>
      <c r="U83" s="413"/>
    </row>
    <row r="84" spans="16:22" x14ac:dyDescent="0.2">
      <c r="T84" s="233"/>
      <c r="U84" s="233"/>
      <c r="V84" s="407"/>
    </row>
    <row r="85" spans="16:22" x14ac:dyDescent="0.2">
      <c r="T85" s="233"/>
      <c r="U85" s="233"/>
      <c r="V85" s="407"/>
    </row>
    <row r="86" spans="16:22" x14ac:dyDescent="0.2">
      <c r="T86" s="233"/>
      <c r="U86" s="233"/>
      <c r="V86" s="407"/>
    </row>
    <row r="87" spans="16:22" x14ac:dyDescent="0.2">
      <c r="T87" s="233"/>
      <c r="U87" s="233"/>
      <c r="V87" s="407"/>
    </row>
    <row r="88" spans="16:22" x14ac:dyDescent="0.2">
      <c r="P88"/>
    </row>
  </sheetData>
  <autoFilter ref="F3:F47" xr:uid="{00000000-0009-0000-0000-000004000000}"/>
  <phoneticPr fontId="2" type="noConversion"/>
  <printOptions horizontalCentered="1" verticalCentered="1"/>
  <pageMargins left="0.39370078740157483" right="0.39370078740157483" top="0.78740157480314965" bottom="0.39370078740157483" header="0.51181102362204722" footer="0.51181102362204722"/>
  <pageSetup paperSize="9" scale="60" orientation="portrait" r:id="rId1"/>
  <headerFooter alignWithMargins="0">
    <oddHeader>&amp;C&amp;"-,Normal"&amp;K002060Observatoire de l'habitat de la Martinique
&amp;"-,Gras"&amp;K000000Le parc privé</oddHeader>
  </headerFooter>
  <rowBreaks count="1" manualBreakCount="1">
    <brk id="51" max="16383" man="1"/>
  </rowBreaks>
  <colBreaks count="6" manualBreakCount="6">
    <brk id="15" max="1048575" man="1"/>
    <brk id="26" max="46" man="1"/>
    <brk id="42" max="46" man="1"/>
    <brk id="55" max="46" man="1"/>
    <brk id="94" max="1048575" man="1"/>
    <brk id="10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AQ74"/>
  <sheetViews>
    <sheetView topLeftCell="B1" workbookViewId="0">
      <selection activeCell="E3" sqref="E3"/>
    </sheetView>
  </sheetViews>
  <sheetFormatPr baseColWidth="10" defaultColWidth="11.42578125" defaultRowHeight="12" x14ac:dyDescent="0.2"/>
  <cols>
    <col min="1" max="1" width="11.85546875" style="571" hidden="1" customWidth="1"/>
    <col min="2" max="2" width="19.85546875" style="572" customWidth="1"/>
    <col min="3" max="3" width="8.85546875" style="571" customWidth="1"/>
    <col min="4" max="4" width="10.7109375" style="572" customWidth="1"/>
    <col min="5" max="5" width="6.28515625" style="573" customWidth="1"/>
    <col min="6" max="6" width="15" style="571" customWidth="1"/>
    <col min="7" max="10" width="6.28515625" style="571" customWidth="1"/>
    <col min="11" max="11" width="8.7109375" style="571" customWidth="1"/>
    <col min="12" max="14" width="6.28515625" style="571" customWidth="1"/>
    <col min="15" max="15" width="15" style="571" customWidth="1"/>
    <col min="16" max="28" width="6.28515625" style="571" customWidth="1"/>
    <col min="29" max="29" width="15" style="571" customWidth="1"/>
    <col min="30" max="37" width="6.28515625" style="571" customWidth="1"/>
    <col min="38" max="51" width="11.42578125" style="571" customWidth="1"/>
    <col min="52" max="16384" width="11.42578125" style="571"/>
  </cols>
  <sheetData>
    <row r="1" spans="1:43" s="574" customFormat="1" ht="13.5" thickBot="1" x14ac:dyDescent="0.25">
      <c r="A1" s="601"/>
      <c r="B1" s="602" t="s">
        <v>42</v>
      </c>
      <c r="C1" s="603">
        <v>32650.271207035548</v>
      </c>
      <c r="D1" s="604">
        <v>0.15537013281136178</v>
      </c>
      <c r="E1" s="599"/>
      <c r="F1" s="602" t="s">
        <v>42</v>
      </c>
      <c r="G1" s="603">
        <v>20206.513110186432</v>
      </c>
      <c r="H1" s="591">
        <v>0.64523011751742798</v>
      </c>
      <c r="I1" s="603">
        <v>10609.169725282183</v>
      </c>
      <c r="J1" s="591">
        <v>0.33876977147310522</v>
      </c>
      <c r="K1" s="603">
        <v>501.07154656880334</v>
      </c>
      <c r="L1" s="591">
        <v>1.6000111009466762E-2</v>
      </c>
      <c r="M1" s="600"/>
      <c r="O1" s="602" t="s">
        <v>42</v>
      </c>
      <c r="P1" s="603">
        <v>2940.7442839070054</v>
      </c>
      <c r="Q1" s="591">
        <v>9.0067989489573605E-2</v>
      </c>
      <c r="R1" s="603">
        <v>7416.768731461093</v>
      </c>
      <c r="S1" s="591">
        <v>0.22715795174965997</v>
      </c>
      <c r="T1" s="603">
        <v>11404.634933793366</v>
      </c>
      <c r="U1" s="591">
        <v>0.34929679026175658</v>
      </c>
      <c r="V1" s="603">
        <v>7174.0339595307978</v>
      </c>
      <c r="W1" s="591">
        <v>0.21972356413336383</v>
      </c>
      <c r="X1" s="603">
        <v>2556.5506716722916</v>
      </c>
      <c r="Y1" s="591">
        <v>7.8301054697561004E-2</v>
      </c>
      <c r="Z1" s="603">
        <v>1157.5386266709916</v>
      </c>
      <c r="AA1" s="591">
        <v>3.5452649668084923E-2</v>
      </c>
      <c r="AB1" s="613"/>
      <c r="AC1" s="602" t="s">
        <v>42</v>
      </c>
      <c r="AD1" s="603">
        <v>2150.5974837830659</v>
      </c>
      <c r="AE1" s="591">
        <v>6.8672425550477853E-2</v>
      </c>
      <c r="AF1" s="603">
        <v>17624.252198820679</v>
      </c>
      <c r="AG1" s="591">
        <v>0.56277390638314517</v>
      </c>
      <c r="AH1" s="603">
        <v>11541.904699433675</v>
      </c>
      <c r="AI1" s="591">
        <v>0.36855366806637696</v>
      </c>
      <c r="AJ1" s="605">
        <v>31316.754382037419</v>
      </c>
      <c r="AL1" s="603">
        <v>318.10986849041836</v>
      </c>
      <c r="AM1" s="603">
        <v>1832.4876152926477</v>
      </c>
      <c r="AN1" s="603">
        <v>7324.3164892973464</v>
      </c>
      <c r="AO1" s="603">
        <v>10299.935709523334</v>
      </c>
      <c r="AP1" s="603">
        <v>8953.2582544555517</v>
      </c>
      <c r="AQ1" s="603">
        <v>2588.6464449781229</v>
      </c>
    </row>
    <row r="2" spans="1:43" x14ac:dyDescent="0.2">
      <c r="C2" s="575" t="s">
        <v>135</v>
      </c>
      <c r="D2" s="576"/>
      <c r="G2" s="577" t="s">
        <v>140</v>
      </c>
      <c r="H2" s="578"/>
      <c r="I2" s="579"/>
      <c r="J2" s="578"/>
      <c r="K2" s="579"/>
      <c r="L2" s="580"/>
      <c r="P2" s="581" t="s">
        <v>139</v>
      </c>
      <c r="Q2" s="582"/>
      <c r="R2" s="581"/>
      <c r="S2" s="582"/>
      <c r="T2" s="581"/>
      <c r="U2" s="582"/>
      <c r="V2" s="581"/>
      <c r="W2" s="582"/>
      <c r="X2" s="581"/>
      <c r="Y2" s="582"/>
      <c r="Z2" s="581"/>
      <c r="AA2" s="580"/>
      <c r="AD2" s="583" t="s">
        <v>138</v>
      </c>
      <c r="AE2" s="584"/>
      <c r="AF2" s="584"/>
      <c r="AG2" s="584"/>
      <c r="AH2" s="584"/>
      <c r="AI2" s="584"/>
      <c r="AJ2" s="585"/>
      <c r="AL2" s="583" t="s">
        <v>138</v>
      </c>
      <c r="AM2" s="583"/>
      <c r="AN2" s="583"/>
      <c r="AO2" s="583"/>
      <c r="AP2" s="583"/>
      <c r="AQ2" s="583"/>
    </row>
    <row r="3" spans="1:43" s="574" customFormat="1" ht="48.75" thickBot="1" x14ac:dyDescent="0.25">
      <c r="C3" s="606">
        <v>2015</v>
      </c>
      <c r="D3" s="607" t="s">
        <v>55</v>
      </c>
      <c r="E3" s="608"/>
      <c r="G3" s="586" t="s">
        <v>127</v>
      </c>
      <c r="H3" s="587" t="s">
        <v>55</v>
      </c>
      <c r="I3" s="588" t="s">
        <v>128</v>
      </c>
      <c r="J3" s="587" t="s">
        <v>55</v>
      </c>
      <c r="K3" s="588" t="s">
        <v>235</v>
      </c>
      <c r="L3" s="587" t="s">
        <v>55</v>
      </c>
      <c r="P3" s="586" t="s">
        <v>60</v>
      </c>
      <c r="Q3" s="587" t="s">
        <v>55</v>
      </c>
      <c r="R3" s="588" t="s">
        <v>61</v>
      </c>
      <c r="S3" s="587" t="s">
        <v>55</v>
      </c>
      <c r="T3" s="588" t="s">
        <v>62</v>
      </c>
      <c r="U3" s="587" t="s">
        <v>55</v>
      </c>
      <c r="V3" s="588" t="s">
        <v>63</v>
      </c>
      <c r="W3" s="587" t="s">
        <v>55</v>
      </c>
      <c r="X3" s="588" t="s">
        <v>97</v>
      </c>
      <c r="Y3" s="587" t="s">
        <v>55</v>
      </c>
      <c r="Z3" s="588" t="s">
        <v>136</v>
      </c>
      <c r="AA3" s="587" t="s">
        <v>55</v>
      </c>
      <c r="AD3" s="609" t="s">
        <v>242</v>
      </c>
      <c r="AE3" s="610" t="s">
        <v>55</v>
      </c>
      <c r="AF3" s="609" t="s">
        <v>243</v>
      </c>
      <c r="AG3" s="610" t="s">
        <v>55</v>
      </c>
      <c r="AH3" s="609" t="s">
        <v>286</v>
      </c>
      <c r="AI3" s="610" t="s">
        <v>55</v>
      </c>
      <c r="AJ3" s="611" t="s">
        <v>65</v>
      </c>
      <c r="AL3" s="609" t="s">
        <v>258</v>
      </c>
      <c r="AM3" s="609" t="s">
        <v>259</v>
      </c>
      <c r="AN3" s="609" t="s">
        <v>260</v>
      </c>
      <c r="AO3" s="609" t="s">
        <v>261</v>
      </c>
      <c r="AP3" s="609" t="s">
        <v>262</v>
      </c>
      <c r="AQ3" s="609" t="s">
        <v>285</v>
      </c>
    </row>
    <row r="4" spans="1:43" s="572" customFormat="1" ht="12.75" x14ac:dyDescent="0.2">
      <c r="A4" s="714">
        <v>97209</v>
      </c>
      <c r="B4" s="715" t="s">
        <v>8</v>
      </c>
      <c r="C4" s="716">
        <v>8151.5083336737098</v>
      </c>
      <c r="D4" s="717">
        <v>0.17308053786128447</v>
      </c>
      <c r="E4" s="718"/>
      <c r="F4" s="715" t="s">
        <v>8</v>
      </c>
      <c r="G4" s="716">
        <v>4123.8190539162861</v>
      </c>
      <c r="H4" s="719">
        <v>0.51304888094282997</v>
      </c>
      <c r="I4" s="716">
        <v>3863.5548815155216</v>
      </c>
      <c r="J4" s="719">
        <v>0.48066912793865396</v>
      </c>
      <c r="K4" s="716">
        <v>50.493813812559793</v>
      </c>
      <c r="L4" s="719">
        <v>6.2819911185160605E-3</v>
      </c>
      <c r="M4" s="590"/>
      <c r="O4" s="715" t="s">
        <v>8</v>
      </c>
      <c r="P4" s="716">
        <v>1098.6180972121908</v>
      </c>
      <c r="Q4" s="719">
        <v>0.13477482353466075</v>
      </c>
      <c r="R4" s="716">
        <v>2163.0158651262964</v>
      </c>
      <c r="S4" s="719">
        <v>0.26535161059590939</v>
      </c>
      <c r="T4" s="716">
        <v>2608.4096386094984</v>
      </c>
      <c r="U4" s="719">
        <v>0.31999104114685289</v>
      </c>
      <c r="V4" s="716">
        <v>1128.9530349140528</v>
      </c>
      <c r="W4" s="719">
        <v>0.13849621305671386</v>
      </c>
      <c r="X4" s="716">
        <v>1071.412038201478</v>
      </c>
      <c r="Y4" s="719">
        <v>0.1314372744704802</v>
      </c>
      <c r="Z4" s="716">
        <v>81.099659610189804</v>
      </c>
      <c r="AA4" s="719">
        <v>9.9490371953824559E-3</v>
      </c>
      <c r="AB4" s="720"/>
      <c r="AC4" s="715" t="s">
        <v>8</v>
      </c>
      <c r="AD4" s="716">
        <v>838.18758873082754</v>
      </c>
      <c r="AE4" s="721">
        <v>0.10427984322205659</v>
      </c>
      <c r="AF4" s="716">
        <v>5531.5769477580179</v>
      </c>
      <c r="AG4" s="721">
        <v>0.68818959459466555</v>
      </c>
      <c r="AH4" s="716">
        <v>1668.1032127555218</v>
      </c>
      <c r="AI4" s="721">
        <v>0.20753056218327784</v>
      </c>
      <c r="AJ4" s="722">
        <v>8037.8677492443676</v>
      </c>
      <c r="AL4" s="716">
        <v>103.15488926702986</v>
      </c>
      <c r="AM4" s="716">
        <v>735.03269946379771</v>
      </c>
      <c r="AN4" s="716">
        <v>2924.6595079842223</v>
      </c>
      <c r="AO4" s="716">
        <v>2606.9174397737956</v>
      </c>
      <c r="AP4" s="716">
        <v>1279.949768172648</v>
      </c>
      <c r="AQ4" s="716">
        <v>388.15344458287382</v>
      </c>
    </row>
    <row r="5" spans="1:43" s="572" customFormat="1" ht="12.75" x14ac:dyDescent="0.2">
      <c r="A5" s="723">
        <v>97213</v>
      </c>
      <c r="B5" s="724" t="s">
        <v>10</v>
      </c>
      <c r="C5" s="716">
        <v>2445.5973663770601</v>
      </c>
      <c r="D5" s="725">
        <v>0.12191543095860372</v>
      </c>
      <c r="E5" s="718"/>
      <c r="F5" s="724" t="s">
        <v>10</v>
      </c>
      <c r="G5" s="716">
        <v>1258.5261761437625</v>
      </c>
      <c r="H5" s="721">
        <v>0.5616366117972299</v>
      </c>
      <c r="I5" s="716">
        <v>964.51942327545885</v>
      </c>
      <c r="J5" s="721">
        <v>0.43043158828916323</v>
      </c>
      <c r="K5" s="716">
        <v>17.773730568001511</v>
      </c>
      <c r="L5" s="721">
        <v>7.9317999136069833E-3</v>
      </c>
      <c r="M5" s="590"/>
      <c r="O5" s="724" t="s">
        <v>10</v>
      </c>
      <c r="P5" s="716">
        <v>247.74271823554096</v>
      </c>
      <c r="Q5" s="721">
        <v>0.10130151497609366</v>
      </c>
      <c r="R5" s="716">
        <v>614.78479192476379</v>
      </c>
      <c r="S5" s="721">
        <v>0.25138430404654633</v>
      </c>
      <c r="T5" s="716">
        <v>736.77158671476661</v>
      </c>
      <c r="U5" s="721">
        <v>0.30126446685139741</v>
      </c>
      <c r="V5" s="716">
        <v>610.60924316155342</v>
      </c>
      <c r="W5" s="721">
        <v>0.2496769302896813</v>
      </c>
      <c r="X5" s="716">
        <v>36.252710422591164</v>
      </c>
      <c r="Y5" s="721">
        <v>1.4823662685038135E-2</v>
      </c>
      <c r="Z5" s="716">
        <v>199.43631591784089</v>
      </c>
      <c r="AA5" s="721">
        <v>8.1549121151241855E-2</v>
      </c>
      <c r="AB5" s="720"/>
      <c r="AC5" s="724" t="s">
        <v>10</v>
      </c>
      <c r="AD5" s="716">
        <v>103.48005936034042</v>
      </c>
      <c r="AE5" s="721">
        <v>4.6179563865566292E-2</v>
      </c>
      <c r="AF5" s="716">
        <v>1188.8503690944331</v>
      </c>
      <c r="AG5" s="721">
        <v>0.53054271408003784</v>
      </c>
      <c r="AH5" s="716">
        <v>948.48890153244952</v>
      </c>
      <c r="AI5" s="721">
        <v>0.42327772205439601</v>
      </c>
      <c r="AJ5" s="722">
        <v>2240.8193299872228</v>
      </c>
      <c r="AL5" s="716">
        <v>10.045339578656169</v>
      </c>
      <c r="AM5" s="716">
        <v>93.434719781684251</v>
      </c>
      <c r="AN5" s="716">
        <v>407.75705068252717</v>
      </c>
      <c r="AO5" s="716">
        <v>781.09331841190578</v>
      </c>
      <c r="AP5" s="716">
        <v>732.90809250454561</v>
      </c>
      <c r="AQ5" s="716">
        <v>215.58080902790385</v>
      </c>
    </row>
    <row r="6" spans="1:43" s="572" customFormat="1" ht="12.75" x14ac:dyDescent="0.2">
      <c r="A6" s="723">
        <v>97224</v>
      </c>
      <c r="B6" s="724" t="s">
        <v>19</v>
      </c>
      <c r="C6" s="716">
        <v>1072.0287481057001</v>
      </c>
      <c r="D6" s="725">
        <v>0.13220480877128601</v>
      </c>
      <c r="E6" s="718"/>
      <c r="F6" s="724" t="s">
        <v>19</v>
      </c>
      <c r="G6" s="716">
        <v>607.97561995801493</v>
      </c>
      <c r="H6" s="721">
        <v>0.66073190032362861</v>
      </c>
      <c r="I6" s="716">
        <v>292.17400758885327</v>
      </c>
      <c r="J6" s="721">
        <v>0.31752702069317301</v>
      </c>
      <c r="K6" s="716">
        <v>20.00515786643863</v>
      </c>
      <c r="L6" s="721">
        <v>2.1741078983198346E-2</v>
      </c>
      <c r="M6" s="590"/>
      <c r="O6" s="724" t="s">
        <v>19</v>
      </c>
      <c r="P6" s="716">
        <v>82.128166545780729</v>
      </c>
      <c r="Q6" s="721">
        <v>7.6610041186771463E-2</v>
      </c>
      <c r="R6" s="716">
        <v>261.34892972784945</v>
      </c>
      <c r="S6" s="721">
        <v>0.24378910564633563</v>
      </c>
      <c r="T6" s="716">
        <v>451.07381996256674</v>
      </c>
      <c r="U6" s="721">
        <v>0.42076653332256692</v>
      </c>
      <c r="V6" s="716">
        <v>210.57169397102783</v>
      </c>
      <c r="W6" s="721">
        <v>0.19642355146082877</v>
      </c>
      <c r="X6" s="716">
        <v>59.406940148985967</v>
      </c>
      <c r="Y6" s="721">
        <v>5.5415435690469521E-2</v>
      </c>
      <c r="Z6" s="716">
        <v>7.4991977494922901</v>
      </c>
      <c r="AA6" s="721">
        <v>6.9953326930304325E-3</v>
      </c>
      <c r="AB6" s="720"/>
      <c r="AC6" s="724" t="s">
        <v>19</v>
      </c>
      <c r="AD6" s="716">
        <v>27.322425873417831</v>
      </c>
      <c r="AE6" s="721">
        <v>2.9693293244294098E-2</v>
      </c>
      <c r="AF6" s="716">
        <v>492.94424284502799</v>
      </c>
      <c r="AG6" s="721">
        <v>0.53571882759226397</v>
      </c>
      <c r="AH6" s="716">
        <v>399.88811669486103</v>
      </c>
      <c r="AI6" s="721">
        <v>0.43458787916344194</v>
      </c>
      <c r="AJ6" s="722">
        <v>920.15478541330685</v>
      </c>
      <c r="AL6" s="716">
        <v>0</v>
      </c>
      <c r="AM6" s="716">
        <v>27.322425873417831</v>
      </c>
      <c r="AN6" s="716">
        <v>128.52677341076992</v>
      </c>
      <c r="AO6" s="716">
        <v>364.41746943425807</v>
      </c>
      <c r="AP6" s="716">
        <v>305.5463872464864</v>
      </c>
      <c r="AQ6" s="716">
        <v>94.341729448374608</v>
      </c>
    </row>
    <row r="7" spans="1:43" s="572" customFormat="1" ht="12.75" x14ac:dyDescent="0.2">
      <c r="A7" s="723">
        <v>97229</v>
      </c>
      <c r="B7" s="726" t="s">
        <v>24</v>
      </c>
      <c r="C7" s="716">
        <v>1567.66646855979</v>
      </c>
      <c r="D7" s="727">
        <v>0.14026739035185185</v>
      </c>
      <c r="E7" s="718"/>
      <c r="F7" s="726" t="s">
        <v>24</v>
      </c>
      <c r="G7" s="716">
        <v>529.67245592344466</v>
      </c>
      <c r="H7" s="728">
        <v>0.34338486899088821</v>
      </c>
      <c r="I7" s="716">
        <v>1005.4406757861834</v>
      </c>
      <c r="J7" s="728">
        <v>0.6518238033182705</v>
      </c>
      <c r="K7" s="716">
        <v>7.3906410396003697</v>
      </c>
      <c r="L7" s="728">
        <v>4.79132769084118E-3</v>
      </c>
      <c r="M7" s="590"/>
      <c r="O7" s="726" t="s">
        <v>24</v>
      </c>
      <c r="P7" s="716">
        <v>444.98577687712981</v>
      </c>
      <c r="Q7" s="728">
        <v>0.2838523281587676</v>
      </c>
      <c r="R7" s="716">
        <v>286.21075746063451</v>
      </c>
      <c r="S7" s="728">
        <v>0.18257120580219807</v>
      </c>
      <c r="T7" s="716">
        <v>464.03434501467757</v>
      </c>
      <c r="U7" s="728">
        <v>0.29600323431104858</v>
      </c>
      <c r="V7" s="716">
        <v>279.07604914610226</v>
      </c>
      <c r="W7" s="728">
        <v>0.1780200410885158</v>
      </c>
      <c r="X7" s="716">
        <v>74.96455742458663</v>
      </c>
      <c r="Y7" s="728">
        <v>4.7819200657813594E-2</v>
      </c>
      <c r="Z7" s="716">
        <v>18.39498263666227</v>
      </c>
      <c r="AA7" s="728">
        <v>1.1733989981658331E-2</v>
      </c>
      <c r="AB7" s="720"/>
      <c r="AC7" s="726" t="s">
        <v>24</v>
      </c>
      <c r="AD7" s="716">
        <v>54.215243525556538</v>
      </c>
      <c r="AE7" s="728">
        <v>3.5147559755350138E-2</v>
      </c>
      <c r="AF7" s="716">
        <v>862.03613800372557</v>
      </c>
      <c r="AG7" s="728">
        <v>0.55885512452738129</v>
      </c>
      <c r="AH7" s="716">
        <v>626.25239121994639</v>
      </c>
      <c r="AI7" s="728">
        <v>0.40599731571726855</v>
      </c>
      <c r="AJ7" s="729">
        <v>1542.5037727492286</v>
      </c>
      <c r="AL7" s="716">
        <v>9.727279053848001</v>
      </c>
      <c r="AM7" s="716">
        <v>44.487964471708537</v>
      </c>
      <c r="AN7" s="716">
        <v>273.22139388715289</v>
      </c>
      <c r="AO7" s="716">
        <v>588.81474411657268</v>
      </c>
      <c r="AP7" s="716">
        <v>542.08645677788752</v>
      </c>
      <c r="AQ7" s="716">
        <v>84.165934442058898</v>
      </c>
    </row>
    <row r="8" spans="1:43" s="572" customFormat="1" ht="13.5" thickBot="1" x14ac:dyDescent="0.25">
      <c r="A8" s="730"/>
      <c r="B8" s="731" t="s">
        <v>34</v>
      </c>
      <c r="C8" s="732">
        <v>13236.80091671626</v>
      </c>
      <c r="D8" s="733">
        <v>0.15313011714605265</v>
      </c>
      <c r="E8" s="734"/>
      <c r="F8" s="731" t="s">
        <v>34</v>
      </c>
      <c r="G8" s="732">
        <v>6519.993305941508</v>
      </c>
      <c r="H8" s="735">
        <v>0.51171936555949082</v>
      </c>
      <c r="I8" s="732">
        <v>6125.6889881660163</v>
      </c>
      <c r="J8" s="735">
        <v>0.48077253082185828</v>
      </c>
      <c r="K8" s="732">
        <v>95.663343286600295</v>
      </c>
      <c r="L8" s="735">
        <v>7.5081036186508696E-3</v>
      </c>
      <c r="M8" s="590"/>
      <c r="O8" s="731" t="s">
        <v>34</v>
      </c>
      <c r="P8" s="732">
        <v>1873.4747588706423</v>
      </c>
      <c r="Q8" s="735">
        <v>0.14153531284924753</v>
      </c>
      <c r="R8" s="732">
        <v>3325.3603442395438</v>
      </c>
      <c r="S8" s="735">
        <v>0.2512208474813632</v>
      </c>
      <c r="T8" s="732">
        <v>4260.2893903015092</v>
      </c>
      <c r="U8" s="735">
        <v>0.32185188982644208</v>
      </c>
      <c r="V8" s="732">
        <v>2229.2100211927363</v>
      </c>
      <c r="W8" s="735">
        <v>0.16841002861783247</v>
      </c>
      <c r="X8" s="732">
        <v>1242.036246197642</v>
      </c>
      <c r="Y8" s="735">
        <v>9.3832056099681982E-2</v>
      </c>
      <c r="Z8" s="732">
        <v>306.43015591418526</v>
      </c>
      <c r="AA8" s="735">
        <v>2.3149865125432694E-2</v>
      </c>
      <c r="AB8" s="720"/>
      <c r="AC8" s="731" t="s">
        <v>34</v>
      </c>
      <c r="AD8" s="732">
        <v>1023.2053174901424</v>
      </c>
      <c r="AE8" s="735">
        <v>8.0305906974783986E-2</v>
      </c>
      <c r="AF8" s="732">
        <v>8075.4076977012046</v>
      </c>
      <c r="AG8" s="735">
        <v>0.63379551324633843</v>
      </c>
      <c r="AH8" s="732">
        <v>3642.7326222027787</v>
      </c>
      <c r="AI8" s="735">
        <v>0.28589857977887762</v>
      </c>
      <c r="AJ8" s="736">
        <v>12741.345637394126</v>
      </c>
      <c r="AL8" s="732">
        <v>122.92750789953402</v>
      </c>
      <c r="AM8" s="732">
        <v>900.2778095906084</v>
      </c>
      <c r="AN8" s="732">
        <v>3734.1647259646725</v>
      </c>
      <c r="AO8" s="732">
        <v>4341.2429717365321</v>
      </c>
      <c r="AP8" s="732">
        <v>2860.4907047015677</v>
      </c>
      <c r="AQ8" s="732">
        <v>782.24191750121111</v>
      </c>
    </row>
    <row r="9" spans="1:43" s="572" customFormat="1" ht="12.75" x14ac:dyDescent="0.2">
      <c r="A9" s="723">
        <v>97212</v>
      </c>
      <c r="B9" s="715" t="s">
        <v>9</v>
      </c>
      <c r="C9" s="716">
        <v>1008.66115774414</v>
      </c>
      <c r="D9" s="717">
        <v>0.18224353050769038</v>
      </c>
      <c r="E9" s="718"/>
      <c r="F9" s="715" t="s">
        <v>9</v>
      </c>
      <c r="G9" s="716">
        <v>725.83634864025908</v>
      </c>
      <c r="H9" s="719">
        <v>0.80556063620957319</v>
      </c>
      <c r="I9" s="716">
        <v>147.57578939096325</v>
      </c>
      <c r="J9" s="719">
        <v>0.1637851934718064</v>
      </c>
      <c r="K9" s="716">
        <v>27.620405037859314</v>
      </c>
      <c r="L9" s="719">
        <v>3.0654170318620416E-2</v>
      </c>
      <c r="M9" s="590"/>
      <c r="O9" s="715" t="s">
        <v>9</v>
      </c>
      <c r="P9" s="716">
        <v>55.081105580123662</v>
      </c>
      <c r="Q9" s="719">
        <v>5.460813590097191E-2</v>
      </c>
      <c r="R9" s="716">
        <v>185.17857538383171</v>
      </c>
      <c r="S9" s="719">
        <v>0.18358848654188453</v>
      </c>
      <c r="T9" s="716">
        <v>500.45869666151407</v>
      </c>
      <c r="U9" s="719">
        <v>0.4961613648143095</v>
      </c>
      <c r="V9" s="716">
        <v>225.34006546648362</v>
      </c>
      <c r="W9" s="719">
        <v>0.22340511849435571</v>
      </c>
      <c r="X9" s="716">
        <v>32.58920632798597</v>
      </c>
      <c r="Y9" s="719">
        <v>3.2309369779710148E-2</v>
      </c>
      <c r="Z9" s="716">
        <v>10.01350832419978</v>
      </c>
      <c r="AA9" s="719">
        <v>9.9275244687669784E-3</v>
      </c>
      <c r="AB9" s="720"/>
      <c r="AC9" s="715" t="s">
        <v>9</v>
      </c>
      <c r="AD9" s="716">
        <v>57.610601933350978</v>
      </c>
      <c r="AE9" s="719">
        <v>6.3938425283862371E-2</v>
      </c>
      <c r="AF9" s="716">
        <v>563.19830402993398</v>
      </c>
      <c r="AG9" s="719">
        <v>0.62505878212964161</v>
      </c>
      <c r="AH9" s="716">
        <v>280.22363710579668</v>
      </c>
      <c r="AI9" s="719">
        <v>0.3110027925864961</v>
      </c>
      <c r="AJ9" s="737">
        <v>901.03254306908161</v>
      </c>
      <c r="AL9" s="716">
        <v>2.4935400516795898</v>
      </c>
      <c r="AM9" s="716">
        <v>55.11706188167139</v>
      </c>
      <c r="AN9" s="716">
        <v>262.97226513966774</v>
      </c>
      <c r="AO9" s="716">
        <v>300.22603889026624</v>
      </c>
      <c r="AP9" s="716">
        <v>230.17088080652658</v>
      </c>
      <c r="AQ9" s="716">
        <v>50.052756299270115</v>
      </c>
    </row>
    <row r="10" spans="1:43" s="572" customFormat="1" ht="12.75" x14ac:dyDescent="0.2">
      <c r="A10" s="723">
        <v>97222</v>
      </c>
      <c r="B10" s="724" t="s">
        <v>17</v>
      </c>
      <c r="C10" s="716">
        <v>1632.3945207613799</v>
      </c>
      <c r="D10" s="725">
        <v>0.13768019471749285</v>
      </c>
      <c r="E10" s="718"/>
      <c r="F10" s="724" t="s">
        <v>17</v>
      </c>
      <c r="G10" s="716">
        <v>731.38702750660048</v>
      </c>
      <c r="H10" s="721">
        <v>0.49923626150697492</v>
      </c>
      <c r="I10" s="716">
        <v>723.62931402911136</v>
      </c>
      <c r="J10" s="721">
        <v>0.4939409366944098</v>
      </c>
      <c r="K10" s="716">
        <v>9.9954853273137605</v>
      </c>
      <c r="L10" s="721">
        <v>6.8228017986153161E-3</v>
      </c>
      <c r="M10" s="590"/>
      <c r="O10" s="724" t="s">
        <v>17</v>
      </c>
      <c r="P10" s="716">
        <v>77.380487535291749</v>
      </c>
      <c r="Q10" s="721">
        <v>4.7403055175166853E-2</v>
      </c>
      <c r="R10" s="716">
        <v>394.26103351218001</v>
      </c>
      <c r="S10" s="721">
        <v>0.24152312967106085</v>
      </c>
      <c r="T10" s="716">
        <v>801.37135041371675</v>
      </c>
      <c r="U10" s="721">
        <v>0.49091769190694284</v>
      </c>
      <c r="V10" s="716">
        <v>294.44360565350468</v>
      </c>
      <c r="W10" s="721">
        <v>0.18037527197541103</v>
      </c>
      <c r="X10" s="716">
        <v>57.445895558147789</v>
      </c>
      <c r="Y10" s="721">
        <v>3.5191183765646269E-2</v>
      </c>
      <c r="Z10" s="716">
        <v>7.49214808854203</v>
      </c>
      <c r="AA10" s="721">
        <v>4.5896675057740021E-3</v>
      </c>
      <c r="AB10" s="720"/>
      <c r="AC10" s="724" t="s">
        <v>17</v>
      </c>
      <c r="AD10" s="716">
        <v>32.419173564400111</v>
      </c>
      <c r="AE10" s="721">
        <v>2.2128950067125439E-2</v>
      </c>
      <c r="AF10" s="716">
        <v>811.1573176640768</v>
      </c>
      <c r="AG10" s="721">
        <v>0.55368653193809181</v>
      </c>
      <c r="AH10" s="716">
        <v>621.43533563454878</v>
      </c>
      <c r="AI10" s="721">
        <v>0.42418451799478285</v>
      </c>
      <c r="AJ10" s="722">
        <v>1465.0118268630256</v>
      </c>
      <c r="AL10" s="716">
        <v>4.9954853273137596</v>
      </c>
      <c r="AM10" s="716">
        <v>27.423688237086349</v>
      </c>
      <c r="AN10" s="716">
        <v>234.57696968973011</v>
      </c>
      <c r="AO10" s="716">
        <v>576.58034797434664</v>
      </c>
      <c r="AP10" s="716">
        <v>466.84773077158019</v>
      </c>
      <c r="AQ10" s="716">
        <v>154.58760486296862</v>
      </c>
    </row>
    <row r="11" spans="1:43" s="572" customFormat="1" ht="12.75" x14ac:dyDescent="0.2">
      <c r="A11" s="723">
        <v>97228</v>
      </c>
      <c r="B11" s="724" t="s">
        <v>23</v>
      </c>
      <c r="C11" s="716">
        <v>1517.0903131407099</v>
      </c>
      <c r="D11" s="725">
        <v>0.17540831297277004</v>
      </c>
      <c r="E11" s="718"/>
      <c r="F11" s="724" t="s">
        <v>23</v>
      </c>
      <c r="G11" s="716">
        <v>1284.2975013480836</v>
      </c>
      <c r="H11" s="721">
        <v>0.85645124841297737</v>
      </c>
      <c r="I11" s="716">
        <v>170.24942724849654</v>
      </c>
      <c r="J11" s="721">
        <v>0.11353314505051754</v>
      </c>
      <c r="K11" s="716">
        <v>45.010114174873266</v>
      </c>
      <c r="L11" s="721">
        <v>3.0015606536505215E-2</v>
      </c>
      <c r="M11" s="590"/>
      <c r="O11" s="724" t="s">
        <v>23</v>
      </c>
      <c r="P11" s="716">
        <v>60.084964168771002</v>
      </c>
      <c r="Q11" s="721">
        <v>3.9605397021079083E-2</v>
      </c>
      <c r="R11" s="716">
        <v>247.68034674553343</v>
      </c>
      <c r="S11" s="721">
        <v>0.16326012011294222</v>
      </c>
      <c r="T11" s="716">
        <v>788.79958464412186</v>
      </c>
      <c r="U11" s="721">
        <v>0.51994240409533277</v>
      </c>
      <c r="V11" s="716">
        <v>280.38217932724035</v>
      </c>
      <c r="W11" s="721">
        <v>0.18481574689300317</v>
      </c>
      <c r="X11" s="716">
        <v>122.63216886286315</v>
      </c>
      <c r="Y11" s="721">
        <v>8.0833795984754292E-2</v>
      </c>
      <c r="Z11" s="716">
        <v>17.511069392178172</v>
      </c>
      <c r="AA11" s="721">
        <v>1.1542535892887231E-2</v>
      </c>
      <c r="AB11" s="720"/>
      <c r="AC11" s="724" t="s">
        <v>23</v>
      </c>
      <c r="AD11" s="716">
        <v>85.105796850882285</v>
      </c>
      <c r="AE11" s="721">
        <v>5.67539576177718E-2</v>
      </c>
      <c r="AF11" s="716">
        <v>913.91868745451404</v>
      </c>
      <c r="AG11" s="721">
        <v>0.6094591011792565</v>
      </c>
      <c r="AH11" s="716">
        <v>500.53255846605703</v>
      </c>
      <c r="AI11" s="721">
        <v>0.33378694120297153</v>
      </c>
      <c r="AJ11" s="722">
        <v>1499.5570427714536</v>
      </c>
      <c r="AL11" s="716">
        <v>10.019887437901771</v>
      </c>
      <c r="AM11" s="716">
        <v>75.085909412980513</v>
      </c>
      <c r="AN11" s="716">
        <v>370.60124094157516</v>
      </c>
      <c r="AO11" s="716">
        <v>543.31744651293889</v>
      </c>
      <c r="AP11" s="716">
        <v>385.41096695129391</v>
      </c>
      <c r="AQ11" s="716">
        <v>115.12159151476314</v>
      </c>
    </row>
    <row r="12" spans="1:43" s="572" customFormat="1" ht="12.75" x14ac:dyDescent="0.2">
      <c r="A12" s="723">
        <v>97230</v>
      </c>
      <c r="B12" s="726" t="s">
        <v>25</v>
      </c>
      <c r="C12" s="716">
        <v>998.19396489693702</v>
      </c>
      <c r="D12" s="727">
        <v>0.14190742740861034</v>
      </c>
      <c r="E12" s="718"/>
      <c r="F12" s="726" t="s">
        <v>25</v>
      </c>
      <c r="G12" s="716">
        <v>714.47887659610967</v>
      </c>
      <c r="H12" s="728">
        <v>0.72116147658757257</v>
      </c>
      <c r="I12" s="716">
        <v>268.80679280078925</v>
      </c>
      <c r="J12" s="728">
        <v>0.27132097247791798</v>
      </c>
      <c r="K12" s="716">
        <v>7.4478899952584108</v>
      </c>
      <c r="L12" s="728">
        <v>7.5175509345094755E-3</v>
      </c>
      <c r="M12" s="590"/>
      <c r="O12" s="726" t="s">
        <v>25</v>
      </c>
      <c r="P12" s="716">
        <v>30.072512877512711</v>
      </c>
      <c r="Q12" s="728">
        <v>3.0126923158283851E-2</v>
      </c>
      <c r="R12" s="716">
        <v>159.97779877967614</v>
      </c>
      <c r="S12" s="728">
        <v>0.16026724705372644</v>
      </c>
      <c r="T12" s="716">
        <v>310.33644226690916</v>
      </c>
      <c r="U12" s="728">
        <v>0.31089793485071937</v>
      </c>
      <c r="V12" s="716">
        <v>407.72346633945722</v>
      </c>
      <c r="W12" s="728">
        <v>0.40846116153542811</v>
      </c>
      <c r="X12" s="716">
        <v>85.061195768727998</v>
      </c>
      <c r="Y12" s="728">
        <v>8.5215097225628408E-2</v>
      </c>
      <c r="Z12" s="716">
        <v>5.0225488646541301</v>
      </c>
      <c r="AA12" s="728">
        <v>5.0316361762142141E-3</v>
      </c>
      <c r="AB12" s="720"/>
      <c r="AC12" s="726" t="s">
        <v>25</v>
      </c>
      <c r="AD12" s="716">
        <v>54.972685539681642</v>
      </c>
      <c r="AE12" s="728">
        <v>5.548685115038287E-2</v>
      </c>
      <c r="AF12" s="716">
        <v>570.84153817784284</v>
      </c>
      <c r="AG12" s="728">
        <v>0.57618068224929209</v>
      </c>
      <c r="AH12" s="716">
        <v>364.91933567463298</v>
      </c>
      <c r="AI12" s="728">
        <v>0.36833246660032504</v>
      </c>
      <c r="AJ12" s="722">
        <v>990.73355939215742</v>
      </c>
      <c r="AL12" s="716">
        <v>2.4807017543859602</v>
      </c>
      <c r="AM12" s="716">
        <v>52.49198378529568</v>
      </c>
      <c r="AN12" s="716">
        <v>234.82683384303533</v>
      </c>
      <c r="AO12" s="716">
        <v>336.0147043348075</v>
      </c>
      <c r="AP12" s="716">
        <v>305.05844759266751</v>
      </c>
      <c r="AQ12" s="716">
        <v>59.860888081965484</v>
      </c>
    </row>
    <row r="13" spans="1:43" s="572" customFormat="1" ht="12.75" hidden="1" x14ac:dyDescent="0.2">
      <c r="A13" s="730"/>
      <c r="B13" s="738" t="s">
        <v>35</v>
      </c>
      <c r="C13" s="739">
        <v>5156.3399565431673</v>
      </c>
      <c r="D13" s="740">
        <v>0.15590246972217572</v>
      </c>
      <c r="E13" s="718"/>
      <c r="F13" s="738" t="s">
        <v>35</v>
      </c>
      <c r="G13" s="739">
        <v>3455.9997540910531</v>
      </c>
      <c r="H13" s="741">
        <v>0.71164772898679185</v>
      </c>
      <c r="I13" s="739">
        <v>1310.2613234693604</v>
      </c>
      <c r="J13" s="741">
        <v>0.26980456064049591</v>
      </c>
      <c r="K13" s="739">
        <v>90.073894535304746</v>
      </c>
      <c r="L13" s="741">
        <v>1.8547710372712196E-2</v>
      </c>
      <c r="M13" s="590"/>
      <c r="O13" s="738" t="s">
        <v>35</v>
      </c>
      <c r="P13" s="739">
        <v>222.61907016169911</v>
      </c>
      <c r="Q13" s="741">
        <v>4.3173854330377376E-2</v>
      </c>
      <c r="R13" s="739">
        <v>987.09775442122134</v>
      </c>
      <c r="S13" s="741">
        <v>0.19143380047481895</v>
      </c>
      <c r="T13" s="739">
        <v>2400.966073986262</v>
      </c>
      <c r="U13" s="741">
        <v>0.46563378175629055</v>
      </c>
      <c r="V13" s="739">
        <v>1207.8893167866859</v>
      </c>
      <c r="W13" s="741">
        <v>0.23425323523402056</v>
      </c>
      <c r="X13" s="739">
        <v>297.72846651772488</v>
      </c>
      <c r="Y13" s="741">
        <v>5.7740271011402305E-2</v>
      </c>
      <c r="Z13" s="739">
        <v>40.039274669574112</v>
      </c>
      <c r="AA13" s="741">
        <v>7.7650571930902353E-3</v>
      </c>
      <c r="AB13" s="720"/>
      <c r="AC13" s="738" t="s">
        <v>35</v>
      </c>
      <c r="AD13" s="739">
        <v>230.10825788831499</v>
      </c>
      <c r="AE13" s="741">
        <v>4.7383110763673977E-2</v>
      </c>
      <c r="AF13" s="739">
        <v>2859.1158473263677</v>
      </c>
      <c r="AG13" s="741">
        <v>0.58873942257993284</v>
      </c>
      <c r="AH13" s="739">
        <v>1767.1108668810357</v>
      </c>
      <c r="AI13" s="741">
        <v>0.36387746665639314</v>
      </c>
      <c r="AJ13" s="742">
        <v>4856.3349720957185</v>
      </c>
      <c r="AL13" s="739">
        <v>19.989614571281081</v>
      </c>
      <c r="AM13" s="739">
        <v>210.11864331703393</v>
      </c>
      <c r="AN13" s="739">
        <v>1102.9773096140084</v>
      </c>
      <c r="AO13" s="739">
        <v>1756.1385377123593</v>
      </c>
      <c r="AP13" s="739">
        <v>1387.4880261220683</v>
      </c>
      <c r="AQ13" s="739">
        <v>379.62284075896736</v>
      </c>
    </row>
    <row r="14" spans="1:43" s="572" customFormat="1" ht="12.75" x14ac:dyDescent="0.2">
      <c r="A14" s="723">
        <v>97201</v>
      </c>
      <c r="B14" s="743" t="s">
        <v>32</v>
      </c>
      <c r="C14" s="716">
        <v>217.13630128333699</v>
      </c>
      <c r="D14" s="744">
        <v>0.21479898834323774</v>
      </c>
      <c r="E14" s="718"/>
      <c r="F14" s="743" t="s">
        <v>32</v>
      </c>
      <c r="G14" s="716">
        <v>174.60444845464141</v>
      </c>
      <c r="H14" s="745">
        <v>0.86187845303867405</v>
      </c>
      <c r="I14" s="716">
        <v>27.981482124141252</v>
      </c>
      <c r="J14" s="745">
        <v>0.13812154696132597</v>
      </c>
      <c r="K14" s="716">
        <v>0</v>
      </c>
      <c r="L14" s="745">
        <v>0</v>
      </c>
      <c r="M14" s="590"/>
      <c r="O14" s="743" t="s">
        <v>32</v>
      </c>
      <c r="P14" s="716">
        <v>1.11925928496565</v>
      </c>
      <c r="Q14" s="745">
        <v>5.154639175257711E-3</v>
      </c>
      <c r="R14" s="716">
        <v>36.93555640386645</v>
      </c>
      <c r="S14" s="745">
        <v>0.17010309278350447</v>
      </c>
      <c r="T14" s="716">
        <v>76.109631377664201</v>
      </c>
      <c r="U14" s="745">
        <v>0.35051546391752436</v>
      </c>
      <c r="V14" s="716">
        <v>90.660002082217645</v>
      </c>
      <c r="W14" s="745">
        <v>0.41752577319587453</v>
      </c>
      <c r="X14" s="716">
        <v>6.7155557097939003</v>
      </c>
      <c r="Y14" s="745">
        <v>3.0927835051546265E-2</v>
      </c>
      <c r="Z14" s="716">
        <v>5.5962964248282496</v>
      </c>
      <c r="AA14" s="745">
        <v>2.5773195876288551E-2</v>
      </c>
      <c r="AB14" s="720"/>
      <c r="AC14" s="743" t="s">
        <v>32</v>
      </c>
      <c r="AD14" s="716">
        <v>24.623704269244303</v>
      </c>
      <c r="AE14" s="745">
        <v>0.12154696132596687</v>
      </c>
      <c r="AF14" s="716">
        <v>106.32963207173674</v>
      </c>
      <c r="AG14" s="745">
        <v>0.52486187845303867</v>
      </c>
      <c r="AH14" s="716">
        <v>71.632594237801598</v>
      </c>
      <c r="AI14" s="745">
        <v>0.35359116022099446</v>
      </c>
      <c r="AJ14" s="722">
        <v>202.58593057878264</v>
      </c>
      <c r="AL14" s="716">
        <v>2.2385185699312999</v>
      </c>
      <c r="AM14" s="716">
        <v>22.385185699313002</v>
      </c>
      <c r="AN14" s="716">
        <v>59.320742103179448</v>
      </c>
      <c r="AO14" s="716">
        <v>47.008889968557298</v>
      </c>
      <c r="AP14" s="716">
        <v>44.770371398625997</v>
      </c>
      <c r="AQ14" s="716">
        <v>26.862222839175601</v>
      </c>
    </row>
    <row r="15" spans="1:43" s="572" customFormat="1" ht="12.75" x14ac:dyDescent="0.2">
      <c r="A15" s="723">
        <v>97203</v>
      </c>
      <c r="B15" s="724" t="s">
        <v>1</v>
      </c>
      <c r="C15" s="716">
        <v>224.83520732313099</v>
      </c>
      <c r="D15" s="725">
        <v>0.12370180128090512</v>
      </c>
      <c r="E15" s="718"/>
      <c r="F15" s="724" t="s">
        <v>1</v>
      </c>
      <c r="G15" s="716">
        <v>205.58561765505462</v>
      </c>
      <c r="H15" s="721">
        <v>0.91438356164383561</v>
      </c>
      <c r="I15" s="716">
        <v>15.39967173446102</v>
      </c>
      <c r="J15" s="721">
        <v>6.8493150684931503E-2</v>
      </c>
      <c r="K15" s="716">
        <v>3.8499179336152549</v>
      </c>
      <c r="L15" s="721">
        <v>1.7123287671232876E-2</v>
      </c>
      <c r="M15" s="590"/>
      <c r="O15" s="724" t="s">
        <v>1</v>
      </c>
      <c r="P15" s="716">
        <v>3.8499179336152549</v>
      </c>
      <c r="Q15" s="721">
        <v>1.7123287671232869E-2</v>
      </c>
      <c r="R15" s="716">
        <v>24.639474775137636</v>
      </c>
      <c r="S15" s="721">
        <v>0.10958904109589038</v>
      </c>
      <c r="T15" s="716">
        <v>26.949425535306784</v>
      </c>
      <c r="U15" s="721">
        <v>0.11986301369863007</v>
      </c>
      <c r="V15" s="716">
        <v>100.86784986071967</v>
      </c>
      <c r="W15" s="721">
        <v>0.44863013698630116</v>
      </c>
      <c r="X15" s="716">
        <v>12.319737387568816</v>
      </c>
      <c r="Y15" s="721">
        <v>5.4794520547945182E-2</v>
      </c>
      <c r="Z15" s="716">
        <v>56.208801830782726</v>
      </c>
      <c r="AA15" s="721">
        <v>0.24999999999999992</v>
      </c>
      <c r="AB15" s="720"/>
      <c r="AC15" s="724" t="s">
        <v>1</v>
      </c>
      <c r="AD15" s="716">
        <v>21.55954042824543</v>
      </c>
      <c r="AE15" s="721">
        <v>9.5890410958904104E-2</v>
      </c>
      <c r="AF15" s="716">
        <v>152.45675017116412</v>
      </c>
      <c r="AG15" s="721">
        <v>0.67808219178082185</v>
      </c>
      <c r="AH15" s="716">
        <v>50.818916723721372</v>
      </c>
      <c r="AI15" s="721">
        <v>0.22602739726027396</v>
      </c>
      <c r="AJ15" s="722">
        <v>224.83520732313093</v>
      </c>
      <c r="AL15" s="716">
        <v>3.079934346892204</v>
      </c>
      <c r="AM15" s="716">
        <v>18.479606081353225</v>
      </c>
      <c r="AN15" s="716">
        <v>74.688407912135943</v>
      </c>
      <c r="AO15" s="716">
        <v>77.768342259028159</v>
      </c>
      <c r="AP15" s="716">
        <v>46.199015203383063</v>
      </c>
      <c r="AQ15" s="716">
        <v>4.6199015203383063</v>
      </c>
    </row>
    <row r="16" spans="1:43" s="572" customFormat="1" ht="12.75" x14ac:dyDescent="0.2">
      <c r="A16" s="723">
        <v>97211</v>
      </c>
      <c r="B16" s="724" t="s">
        <v>30</v>
      </c>
      <c r="C16" s="716">
        <v>81</v>
      </c>
      <c r="D16" s="725">
        <v>0.19950738916256158</v>
      </c>
      <c r="E16" s="718"/>
      <c r="F16" s="724" t="s">
        <v>30</v>
      </c>
      <c r="G16" s="716">
        <v>79</v>
      </c>
      <c r="H16" s="721">
        <v>0.98750000000000004</v>
      </c>
      <c r="I16" s="716">
        <v>1</v>
      </c>
      <c r="J16" s="721">
        <v>1.2500000000000001E-2</v>
      </c>
      <c r="K16" s="716">
        <v>0</v>
      </c>
      <c r="L16" s="721">
        <v>0</v>
      </c>
      <c r="M16" s="590"/>
      <c r="O16" s="724" t="s">
        <v>30</v>
      </c>
      <c r="P16" s="716">
        <v>0</v>
      </c>
      <c r="Q16" s="721">
        <v>0</v>
      </c>
      <c r="R16" s="716">
        <v>1</v>
      </c>
      <c r="S16" s="721">
        <v>1.2345679012345678E-2</v>
      </c>
      <c r="T16" s="716">
        <v>0</v>
      </c>
      <c r="U16" s="721">
        <v>0</v>
      </c>
      <c r="V16" s="716">
        <v>79</v>
      </c>
      <c r="W16" s="721">
        <v>0.97530864197530864</v>
      </c>
      <c r="X16" s="716">
        <v>0</v>
      </c>
      <c r="Y16" s="721">
        <v>0</v>
      </c>
      <c r="Z16" s="716">
        <v>1</v>
      </c>
      <c r="AA16" s="721">
        <v>1.2345679012345678E-2</v>
      </c>
      <c r="AB16" s="720"/>
      <c r="AC16" s="724" t="s">
        <v>30</v>
      </c>
      <c r="AD16" s="716">
        <v>11</v>
      </c>
      <c r="AE16" s="721">
        <v>0.13750000000000001</v>
      </c>
      <c r="AF16" s="716">
        <v>51</v>
      </c>
      <c r="AG16" s="721">
        <v>0.63749999999999996</v>
      </c>
      <c r="AH16" s="716">
        <v>18</v>
      </c>
      <c r="AI16" s="721">
        <v>0.22500000000000001</v>
      </c>
      <c r="AJ16" s="722">
        <v>80</v>
      </c>
      <c r="AL16" s="716">
        <v>2</v>
      </c>
      <c r="AM16" s="716">
        <v>9</v>
      </c>
      <c r="AN16" s="716">
        <v>34</v>
      </c>
      <c r="AO16" s="716">
        <v>17</v>
      </c>
      <c r="AP16" s="716">
        <v>12</v>
      </c>
      <c r="AQ16" s="716">
        <v>6</v>
      </c>
    </row>
    <row r="17" spans="1:43" s="572" customFormat="1" ht="12.75" x14ac:dyDescent="0.2">
      <c r="A17" s="723">
        <v>97214</v>
      </c>
      <c r="B17" s="724" t="s">
        <v>11</v>
      </c>
      <c r="C17" s="716">
        <v>928.09401370360695</v>
      </c>
      <c r="D17" s="725">
        <v>0.23855407083013636</v>
      </c>
      <c r="E17" s="718"/>
      <c r="F17" s="724" t="s">
        <v>11</v>
      </c>
      <c r="G17" s="716">
        <v>773.41167808634066</v>
      </c>
      <c r="H17" s="721">
        <v>0.83670715249662619</v>
      </c>
      <c r="I17" s="716">
        <v>147.19770647449712</v>
      </c>
      <c r="J17" s="721">
        <v>0.15924426450742243</v>
      </c>
      <c r="K17" s="716">
        <v>3.7423145713855197</v>
      </c>
      <c r="L17" s="721">
        <v>4.048582995951417E-3</v>
      </c>
      <c r="M17" s="590"/>
      <c r="O17" s="724" t="s">
        <v>11</v>
      </c>
      <c r="P17" s="716">
        <v>4.9897527618473596</v>
      </c>
      <c r="Q17" s="721">
        <v>5.3763440860215162E-3</v>
      </c>
      <c r="R17" s="716">
        <v>96.052740665561686</v>
      </c>
      <c r="S17" s="721">
        <v>0.10349462365591421</v>
      </c>
      <c r="T17" s="716">
        <v>253.22995266375352</v>
      </c>
      <c r="U17" s="721">
        <v>0.27284946236559199</v>
      </c>
      <c r="V17" s="716">
        <v>160.91952656957736</v>
      </c>
      <c r="W17" s="721">
        <v>0.17338709677419392</v>
      </c>
      <c r="X17" s="716">
        <v>199.59011047389441</v>
      </c>
      <c r="Y17" s="721">
        <v>0.21505376344086069</v>
      </c>
      <c r="Z17" s="716">
        <v>213.31193056897465</v>
      </c>
      <c r="AA17" s="721">
        <v>0.22983870967741987</v>
      </c>
      <c r="AB17" s="720"/>
      <c r="AC17" s="724" t="s">
        <v>11</v>
      </c>
      <c r="AD17" s="716">
        <v>83.578358760943274</v>
      </c>
      <c r="AE17" s="721">
        <v>9.0418353576248306E-2</v>
      </c>
      <c r="AF17" s="716">
        <v>521.42916361304913</v>
      </c>
      <c r="AG17" s="721">
        <v>0.5641025641025641</v>
      </c>
      <c r="AH17" s="716">
        <v>319.34417675823101</v>
      </c>
      <c r="AI17" s="721">
        <v>0.34547908232118757</v>
      </c>
      <c r="AJ17" s="722">
        <v>924.35169913222342</v>
      </c>
      <c r="AL17" s="716">
        <v>1.2474381904618399</v>
      </c>
      <c r="AM17" s="716">
        <v>82.330920570481439</v>
      </c>
      <c r="AN17" s="716">
        <v>193.35291952158519</v>
      </c>
      <c r="AO17" s="716">
        <v>328.07624409146393</v>
      </c>
      <c r="AP17" s="716">
        <v>276.93127828252847</v>
      </c>
      <c r="AQ17" s="716">
        <v>42.412898475702562</v>
      </c>
    </row>
    <row r="18" spans="1:43" s="572" customFormat="1" ht="12.75" x14ac:dyDescent="0.2">
      <c r="A18" s="723">
        <v>97215</v>
      </c>
      <c r="B18" s="724" t="s">
        <v>12</v>
      </c>
      <c r="C18" s="716">
        <v>165.171483808365</v>
      </c>
      <c r="D18" s="725">
        <v>0.26873345936959886</v>
      </c>
      <c r="E18" s="718"/>
      <c r="F18" s="724" t="s">
        <v>12</v>
      </c>
      <c r="G18" s="716">
        <v>162.03531639428266</v>
      </c>
      <c r="H18" s="721">
        <v>0.98726114649681529</v>
      </c>
      <c r="I18" s="716">
        <v>2.0907782760552598</v>
      </c>
      <c r="J18" s="721">
        <v>1.2738853503184711E-2</v>
      </c>
      <c r="K18" s="716">
        <v>0</v>
      </c>
      <c r="L18" s="721">
        <v>0</v>
      </c>
      <c r="M18" s="590"/>
      <c r="O18" s="724" t="s">
        <v>12</v>
      </c>
      <c r="P18" s="716">
        <v>0</v>
      </c>
      <c r="Q18" s="721">
        <v>0</v>
      </c>
      <c r="R18" s="716">
        <v>2.0907782760552598</v>
      </c>
      <c r="S18" s="721">
        <v>1.2658227848101306E-2</v>
      </c>
      <c r="T18" s="716">
        <v>90.948855008403797</v>
      </c>
      <c r="U18" s="721">
        <v>0.55063291139240678</v>
      </c>
      <c r="V18" s="716">
        <v>61.677959143630169</v>
      </c>
      <c r="W18" s="721">
        <v>0.37341772151898855</v>
      </c>
      <c r="X18" s="716">
        <v>10.4538913802763</v>
      </c>
      <c r="Y18" s="721">
        <v>6.3291139240506541E-2</v>
      </c>
      <c r="Z18" s="716">
        <v>0</v>
      </c>
      <c r="AA18" s="721">
        <v>0</v>
      </c>
      <c r="AB18" s="720"/>
      <c r="AC18" s="724" t="s">
        <v>12</v>
      </c>
      <c r="AD18" s="716">
        <v>14.635447932386819</v>
      </c>
      <c r="AE18" s="721">
        <v>8.9171974522292988E-2</v>
      </c>
      <c r="AF18" s="716">
        <v>127.53747483937087</v>
      </c>
      <c r="AG18" s="721">
        <v>0.77707006369426757</v>
      </c>
      <c r="AH18" s="716">
        <v>21.95317189858023</v>
      </c>
      <c r="AI18" s="721">
        <v>0.13375796178343949</v>
      </c>
      <c r="AJ18" s="722">
        <v>164.12609467033792</v>
      </c>
      <c r="AL18" s="716">
        <v>0</v>
      </c>
      <c r="AM18" s="716">
        <v>14.635447932386819</v>
      </c>
      <c r="AN18" s="716">
        <v>64.814126557713067</v>
      </c>
      <c r="AO18" s="716">
        <v>62.723348281657799</v>
      </c>
      <c r="AP18" s="716">
        <v>20.9077827605526</v>
      </c>
      <c r="AQ18" s="716">
        <v>1.0453891380276299</v>
      </c>
    </row>
    <row r="19" spans="1:43" s="572" customFormat="1" ht="12.75" x14ac:dyDescent="0.2">
      <c r="A19" s="723">
        <v>97216</v>
      </c>
      <c r="B19" s="726" t="s">
        <v>13</v>
      </c>
      <c r="C19" s="716">
        <v>269</v>
      </c>
      <c r="D19" s="727">
        <v>0.15362649914334667</v>
      </c>
      <c r="E19" s="718"/>
      <c r="F19" s="726" t="s">
        <v>13</v>
      </c>
      <c r="G19" s="716">
        <v>225</v>
      </c>
      <c r="H19" s="728">
        <v>0.85551330798479086</v>
      </c>
      <c r="I19" s="716">
        <v>37</v>
      </c>
      <c r="J19" s="728">
        <v>0.14068441064638784</v>
      </c>
      <c r="K19" s="716">
        <v>1</v>
      </c>
      <c r="L19" s="728">
        <v>3.8022813688212928E-3</v>
      </c>
      <c r="M19" s="590"/>
      <c r="O19" s="726" t="s">
        <v>13</v>
      </c>
      <c r="P19" s="716">
        <v>39</v>
      </c>
      <c r="Q19" s="728">
        <v>0.1449814126394052</v>
      </c>
      <c r="R19" s="716">
        <v>3</v>
      </c>
      <c r="S19" s="728">
        <v>1.1152416356877323E-2</v>
      </c>
      <c r="T19" s="716">
        <v>71</v>
      </c>
      <c r="U19" s="728">
        <v>0.26394052044609667</v>
      </c>
      <c r="V19" s="716">
        <v>141</v>
      </c>
      <c r="W19" s="728">
        <v>0.52416356877323422</v>
      </c>
      <c r="X19" s="716">
        <v>7</v>
      </c>
      <c r="Y19" s="728">
        <v>2.6022304832713755E-2</v>
      </c>
      <c r="Z19" s="716">
        <v>8</v>
      </c>
      <c r="AA19" s="728">
        <v>2.9739776951672861E-2</v>
      </c>
      <c r="AB19" s="720"/>
      <c r="AC19" s="726" t="s">
        <v>13</v>
      </c>
      <c r="AD19" s="716">
        <v>15</v>
      </c>
      <c r="AE19" s="728">
        <v>5.7034220532319393E-2</v>
      </c>
      <c r="AF19" s="716">
        <v>152</v>
      </c>
      <c r="AG19" s="728">
        <v>0.57794676806083645</v>
      </c>
      <c r="AH19" s="716">
        <v>96</v>
      </c>
      <c r="AI19" s="728">
        <v>0.36501901140684412</v>
      </c>
      <c r="AJ19" s="722">
        <v>263</v>
      </c>
      <c r="AL19" s="716">
        <v>5</v>
      </c>
      <c r="AM19" s="716">
        <v>10</v>
      </c>
      <c r="AN19" s="716">
        <v>64</v>
      </c>
      <c r="AO19" s="716">
        <v>88</v>
      </c>
      <c r="AP19" s="716">
        <v>74</v>
      </c>
      <c r="AQ19" s="716">
        <v>22</v>
      </c>
    </row>
    <row r="20" spans="1:43" s="572" customFormat="1" ht="12.75" hidden="1" x14ac:dyDescent="0.2">
      <c r="A20" s="730"/>
      <c r="B20" s="738" t="s">
        <v>36</v>
      </c>
      <c r="C20" s="739">
        <v>1885.2370061184397</v>
      </c>
      <c r="D20" s="740">
        <v>0.19864325647024131</v>
      </c>
      <c r="E20" s="718"/>
      <c r="F20" s="738" t="s">
        <v>36</v>
      </c>
      <c r="G20" s="739">
        <v>1619.6370605903194</v>
      </c>
      <c r="H20" s="741">
        <v>0.87128839172833905</v>
      </c>
      <c r="I20" s="739">
        <v>230.66963860915465</v>
      </c>
      <c r="J20" s="741">
        <v>0.12408939220684118</v>
      </c>
      <c r="K20" s="739">
        <v>8.5922325050007746</v>
      </c>
      <c r="L20" s="741">
        <v>4.6222160648197929E-3</v>
      </c>
      <c r="M20" s="590"/>
      <c r="O20" s="738" t="s">
        <v>36</v>
      </c>
      <c r="P20" s="739">
        <v>48.958929980428266</v>
      </c>
      <c r="Q20" s="741">
        <v>2.596964191851453E-2</v>
      </c>
      <c r="R20" s="739">
        <v>163.71855012062102</v>
      </c>
      <c r="S20" s="741">
        <v>8.6842423307669475E-2</v>
      </c>
      <c r="T20" s="739">
        <v>518.23786458512836</v>
      </c>
      <c r="U20" s="741">
        <v>0.27489268612021406</v>
      </c>
      <c r="V20" s="739">
        <v>634.12533765614489</v>
      </c>
      <c r="W20" s="741">
        <v>0.33636372275640875</v>
      </c>
      <c r="X20" s="739">
        <v>236.07929495153343</v>
      </c>
      <c r="Y20" s="741">
        <v>0.12522526037063256</v>
      </c>
      <c r="Z20" s="739">
        <v>284.11702882458565</v>
      </c>
      <c r="AA20" s="741">
        <v>0.15070626552656163</v>
      </c>
      <c r="AB20" s="720"/>
      <c r="AC20" s="738" t="s">
        <v>36</v>
      </c>
      <c r="AD20" s="739">
        <v>170.39705139081985</v>
      </c>
      <c r="AE20" s="741">
        <v>9.1665581428129708E-2</v>
      </c>
      <c r="AF20" s="739">
        <v>1110.7530206953206</v>
      </c>
      <c r="AG20" s="741">
        <v>0.59753276617187634</v>
      </c>
      <c r="AH20" s="739">
        <v>577.74885961833422</v>
      </c>
      <c r="AI20" s="741">
        <v>0.31080165239999391</v>
      </c>
      <c r="AJ20" s="742">
        <v>1858.8989317044748</v>
      </c>
      <c r="AL20" s="739">
        <v>13.565891107285344</v>
      </c>
      <c r="AM20" s="739">
        <v>156.8311602835345</v>
      </c>
      <c r="AN20" s="739">
        <v>490.1761960946136</v>
      </c>
      <c r="AO20" s="739">
        <v>620.57682460070714</v>
      </c>
      <c r="AP20" s="739">
        <v>474.8084476450901</v>
      </c>
      <c r="AQ20" s="739">
        <v>102.9404119732441</v>
      </c>
    </row>
    <row r="21" spans="1:43" s="572" customFormat="1" ht="12.75" x14ac:dyDescent="0.2">
      <c r="A21" s="723">
        <v>97234</v>
      </c>
      <c r="B21" s="743" t="s">
        <v>2</v>
      </c>
      <c r="C21" s="716">
        <v>347.71421234746401</v>
      </c>
      <c r="D21" s="744">
        <v>0.34064772364264057</v>
      </c>
      <c r="E21" s="718"/>
      <c r="F21" s="743" t="s">
        <v>2</v>
      </c>
      <c r="G21" s="716">
        <v>197.98674012667038</v>
      </c>
      <c r="H21" s="745">
        <v>0.66115702479338845</v>
      </c>
      <c r="I21" s="716">
        <v>98.993370063335192</v>
      </c>
      <c r="J21" s="745">
        <v>0.33057851239669422</v>
      </c>
      <c r="K21" s="716">
        <v>2.4748342515833799</v>
      </c>
      <c r="L21" s="745">
        <v>8.2644628099173556E-3</v>
      </c>
      <c r="M21" s="590"/>
      <c r="O21" s="743" t="s">
        <v>2</v>
      </c>
      <c r="P21" s="716">
        <v>0</v>
      </c>
      <c r="Q21" s="745">
        <v>0</v>
      </c>
      <c r="R21" s="716">
        <v>189.32482024612855</v>
      </c>
      <c r="S21" s="745">
        <v>0.54448398576512591</v>
      </c>
      <c r="T21" s="716">
        <v>13.61158838370859</v>
      </c>
      <c r="U21" s="745">
        <v>3.9145907473309705E-2</v>
      </c>
      <c r="V21" s="716">
        <v>144.77780371762773</v>
      </c>
      <c r="W21" s="745">
        <v>0.41637010676156688</v>
      </c>
      <c r="X21" s="716">
        <v>0</v>
      </c>
      <c r="Y21" s="745">
        <v>0</v>
      </c>
      <c r="Z21" s="716">
        <v>0</v>
      </c>
      <c r="AA21" s="745">
        <v>0</v>
      </c>
      <c r="AB21" s="720"/>
      <c r="AC21" s="743" t="s">
        <v>2</v>
      </c>
      <c r="AD21" s="716">
        <v>27.223176767417179</v>
      </c>
      <c r="AE21" s="745">
        <v>9.0909090909090912E-2</v>
      </c>
      <c r="AF21" s="716">
        <v>79.194696050668171</v>
      </c>
      <c r="AG21" s="745">
        <v>0.26446280991735543</v>
      </c>
      <c r="AH21" s="716">
        <v>193.03707162350364</v>
      </c>
      <c r="AI21" s="745">
        <v>0.64462809917355379</v>
      </c>
      <c r="AJ21" s="722">
        <v>299.45494444158896</v>
      </c>
      <c r="AL21" s="716">
        <v>6.1870856289584504</v>
      </c>
      <c r="AM21" s="716">
        <v>21.03609113845873</v>
      </c>
      <c r="AN21" s="716">
        <v>44.547016528500841</v>
      </c>
      <c r="AO21" s="716">
        <v>34.647679522167323</v>
      </c>
      <c r="AP21" s="716">
        <v>33.410262396375629</v>
      </c>
      <c r="AQ21" s="716">
        <v>159.62680922712801</v>
      </c>
    </row>
    <row r="22" spans="1:43" s="572" customFormat="1" ht="12.75" x14ac:dyDescent="0.2">
      <c r="A22" s="723">
        <v>97204</v>
      </c>
      <c r="B22" s="724" t="s">
        <v>3</v>
      </c>
      <c r="C22" s="716">
        <v>244.884206044742</v>
      </c>
      <c r="D22" s="725">
        <v>0.11440625429697131</v>
      </c>
      <c r="E22" s="718"/>
      <c r="F22" s="724" t="s">
        <v>3</v>
      </c>
      <c r="G22" s="716">
        <v>152.74133529570355</v>
      </c>
      <c r="H22" s="721">
        <v>0.76987447698744771</v>
      </c>
      <c r="I22" s="716">
        <v>43.166029540090129</v>
      </c>
      <c r="J22" s="721">
        <v>0.21757322175732216</v>
      </c>
      <c r="K22" s="716">
        <v>2.490347858082123</v>
      </c>
      <c r="L22" s="721">
        <v>1.2552301255230125E-2</v>
      </c>
      <c r="M22" s="590"/>
      <c r="O22" s="724" t="s">
        <v>3</v>
      </c>
      <c r="P22" s="716">
        <v>16.602319053880819</v>
      </c>
      <c r="Q22" s="721">
        <v>6.7796610169491553E-2</v>
      </c>
      <c r="R22" s="716">
        <v>164.36295863342013</v>
      </c>
      <c r="S22" s="721">
        <v>0.6711864406779664</v>
      </c>
      <c r="T22" s="716">
        <v>9.961391432328492</v>
      </c>
      <c r="U22" s="721">
        <v>4.0677966101694933E-2</v>
      </c>
      <c r="V22" s="716">
        <v>0.83011595269404104</v>
      </c>
      <c r="W22" s="721">
        <v>3.3898305084745779E-3</v>
      </c>
      <c r="X22" s="716">
        <v>53.127420972418619</v>
      </c>
      <c r="Y22" s="721">
        <v>0.21694915254237296</v>
      </c>
      <c r="Z22" s="716">
        <v>0</v>
      </c>
      <c r="AA22" s="721">
        <v>0</v>
      </c>
      <c r="AB22" s="720"/>
      <c r="AC22" s="724" t="s">
        <v>3</v>
      </c>
      <c r="AD22" s="716">
        <v>24.903478580821229</v>
      </c>
      <c r="AE22" s="721">
        <v>0.12552301255230125</v>
      </c>
      <c r="AF22" s="716">
        <v>112.89576956638957</v>
      </c>
      <c r="AG22" s="721">
        <v>0.56903765690376562</v>
      </c>
      <c r="AH22" s="716">
        <v>60.598464546664992</v>
      </c>
      <c r="AI22" s="721">
        <v>0.30543933054393302</v>
      </c>
      <c r="AJ22" s="722">
        <v>198.3977126938758</v>
      </c>
      <c r="AL22" s="716">
        <v>4.1505797634702049</v>
      </c>
      <c r="AM22" s="716">
        <v>20.752898817351024</v>
      </c>
      <c r="AN22" s="716">
        <v>31.544406202373562</v>
      </c>
      <c r="AO22" s="716">
        <v>81.351363364016009</v>
      </c>
      <c r="AP22" s="716">
        <v>48.146725256254378</v>
      </c>
      <c r="AQ22" s="716">
        <v>12.451739290410615</v>
      </c>
    </row>
    <row r="23" spans="1:43" s="572" customFormat="1" ht="12.75" x14ac:dyDescent="0.2">
      <c r="A23" s="723">
        <v>97205</v>
      </c>
      <c r="B23" s="724" t="s">
        <v>4</v>
      </c>
      <c r="C23" s="716">
        <v>249.378049530129</v>
      </c>
      <c r="D23" s="725">
        <v>0.11894933253005877</v>
      </c>
      <c r="E23" s="718"/>
      <c r="F23" s="724" t="s">
        <v>4</v>
      </c>
      <c r="G23" s="716">
        <v>173.23208020795241</v>
      </c>
      <c r="H23" s="721">
        <v>0.72222222222222232</v>
      </c>
      <c r="I23" s="716">
        <v>63.772249307323129</v>
      </c>
      <c r="J23" s="721">
        <v>0.26587301587301587</v>
      </c>
      <c r="K23" s="716">
        <v>2.855473849581633</v>
      </c>
      <c r="L23" s="721">
        <v>1.1904761904761906E-2</v>
      </c>
      <c r="M23" s="590"/>
      <c r="O23" s="724" t="s">
        <v>4</v>
      </c>
      <c r="P23" s="716">
        <v>3.8072984661088438</v>
      </c>
      <c r="Q23" s="721">
        <v>1.5267175572519101E-2</v>
      </c>
      <c r="R23" s="716">
        <v>10.470070781799322</v>
      </c>
      <c r="S23" s="721">
        <v>4.198473282442753E-2</v>
      </c>
      <c r="T23" s="716">
        <v>124.68902476506466</v>
      </c>
      <c r="U23" s="721">
        <v>0.50000000000000067</v>
      </c>
      <c r="V23" s="716">
        <v>78.049618555231305</v>
      </c>
      <c r="W23" s="721">
        <v>0.31297709923664158</v>
      </c>
      <c r="X23" s="716">
        <v>32.362036961925178</v>
      </c>
      <c r="Y23" s="721">
        <v>0.12977099236641237</v>
      </c>
      <c r="Z23" s="716">
        <v>0</v>
      </c>
      <c r="AA23" s="721">
        <v>0</v>
      </c>
      <c r="AB23" s="720"/>
      <c r="AC23" s="724" t="s">
        <v>4</v>
      </c>
      <c r="AD23" s="716">
        <v>8.5664215487448985</v>
      </c>
      <c r="AE23" s="721">
        <v>3.5714285714285712E-2</v>
      </c>
      <c r="AF23" s="716">
        <v>138.01456939644561</v>
      </c>
      <c r="AG23" s="721">
        <v>0.57539682539682546</v>
      </c>
      <c r="AH23" s="716">
        <v>93.278812419666679</v>
      </c>
      <c r="AI23" s="721">
        <v>0.3888888888888889</v>
      </c>
      <c r="AJ23" s="722">
        <v>239.85980336485719</v>
      </c>
      <c r="AL23" s="716">
        <v>3.8072984661088438</v>
      </c>
      <c r="AM23" s="716">
        <v>4.7591230826360551</v>
      </c>
      <c r="AN23" s="716">
        <v>34.265686194979594</v>
      </c>
      <c r="AO23" s="716">
        <v>103.748883201466</v>
      </c>
      <c r="AP23" s="716">
        <v>77.0977939387041</v>
      </c>
      <c r="AQ23" s="716">
        <v>16.181018480962585</v>
      </c>
    </row>
    <row r="24" spans="1:43" s="572" customFormat="1" ht="12.75" x14ac:dyDescent="0.2">
      <c r="A24" s="723">
        <v>97208</v>
      </c>
      <c r="B24" s="724" t="s">
        <v>7</v>
      </c>
      <c r="C24" s="716">
        <v>58.002878870148699</v>
      </c>
      <c r="D24" s="725">
        <v>0.13626401534540453</v>
      </c>
      <c r="E24" s="718"/>
      <c r="F24" s="724" t="s">
        <v>7</v>
      </c>
      <c r="G24" s="716">
        <v>57.110526887531002</v>
      </c>
      <c r="H24" s="721">
        <v>0.98461538461538467</v>
      </c>
      <c r="I24" s="716">
        <v>0.89235198261767201</v>
      </c>
      <c r="J24" s="721">
        <v>1.5384615384615387E-2</v>
      </c>
      <c r="K24" s="716">
        <v>0</v>
      </c>
      <c r="L24" s="721">
        <v>0</v>
      </c>
      <c r="M24" s="590"/>
      <c r="O24" s="724" t="s">
        <v>7</v>
      </c>
      <c r="P24" s="716">
        <v>0</v>
      </c>
      <c r="Q24" s="721">
        <v>0</v>
      </c>
      <c r="R24" s="716">
        <v>0</v>
      </c>
      <c r="S24" s="721">
        <v>0</v>
      </c>
      <c r="T24" s="716">
        <v>0.89235198261767201</v>
      </c>
      <c r="U24" s="721">
        <v>1.538461538461538E-2</v>
      </c>
      <c r="V24" s="716">
        <v>57.110526887531009</v>
      </c>
      <c r="W24" s="721">
        <v>0.98461538461538434</v>
      </c>
      <c r="X24" s="716">
        <v>0</v>
      </c>
      <c r="Y24" s="721">
        <v>0</v>
      </c>
      <c r="Z24" s="716">
        <v>0</v>
      </c>
      <c r="AA24" s="721">
        <v>0</v>
      </c>
      <c r="AB24" s="720"/>
      <c r="AC24" s="724" t="s">
        <v>7</v>
      </c>
      <c r="AD24" s="716">
        <v>2.6770559478530158</v>
      </c>
      <c r="AE24" s="721">
        <v>4.6153846153846156E-2</v>
      </c>
      <c r="AF24" s="716">
        <v>31.232319391618521</v>
      </c>
      <c r="AG24" s="721">
        <v>0.53846153846153855</v>
      </c>
      <c r="AH24" s="716">
        <v>24.09350353067714</v>
      </c>
      <c r="AI24" s="721">
        <v>0.41538461538461535</v>
      </c>
      <c r="AJ24" s="722">
        <v>58.00287887014867</v>
      </c>
      <c r="AL24" s="716">
        <v>0.89235198261767201</v>
      </c>
      <c r="AM24" s="716">
        <v>1.784703965235344</v>
      </c>
      <c r="AN24" s="716">
        <v>15.169983704500424</v>
      </c>
      <c r="AO24" s="716">
        <v>16.062335687118097</v>
      </c>
      <c r="AP24" s="716">
        <v>21.416447582824123</v>
      </c>
      <c r="AQ24" s="716">
        <v>2.6770559478530158</v>
      </c>
    </row>
    <row r="25" spans="1:43" s="572" customFormat="1" ht="12.75" x14ac:dyDescent="0.2">
      <c r="A25" s="723">
        <v>97218</v>
      </c>
      <c r="B25" s="724" t="s">
        <v>15</v>
      </c>
      <c r="C25" s="716">
        <v>507</v>
      </c>
      <c r="D25" s="725">
        <v>0.1919000757002271</v>
      </c>
      <c r="E25" s="718"/>
      <c r="F25" s="724" t="s">
        <v>15</v>
      </c>
      <c r="G25" s="716">
        <v>425</v>
      </c>
      <c r="H25" s="721">
        <v>0.85341365461847385</v>
      </c>
      <c r="I25" s="716">
        <v>57</v>
      </c>
      <c r="J25" s="721">
        <v>0.1144578313253012</v>
      </c>
      <c r="K25" s="716">
        <v>16</v>
      </c>
      <c r="L25" s="721">
        <v>3.2128514056224897E-2</v>
      </c>
      <c r="M25" s="590"/>
      <c r="O25" s="724" t="s">
        <v>15</v>
      </c>
      <c r="P25" s="716">
        <v>26</v>
      </c>
      <c r="Q25" s="721">
        <v>5.128205128205128E-2</v>
      </c>
      <c r="R25" s="716">
        <v>250</v>
      </c>
      <c r="S25" s="721">
        <v>0.49309664694280081</v>
      </c>
      <c r="T25" s="716">
        <v>108</v>
      </c>
      <c r="U25" s="721">
        <v>0.21301775147928995</v>
      </c>
      <c r="V25" s="716">
        <v>96</v>
      </c>
      <c r="W25" s="721">
        <v>0.1893491124260355</v>
      </c>
      <c r="X25" s="716">
        <v>14</v>
      </c>
      <c r="Y25" s="721">
        <v>2.7613412228796843E-2</v>
      </c>
      <c r="Z25" s="716">
        <v>13</v>
      </c>
      <c r="AA25" s="721">
        <v>2.564102564102564E-2</v>
      </c>
      <c r="AB25" s="720"/>
      <c r="AC25" s="724" t="s">
        <v>15</v>
      </c>
      <c r="AD25" s="716">
        <v>33</v>
      </c>
      <c r="AE25" s="721">
        <v>6.6265060240963861E-2</v>
      </c>
      <c r="AF25" s="716">
        <v>306</v>
      </c>
      <c r="AG25" s="721">
        <v>0.61445783132530118</v>
      </c>
      <c r="AH25" s="716">
        <v>159</v>
      </c>
      <c r="AI25" s="721">
        <v>0.31927710843373491</v>
      </c>
      <c r="AJ25" s="722">
        <v>498</v>
      </c>
      <c r="AL25" s="716">
        <v>7</v>
      </c>
      <c r="AM25" s="716">
        <v>26</v>
      </c>
      <c r="AN25" s="716">
        <v>146</v>
      </c>
      <c r="AO25" s="716">
        <v>160</v>
      </c>
      <c r="AP25" s="716">
        <v>119</v>
      </c>
      <c r="AQ25" s="716">
        <v>40</v>
      </c>
    </row>
    <row r="26" spans="1:43" s="572" customFormat="1" ht="12.75" x14ac:dyDescent="0.2">
      <c r="A26" s="723">
        <v>97233</v>
      </c>
      <c r="B26" s="724" t="s">
        <v>16</v>
      </c>
      <c r="C26" s="716">
        <v>138.00598164497799</v>
      </c>
      <c r="D26" s="725">
        <v>0.12986010507308815</v>
      </c>
      <c r="E26" s="718"/>
      <c r="F26" s="724" t="s">
        <v>16</v>
      </c>
      <c r="G26" s="716">
        <v>88.323828252785773</v>
      </c>
      <c r="H26" s="721">
        <v>0.70440251572327039</v>
      </c>
      <c r="I26" s="716">
        <v>33.910041204194542</v>
      </c>
      <c r="J26" s="721">
        <v>0.27044025157232704</v>
      </c>
      <c r="K26" s="716">
        <v>3.154422437599492</v>
      </c>
      <c r="L26" s="721">
        <v>2.5157232704402517E-2</v>
      </c>
      <c r="M26" s="590"/>
      <c r="O26" s="724" t="s">
        <v>16</v>
      </c>
      <c r="P26" s="716">
        <v>3.9430280469993653</v>
      </c>
      <c r="Q26" s="721">
        <v>2.8571428571428529E-2</v>
      </c>
      <c r="R26" s="716">
        <v>9.4632673127984752</v>
      </c>
      <c r="S26" s="721">
        <v>6.8571428571428464E-2</v>
      </c>
      <c r="T26" s="716">
        <v>48.104942173392253</v>
      </c>
      <c r="U26" s="721">
        <v>0.34857142857142803</v>
      </c>
      <c r="V26" s="716">
        <v>58.356815095590605</v>
      </c>
      <c r="W26" s="721">
        <v>0.42285714285714221</v>
      </c>
      <c r="X26" s="716">
        <v>9.4632673127984752</v>
      </c>
      <c r="Y26" s="721">
        <v>6.8571428571428464E-2</v>
      </c>
      <c r="Z26" s="716">
        <v>8.6746617033986038</v>
      </c>
      <c r="AA26" s="721">
        <v>6.2857142857142764E-2</v>
      </c>
      <c r="AB26" s="720"/>
      <c r="AC26" s="724" t="s">
        <v>16</v>
      </c>
      <c r="AD26" s="716">
        <v>11.829084140998095</v>
      </c>
      <c r="AE26" s="721">
        <v>9.4339622641509427E-2</v>
      </c>
      <c r="AF26" s="716">
        <v>79.649166549387189</v>
      </c>
      <c r="AG26" s="721">
        <v>0.6352201257861636</v>
      </c>
      <c r="AH26" s="716">
        <v>33.910041204194542</v>
      </c>
      <c r="AI26" s="721">
        <v>0.27044025157232704</v>
      </c>
      <c r="AJ26" s="722">
        <v>125.38829189457982</v>
      </c>
      <c r="AL26" s="716">
        <v>0.78860560939987301</v>
      </c>
      <c r="AM26" s="716">
        <v>11.040478531598222</v>
      </c>
      <c r="AN26" s="716">
        <v>41.796097298193274</v>
      </c>
      <c r="AO26" s="716">
        <v>37.853069251193908</v>
      </c>
      <c r="AP26" s="716">
        <v>22.869562672596317</v>
      </c>
      <c r="AQ26" s="716">
        <v>11.040478531598222</v>
      </c>
    </row>
    <row r="27" spans="1:43" s="572" customFormat="1" ht="12.75" x14ac:dyDescent="0.2">
      <c r="A27" s="723">
        <v>97219</v>
      </c>
      <c r="B27" s="724" t="s">
        <v>31</v>
      </c>
      <c r="C27" s="716">
        <v>228.572023890238</v>
      </c>
      <c r="D27" s="725">
        <v>0.2355153381594158</v>
      </c>
      <c r="E27" s="718"/>
      <c r="F27" s="724" t="s">
        <v>31</v>
      </c>
      <c r="G27" s="716">
        <v>196.93928844114208</v>
      </c>
      <c r="H27" s="721">
        <v>0.88532110091743121</v>
      </c>
      <c r="I27" s="716">
        <v>18.367394776894081</v>
      </c>
      <c r="J27" s="721">
        <v>8.2568807339449546E-2</v>
      </c>
      <c r="K27" s="716">
        <v>7.1428757465699197</v>
      </c>
      <c r="L27" s="721">
        <v>3.2110091743119268E-2</v>
      </c>
      <c r="M27" s="590"/>
      <c r="O27" s="724" t="s">
        <v>31</v>
      </c>
      <c r="P27" s="716">
        <v>7.1428757465699206</v>
      </c>
      <c r="Q27" s="721">
        <v>3.1249999999999927E-2</v>
      </c>
      <c r="R27" s="716">
        <v>32.653146270033922</v>
      </c>
      <c r="S27" s="721">
        <v>0.14285714285714252</v>
      </c>
      <c r="T27" s="716">
        <v>62.245060077252163</v>
      </c>
      <c r="U27" s="721">
        <v>0.27232142857142794</v>
      </c>
      <c r="V27" s="716">
        <v>111.22477948230303</v>
      </c>
      <c r="W27" s="721">
        <v>0.48660714285714163</v>
      </c>
      <c r="X27" s="716">
        <v>6.1224649256313599</v>
      </c>
      <c r="Y27" s="721">
        <v>2.6785714285714218E-2</v>
      </c>
      <c r="Z27" s="716">
        <v>9.1836973884470403</v>
      </c>
      <c r="AA27" s="721">
        <v>4.0178571428571334E-2</v>
      </c>
      <c r="AB27" s="720"/>
      <c r="AC27" s="724" t="s">
        <v>31</v>
      </c>
      <c r="AD27" s="716">
        <v>31.63273544909536</v>
      </c>
      <c r="AE27" s="721">
        <v>0.14220183486238533</v>
      </c>
      <c r="AF27" s="716">
        <v>146.93915821515264</v>
      </c>
      <c r="AG27" s="721">
        <v>0.66055045871559637</v>
      </c>
      <c r="AH27" s="716">
        <v>43.877665300358075</v>
      </c>
      <c r="AI27" s="721">
        <v>0.19724770642201833</v>
      </c>
      <c r="AJ27" s="722">
        <v>222.44955896460607</v>
      </c>
      <c r="AL27" s="716">
        <v>9.1836973884470403</v>
      </c>
      <c r="AM27" s="716">
        <v>22.44903806064832</v>
      </c>
      <c r="AN27" s="716">
        <v>93.877795526347526</v>
      </c>
      <c r="AO27" s="716">
        <v>53.061362688805119</v>
      </c>
      <c r="AP27" s="716">
        <v>34.693967911911038</v>
      </c>
      <c r="AQ27" s="716">
        <v>9.1836973884470403</v>
      </c>
    </row>
    <row r="28" spans="1:43" s="572" customFormat="1" ht="12.75" x14ac:dyDescent="0.2">
      <c r="A28" s="723">
        <v>97225</v>
      </c>
      <c r="B28" s="726" t="s">
        <v>20</v>
      </c>
      <c r="C28" s="716">
        <v>631.25811198386896</v>
      </c>
      <c r="D28" s="727">
        <v>0.25161853017728386</v>
      </c>
      <c r="E28" s="718"/>
      <c r="F28" s="726" t="s">
        <v>20</v>
      </c>
      <c r="G28" s="716">
        <v>529.74926985581226</v>
      </c>
      <c r="H28" s="728">
        <v>0.84343434343434331</v>
      </c>
      <c r="I28" s="716">
        <v>61.328258785702822</v>
      </c>
      <c r="J28" s="728">
        <v>9.7643097643097643E-2</v>
      </c>
      <c r="K28" s="716">
        <v>37.00843202585515</v>
      </c>
      <c r="L28" s="728">
        <v>5.8922558922558918E-2</v>
      </c>
      <c r="M28" s="590"/>
      <c r="O28" s="726" t="s">
        <v>20</v>
      </c>
      <c r="P28" s="716">
        <v>45.467502203193469</v>
      </c>
      <c r="Q28" s="728">
        <v>7.2026800670017113E-2</v>
      </c>
      <c r="R28" s="716">
        <v>206.18983557262155</v>
      </c>
      <c r="S28" s="728">
        <v>0.32663316582914736</v>
      </c>
      <c r="T28" s="716">
        <v>121.59913379923836</v>
      </c>
      <c r="U28" s="728">
        <v>0.19262981574539462</v>
      </c>
      <c r="V28" s="716">
        <v>70.844712735208432</v>
      </c>
      <c r="W28" s="728">
        <v>0.11222780569514294</v>
      </c>
      <c r="X28" s="716">
        <v>174.46832240760284</v>
      </c>
      <c r="Y28" s="728">
        <v>0.27638190954774006</v>
      </c>
      <c r="Z28" s="716">
        <v>12.68860526600748</v>
      </c>
      <c r="AA28" s="728">
        <v>2.0100502512562915E-2</v>
      </c>
      <c r="AB28" s="720"/>
      <c r="AC28" s="726" t="s">
        <v>20</v>
      </c>
      <c r="AD28" s="716">
        <v>113.14006362190003</v>
      </c>
      <c r="AE28" s="728">
        <v>0.18013468013468012</v>
      </c>
      <c r="AF28" s="716">
        <v>306.64129392851407</v>
      </c>
      <c r="AG28" s="728">
        <v>0.48821548821548816</v>
      </c>
      <c r="AH28" s="716">
        <v>208.30460311695612</v>
      </c>
      <c r="AI28" s="728">
        <v>0.33164983164983164</v>
      </c>
      <c r="AJ28" s="722">
        <v>628.08596066737027</v>
      </c>
      <c r="AL28" s="716">
        <v>28.549361848516831</v>
      </c>
      <c r="AM28" s="716">
        <v>84.590701773383202</v>
      </c>
      <c r="AN28" s="716">
        <v>226.28012724380002</v>
      </c>
      <c r="AO28" s="716">
        <v>80.361166684714036</v>
      </c>
      <c r="AP28" s="716">
        <v>173.41093863543554</v>
      </c>
      <c r="AQ28" s="716">
        <v>34.893664481520574</v>
      </c>
    </row>
    <row r="29" spans="1:43" s="572" customFormat="1" ht="12.75" hidden="1" x14ac:dyDescent="0.2">
      <c r="A29" s="730"/>
      <c r="B29" s="738" t="s">
        <v>37</v>
      </c>
      <c r="C29" s="739">
        <v>2404.8154643115686</v>
      </c>
      <c r="D29" s="740">
        <v>0.18689163468389924</v>
      </c>
      <c r="E29" s="718"/>
      <c r="F29" s="738" t="s">
        <v>37</v>
      </c>
      <c r="G29" s="739">
        <v>1821.0830690675975</v>
      </c>
      <c r="H29" s="741">
        <v>0.80236678519924765</v>
      </c>
      <c r="I29" s="739">
        <v>377.42969566015756</v>
      </c>
      <c r="J29" s="741">
        <v>0.16629502337893073</v>
      </c>
      <c r="K29" s="739">
        <v>71.126386169271697</v>
      </c>
      <c r="L29" s="741">
        <v>3.1338191421821614E-2</v>
      </c>
      <c r="M29" s="590"/>
      <c r="O29" s="738" t="s">
        <v>37</v>
      </c>
      <c r="P29" s="739">
        <v>102.96302351675243</v>
      </c>
      <c r="Q29" s="741">
        <v>4.2815353213069868E-2</v>
      </c>
      <c r="R29" s="739">
        <v>862.46409881680199</v>
      </c>
      <c r="S29" s="741">
        <v>0.35864044938836975</v>
      </c>
      <c r="T29" s="739">
        <v>489.10349261360216</v>
      </c>
      <c r="U29" s="741">
        <v>0.20338504133564311</v>
      </c>
      <c r="V29" s="739">
        <v>617.19437242618619</v>
      </c>
      <c r="W29" s="741">
        <v>0.25664936939469979</v>
      </c>
      <c r="X29" s="739">
        <v>289.5435125803765</v>
      </c>
      <c r="Y29" s="741">
        <v>0.12040155133619149</v>
      </c>
      <c r="Z29" s="739">
        <v>43.546964357853128</v>
      </c>
      <c r="AA29" s="741">
        <v>1.8108235332027611E-2</v>
      </c>
      <c r="AB29" s="720"/>
      <c r="AC29" s="738" t="s">
        <v>37</v>
      </c>
      <c r="AD29" s="739">
        <v>252.97201605682983</v>
      </c>
      <c r="AE29" s="741">
        <v>0.11145913479543565</v>
      </c>
      <c r="AF29" s="739">
        <v>1200.5669730981758</v>
      </c>
      <c r="AG29" s="741">
        <v>0.52896821621343515</v>
      </c>
      <c r="AH29" s="739">
        <v>816.1001617420211</v>
      </c>
      <c r="AI29" s="741">
        <v>0.35957264899112917</v>
      </c>
      <c r="AJ29" s="742">
        <v>2269.6391508970269</v>
      </c>
      <c r="AL29" s="739">
        <v>60.558980687518918</v>
      </c>
      <c r="AM29" s="739">
        <v>192.4130353693109</v>
      </c>
      <c r="AN29" s="739">
        <v>633.48111269869526</v>
      </c>
      <c r="AO29" s="739">
        <v>567.08586039948045</v>
      </c>
      <c r="AP29" s="739">
        <v>530.04569839410112</v>
      </c>
      <c r="AQ29" s="739">
        <v>286.05446334792003</v>
      </c>
    </row>
    <row r="30" spans="1:43" s="572" customFormat="1" ht="13.5" thickBot="1" x14ac:dyDescent="0.25">
      <c r="A30" s="730"/>
      <c r="B30" s="731" t="s">
        <v>253</v>
      </c>
      <c r="C30" s="732">
        <v>9446.392426973176</v>
      </c>
      <c r="D30" s="733">
        <v>0.17041364120652855</v>
      </c>
      <c r="E30" s="734"/>
      <c r="F30" s="731" t="s">
        <v>253</v>
      </c>
      <c r="G30" s="732">
        <v>6896.7198837489705</v>
      </c>
      <c r="H30" s="735">
        <v>0.76759235681615112</v>
      </c>
      <c r="I30" s="732">
        <v>1918.3606577386727</v>
      </c>
      <c r="J30" s="735">
        <v>0.21351004583595859</v>
      </c>
      <c r="K30" s="732">
        <v>169.79251320957724</v>
      </c>
      <c r="L30" s="735">
        <v>1.8897597347890302E-2</v>
      </c>
      <c r="M30" s="590"/>
      <c r="O30" s="731" t="s">
        <v>253</v>
      </c>
      <c r="P30" s="732">
        <v>374.54102365887979</v>
      </c>
      <c r="Q30" s="735">
        <v>3.9649106953191723E-2</v>
      </c>
      <c r="R30" s="732">
        <v>2013.2804033586444</v>
      </c>
      <c r="S30" s="735">
        <v>0.21312690732706963</v>
      </c>
      <c r="T30" s="732">
        <v>3408.3074311849923</v>
      </c>
      <c r="U30" s="735">
        <v>0.36080519177383846</v>
      </c>
      <c r="V30" s="732">
        <v>2459.2090268690172</v>
      </c>
      <c r="W30" s="735">
        <v>0.26033314261294138</v>
      </c>
      <c r="X30" s="732">
        <v>823.35127404963487</v>
      </c>
      <c r="Y30" s="735">
        <v>8.716039275466074E-2</v>
      </c>
      <c r="Z30" s="732">
        <v>367.70326785201291</v>
      </c>
      <c r="AA30" s="735">
        <v>3.8925258578298635E-2</v>
      </c>
      <c r="AB30" s="720"/>
      <c r="AC30" s="731" t="s">
        <v>253</v>
      </c>
      <c r="AD30" s="732">
        <v>653.47732533596468</v>
      </c>
      <c r="AE30" s="735">
        <v>7.2730835634269977E-2</v>
      </c>
      <c r="AF30" s="732">
        <v>5170.4358411198646</v>
      </c>
      <c r="AG30" s="735">
        <v>0.57546008826655615</v>
      </c>
      <c r="AH30" s="732">
        <v>3160.9598882413911</v>
      </c>
      <c r="AI30" s="735">
        <v>0.35180907609917389</v>
      </c>
      <c r="AJ30" s="736">
        <v>8984.8730546972201</v>
      </c>
      <c r="AL30" s="732">
        <v>94.114486366085345</v>
      </c>
      <c r="AM30" s="732">
        <v>559.36283896987936</v>
      </c>
      <c r="AN30" s="732">
        <v>2226.6346184073172</v>
      </c>
      <c r="AO30" s="732">
        <v>2943.8012227125469</v>
      </c>
      <c r="AP30" s="732">
        <v>2392.3421721612594</v>
      </c>
      <c r="AQ30" s="732">
        <v>768.61771608013146</v>
      </c>
    </row>
    <row r="31" spans="1:43" s="572" customFormat="1" ht="12.75" x14ac:dyDescent="0.2">
      <c r="A31" s="723">
        <v>97210</v>
      </c>
      <c r="B31" s="715" t="s">
        <v>33</v>
      </c>
      <c r="C31" s="716">
        <v>1708.0744961845201</v>
      </c>
      <c r="D31" s="717">
        <v>0.17659127404062533</v>
      </c>
      <c r="E31" s="718"/>
      <c r="F31" s="715" t="s">
        <v>33</v>
      </c>
      <c r="G31" s="716">
        <v>1026.2730606617702</v>
      </c>
      <c r="H31" s="721">
        <v>0.63721641353513103</v>
      </c>
      <c r="I31" s="716">
        <v>516.50030331395715</v>
      </c>
      <c r="J31" s="719">
        <v>0.32069678478678915</v>
      </c>
      <c r="K31" s="716">
        <v>67.783173587769852</v>
      </c>
      <c r="L31" s="719">
        <v>4.2086801678079842E-2</v>
      </c>
      <c r="M31" s="590"/>
      <c r="O31" s="715" t="s">
        <v>33</v>
      </c>
      <c r="P31" s="716">
        <v>127.92301812429139</v>
      </c>
      <c r="Q31" s="719">
        <v>7.4893114094288366E-2</v>
      </c>
      <c r="R31" s="716">
        <v>393.06261823072327</v>
      </c>
      <c r="S31" s="719">
        <v>0.2301203016078881</v>
      </c>
      <c r="T31" s="716">
        <v>615.36797791054471</v>
      </c>
      <c r="U31" s="719">
        <v>0.36026998780506803</v>
      </c>
      <c r="V31" s="716">
        <v>488.81032440522961</v>
      </c>
      <c r="W31" s="719">
        <v>0.28617623265093489</v>
      </c>
      <c r="X31" s="716">
        <v>67.745216176042945</v>
      </c>
      <c r="Y31" s="719">
        <v>3.9661745624896071E-2</v>
      </c>
      <c r="Z31" s="716">
        <v>15.165341337691729</v>
      </c>
      <c r="AA31" s="719">
        <v>8.8786182169266724E-3</v>
      </c>
      <c r="AB31" s="720"/>
      <c r="AC31" s="715" t="s">
        <v>33</v>
      </c>
      <c r="AD31" s="716">
        <v>90.167035577937654</v>
      </c>
      <c r="AE31" s="719">
        <v>5.5985017275050342E-2</v>
      </c>
      <c r="AF31" s="716">
        <v>767.7381047702894</v>
      </c>
      <c r="AG31" s="719">
        <v>0.47669118522951626</v>
      </c>
      <c r="AH31" s="716">
        <v>752.65139721527021</v>
      </c>
      <c r="AI31" s="719">
        <v>0.46732379749543346</v>
      </c>
      <c r="AJ31" s="737">
        <v>1610.5565375634972</v>
      </c>
      <c r="AL31" s="716">
        <v>22.54310409785775</v>
      </c>
      <c r="AM31" s="716">
        <v>67.623931480079904</v>
      </c>
      <c r="AN31" s="716">
        <v>250.93136123662444</v>
      </c>
      <c r="AO31" s="716">
        <v>516.80674353366499</v>
      </c>
      <c r="AP31" s="716">
        <v>626.63662464894435</v>
      </c>
      <c r="AQ31" s="716">
        <v>126.01477256632582</v>
      </c>
    </row>
    <row r="32" spans="1:43" s="572" customFormat="1" ht="12.75" x14ac:dyDescent="0.2">
      <c r="A32" s="723">
        <v>97217</v>
      </c>
      <c r="B32" s="724" t="s">
        <v>14</v>
      </c>
      <c r="C32" s="716">
        <v>465.95858986220702</v>
      </c>
      <c r="D32" s="725">
        <v>9.778227710470154E-2</v>
      </c>
      <c r="E32" s="718"/>
      <c r="F32" s="724" t="s">
        <v>14</v>
      </c>
      <c r="G32" s="716">
        <v>334.96621520214859</v>
      </c>
      <c r="H32" s="721">
        <v>0.81179138321995459</v>
      </c>
      <c r="I32" s="716">
        <v>72.045806063031947</v>
      </c>
      <c r="J32" s="721">
        <v>0.17460317460317457</v>
      </c>
      <c r="K32" s="716">
        <v>5.6139589140024899</v>
      </c>
      <c r="L32" s="721">
        <v>1.3605442176870748E-2</v>
      </c>
      <c r="M32" s="590"/>
      <c r="O32" s="724" t="s">
        <v>14</v>
      </c>
      <c r="P32" s="716">
        <v>53.332609683023662</v>
      </c>
      <c r="Q32" s="721">
        <v>0.11445783132530113</v>
      </c>
      <c r="R32" s="716">
        <v>78.595424796034862</v>
      </c>
      <c r="S32" s="721">
        <v>0.1686746987951806</v>
      </c>
      <c r="T32" s="716">
        <v>174.03272633407721</v>
      </c>
      <c r="U32" s="721">
        <v>0.37349397590361422</v>
      </c>
      <c r="V32" s="716">
        <v>116.02181755605147</v>
      </c>
      <c r="W32" s="721">
        <v>0.24899598393574282</v>
      </c>
      <c r="X32" s="716">
        <v>43.040351674019085</v>
      </c>
      <c r="Y32" s="721">
        <v>9.23694779116465E-2</v>
      </c>
      <c r="Z32" s="716">
        <v>0.93565981900041495</v>
      </c>
      <c r="AA32" s="721">
        <v>2.0080321285140547E-3</v>
      </c>
      <c r="AB32" s="720"/>
      <c r="AC32" s="724" t="s">
        <v>14</v>
      </c>
      <c r="AD32" s="716">
        <v>16.841876742007468</v>
      </c>
      <c r="AE32" s="721">
        <v>4.0816326530612242E-2</v>
      </c>
      <c r="AF32" s="716">
        <v>212.3947789130942</v>
      </c>
      <c r="AG32" s="721">
        <v>0.51473922902494329</v>
      </c>
      <c r="AH32" s="716">
        <v>183.38932452408136</v>
      </c>
      <c r="AI32" s="721">
        <v>0.44444444444444453</v>
      </c>
      <c r="AJ32" s="722">
        <v>412.62598017918299</v>
      </c>
      <c r="AL32" s="716">
        <v>0.93565981900041495</v>
      </c>
      <c r="AM32" s="716">
        <v>15.906216923007054</v>
      </c>
      <c r="AN32" s="716">
        <v>57.075248959025316</v>
      </c>
      <c r="AO32" s="716">
        <v>155.31952995406888</v>
      </c>
      <c r="AP32" s="716">
        <v>148.769911221066</v>
      </c>
      <c r="AQ32" s="716">
        <v>34.619413303015349</v>
      </c>
    </row>
    <row r="33" spans="1:43" s="572" customFormat="1" ht="12.75" x14ac:dyDescent="0.2">
      <c r="A33" s="723">
        <v>97220</v>
      </c>
      <c r="B33" s="724" t="s">
        <v>28</v>
      </c>
      <c r="C33" s="716">
        <v>1141.14988953136</v>
      </c>
      <c r="D33" s="725">
        <v>0.16173384860668899</v>
      </c>
      <c r="E33" s="718"/>
      <c r="F33" s="724" t="s">
        <v>28</v>
      </c>
      <c r="G33" s="716">
        <v>638.19220289439897</v>
      </c>
      <c r="H33" s="721">
        <v>0.57435048191310878</v>
      </c>
      <c r="I33" s="716">
        <v>450.44903912814721</v>
      </c>
      <c r="J33" s="721">
        <v>0.4053882537693077</v>
      </c>
      <c r="K33" s="716">
        <v>22.51339785629451</v>
      </c>
      <c r="L33" s="721">
        <v>2.0261264317583509E-2</v>
      </c>
      <c r="M33" s="590"/>
      <c r="O33" s="724" t="s">
        <v>28</v>
      </c>
      <c r="P33" s="716">
        <v>17.532720869116119</v>
      </c>
      <c r="Q33" s="721">
        <v>1.5364082343570434E-2</v>
      </c>
      <c r="R33" s="716">
        <v>190.29596510067651</v>
      </c>
      <c r="S33" s="721">
        <v>0.16675808046463206</v>
      </c>
      <c r="T33" s="716">
        <v>658.09720682742739</v>
      </c>
      <c r="U33" s="721">
        <v>0.5766965521923596</v>
      </c>
      <c r="V33" s="716">
        <v>245.17307904629502</v>
      </c>
      <c r="W33" s="721">
        <v>0.21484739322630184</v>
      </c>
      <c r="X33" s="716">
        <v>22.540983913010528</v>
      </c>
      <c r="Y33" s="721">
        <v>1.9752868680789612E-2</v>
      </c>
      <c r="Z33" s="716">
        <v>7.5099337748344501</v>
      </c>
      <c r="AA33" s="721">
        <v>6.5810230923464231E-3</v>
      </c>
      <c r="AB33" s="720"/>
      <c r="AC33" s="724" t="s">
        <v>28</v>
      </c>
      <c r="AD33" s="716">
        <v>30.048301341573321</v>
      </c>
      <c r="AE33" s="721">
        <v>2.7042411796840232E-2</v>
      </c>
      <c r="AF33" s="716">
        <v>530.54291397559132</v>
      </c>
      <c r="AG33" s="721">
        <v>0.4774699172686182</v>
      </c>
      <c r="AH33" s="716">
        <v>550.56342456167613</v>
      </c>
      <c r="AI33" s="721">
        <v>0.4954876709345416</v>
      </c>
      <c r="AJ33" s="722">
        <v>1111.1546398788407</v>
      </c>
      <c r="AL33" s="716">
        <v>0</v>
      </c>
      <c r="AM33" s="716">
        <v>30.048301341573321</v>
      </c>
      <c r="AN33" s="716">
        <v>192.67942762238059</v>
      </c>
      <c r="AO33" s="716">
        <v>337.86348635321076</v>
      </c>
      <c r="AP33" s="716">
        <v>465.43165991125625</v>
      </c>
      <c r="AQ33" s="716">
        <v>85.131764650419854</v>
      </c>
    </row>
    <row r="34" spans="1:43" s="572" customFormat="1" ht="12.75" x14ac:dyDescent="0.2">
      <c r="A34" s="723">
        <v>97226</v>
      </c>
      <c r="B34" s="724" t="s">
        <v>21</v>
      </c>
      <c r="C34" s="716">
        <v>436.407856902687</v>
      </c>
      <c r="D34" s="725">
        <v>0.11651769241244239</v>
      </c>
      <c r="E34" s="718"/>
      <c r="F34" s="724" t="s">
        <v>21</v>
      </c>
      <c r="G34" s="716">
        <v>321.5636840335593</v>
      </c>
      <c r="H34" s="721">
        <v>0.74022988505747123</v>
      </c>
      <c r="I34" s="716">
        <v>94.871273239714711</v>
      </c>
      <c r="J34" s="721">
        <v>0.21839080459770116</v>
      </c>
      <c r="K34" s="716">
        <v>17.975609666472259</v>
      </c>
      <c r="L34" s="721">
        <v>4.1379310344827586E-2</v>
      </c>
      <c r="M34" s="590"/>
      <c r="O34" s="724" t="s">
        <v>21</v>
      </c>
      <c r="P34" s="716">
        <v>52.928184017946094</v>
      </c>
      <c r="Q34" s="721">
        <v>0.12128146453089261</v>
      </c>
      <c r="R34" s="716">
        <v>38.94715427735656</v>
      </c>
      <c r="S34" s="721">
        <v>8.9244851258581365E-2</v>
      </c>
      <c r="T34" s="716">
        <v>209.71544610884303</v>
      </c>
      <c r="U34" s="721">
        <v>0.48054919908466887</v>
      </c>
      <c r="V34" s="716">
        <v>61.91598885118222</v>
      </c>
      <c r="W34" s="721">
        <v>0.14187643020594984</v>
      </c>
      <c r="X34" s="716">
        <v>72.901083647359712</v>
      </c>
      <c r="Y34" s="721">
        <v>0.16704805491990871</v>
      </c>
      <c r="Z34" s="716">
        <v>0</v>
      </c>
      <c r="AA34" s="721">
        <v>0</v>
      </c>
      <c r="AB34" s="720"/>
      <c r="AC34" s="724" t="s">
        <v>21</v>
      </c>
      <c r="AD34" s="716">
        <v>18.974254647942942</v>
      </c>
      <c r="AE34" s="721">
        <v>4.3678160919540236E-2</v>
      </c>
      <c r="AF34" s="716">
        <v>261.6449851453184</v>
      </c>
      <c r="AG34" s="721">
        <v>0.60229885057471255</v>
      </c>
      <c r="AH34" s="716">
        <v>153.79132714648492</v>
      </c>
      <c r="AI34" s="721">
        <v>0.3540229885057472</v>
      </c>
      <c r="AJ34" s="722">
        <v>434.41056693974627</v>
      </c>
      <c r="AL34" s="716">
        <v>3.9945799258827241</v>
      </c>
      <c r="AM34" s="716">
        <v>14.979674722060217</v>
      </c>
      <c r="AN34" s="716">
        <v>102.86043309148013</v>
      </c>
      <c r="AO34" s="716">
        <v>158.78455205383827</v>
      </c>
      <c r="AP34" s="716">
        <v>133.81842751707129</v>
      </c>
      <c r="AQ34" s="716">
        <v>19.972899629413622</v>
      </c>
    </row>
    <row r="35" spans="1:43" s="572" customFormat="1" ht="12.75" x14ac:dyDescent="0.2">
      <c r="A35" s="723">
        <v>97232</v>
      </c>
      <c r="B35" s="726" t="s">
        <v>26</v>
      </c>
      <c r="C35" s="716">
        <v>1509.8928292829</v>
      </c>
      <c r="D35" s="727">
        <v>0.25221683809356216</v>
      </c>
      <c r="E35" s="718"/>
      <c r="F35" s="726" t="s">
        <v>26</v>
      </c>
      <c r="G35" s="716">
        <v>1326.1000195550837</v>
      </c>
      <c r="H35" s="728">
        <v>0.87895142636854284</v>
      </c>
      <c r="I35" s="716">
        <v>155.87491457928178</v>
      </c>
      <c r="J35" s="728">
        <v>0.10331534309946031</v>
      </c>
      <c r="K35" s="716">
        <v>26.754649517339409</v>
      </c>
      <c r="L35" s="728">
        <v>1.7733230531996918E-2</v>
      </c>
      <c r="M35" s="590"/>
      <c r="O35" s="726" t="s">
        <v>26</v>
      </c>
      <c r="P35" s="716">
        <v>25.591403886150736</v>
      </c>
      <c r="Q35" s="728">
        <v>1.6949152542372808E-2</v>
      </c>
      <c r="R35" s="716">
        <v>440.87009422050596</v>
      </c>
      <c r="S35" s="728">
        <v>0.29198767334360431</v>
      </c>
      <c r="T35" s="716">
        <v>620.00992142356108</v>
      </c>
      <c r="U35" s="728">
        <v>0.41063174114021395</v>
      </c>
      <c r="V35" s="716">
        <v>288.4849165347901</v>
      </c>
      <c r="W35" s="728">
        <v>0.19106317411402074</v>
      </c>
      <c r="X35" s="716">
        <v>18.611930099018721</v>
      </c>
      <c r="Y35" s="728">
        <v>1.2326656394452953E-2</v>
      </c>
      <c r="Z35" s="716">
        <v>116.32456311886699</v>
      </c>
      <c r="AA35" s="728">
        <v>7.7041602465330941E-2</v>
      </c>
      <c r="AB35" s="720"/>
      <c r="AC35" s="726" t="s">
        <v>26</v>
      </c>
      <c r="AD35" s="716">
        <v>124.46728253718769</v>
      </c>
      <c r="AE35" s="728">
        <v>8.2498072474942161E-2</v>
      </c>
      <c r="AF35" s="716">
        <v>663.05000977754196</v>
      </c>
      <c r="AG35" s="728">
        <v>0.43947571318427142</v>
      </c>
      <c r="AH35" s="716">
        <v>721.21229133697534</v>
      </c>
      <c r="AI35" s="728">
        <v>0.47802621434078635</v>
      </c>
      <c r="AJ35" s="722">
        <v>1508.7295836517051</v>
      </c>
      <c r="AL35" s="716">
        <v>29.081140779716751</v>
      </c>
      <c r="AM35" s="716">
        <v>95.386141757470938</v>
      </c>
      <c r="AN35" s="716">
        <v>239.62860002486602</v>
      </c>
      <c r="AO35" s="716">
        <v>423.42140975267591</v>
      </c>
      <c r="AP35" s="716">
        <v>464.13500684427936</v>
      </c>
      <c r="AQ35" s="716">
        <v>257.07728449269604</v>
      </c>
    </row>
    <row r="36" spans="1:43" s="572" customFormat="1" ht="12.75" hidden="1" x14ac:dyDescent="0.2">
      <c r="A36" s="730"/>
      <c r="B36" s="738" t="s">
        <v>38</v>
      </c>
      <c r="C36" s="739">
        <v>5261.4836617636738</v>
      </c>
      <c r="D36" s="740">
        <v>0.16850025161893403</v>
      </c>
      <c r="E36" s="718"/>
      <c r="F36" s="738" t="s">
        <v>38</v>
      </c>
      <c r="G36" s="739">
        <v>3647.0951823469604</v>
      </c>
      <c r="H36" s="741">
        <v>0.71828881961671676</v>
      </c>
      <c r="I36" s="739">
        <v>1289.7413363241328</v>
      </c>
      <c r="J36" s="741">
        <v>0.25401223049051097</v>
      </c>
      <c r="K36" s="739">
        <v>140.64078954187852</v>
      </c>
      <c r="L36" s="741">
        <v>2.7698949892772107E-2</v>
      </c>
      <c r="M36" s="590"/>
      <c r="O36" s="738" t="s">
        <v>38</v>
      </c>
      <c r="P36" s="739">
        <v>277.30793658052795</v>
      </c>
      <c r="Q36" s="741">
        <v>5.2705273722654315E-2</v>
      </c>
      <c r="R36" s="739">
        <v>1141.7712566252972</v>
      </c>
      <c r="S36" s="741">
        <v>0.21700556915586242</v>
      </c>
      <c r="T36" s="739">
        <v>2277.2232786044533</v>
      </c>
      <c r="U36" s="741">
        <v>0.43281010167408129</v>
      </c>
      <c r="V36" s="739">
        <v>1200.4061263935484</v>
      </c>
      <c r="W36" s="741">
        <v>0.22814973941991995</v>
      </c>
      <c r="X36" s="739">
        <v>224.83956550945101</v>
      </c>
      <c r="Y36" s="741">
        <v>4.2733111031667395E-2</v>
      </c>
      <c r="Z36" s="739">
        <v>139.93549805039359</v>
      </c>
      <c r="AA36" s="741">
        <v>2.6596204995814159E-2</v>
      </c>
      <c r="AB36" s="720"/>
      <c r="AC36" s="738" t="s">
        <v>38</v>
      </c>
      <c r="AD36" s="739">
        <v>280.49875084664905</v>
      </c>
      <c r="AE36" s="741">
        <v>5.5243723175864103E-2</v>
      </c>
      <c r="AF36" s="739">
        <v>2435.3707925818353</v>
      </c>
      <c r="AG36" s="741">
        <v>0.47964188606860925</v>
      </c>
      <c r="AH36" s="739">
        <v>2361.6077647844882</v>
      </c>
      <c r="AI36" s="741">
        <v>0.46511439075552669</v>
      </c>
      <c r="AJ36" s="742">
        <v>5077.4773082129723</v>
      </c>
      <c r="AL36" s="739">
        <v>56.554484622457636</v>
      </c>
      <c r="AM36" s="739">
        <v>223.94426622419144</v>
      </c>
      <c r="AN36" s="739">
        <v>843.17507093437644</v>
      </c>
      <c r="AO36" s="739">
        <v>1592.1957216474589</v>
      </c>
      <c r="AP36" s="739">
        <v>1838.7916301426174</v>
      </c>
      <c r="AQ36" s="739">
        <v>522.81613464187069</v>
      </c>
    </row>
    <row r="37" spans="1:43" s="572" customFormat="1" ht="12.75" x14ac:dyDescent="0.2">
      <c r="A37" s="723">
        <v>97202</v>
      </c>
      <c r="B37" s="743" t="s">
        <v>0</v>
      </c>
      <c r="C37" s="716">
        <v>331.696187820327</v>
      </c>
      <c r="D37" s="744">
        <v>0.13412233960713549</v>
      </c>
      <c r="E37" s="718"/>
      <c r="F37" s="743" t="s">
        <v>0</v>
      </c>
      <c r="G37" s="716">
        <v>250.42589678742618</v>
      </c>
      <c r="H37" s="745">
        <v>0.79104477611940305</v>
      </c>
      <c r="I37" s="716">
        <v>37.800135364139798</v>
      </c>
      <c r="J37" s="745">
        <v>0.11940298507462686</v>
      </c>
      <c r="K37" s="716">
        <v>28.350101523104851</v>
      </c>
      <c r="L37" s="745">
        <v>8.9552238805970158E-2</v>
      </c>
      <c r="M37" s="590"/>
      <c r="O37" s="743" t="s">
        <v>0</v>
      </c>
      <c r="P37" s="716">
        <v>39.690142132346793</v>
      </c>
      <c r="Q37" s="745">
        <v>0.11965811965811958</v>
      </c>
      <c r="R37" s="716">
        <v>72.765260575969108</v>
      </c>
      <c r="S37" s="745">
        <v>0.21937321937321919</v>
      </c>
      <c r="T37" s="716">
        <v>57.645206430313195</v>
      </c>
      <c r="U37" s="745">
        <v>0.17378917378917366</v>
      </c>
      <c r="V37" s="716">
        <v>134.19048054269629</v>
      </c>
      <c r="W37" s="745">
        <v>0.40455840455840425</v>
      </c>
      <c r="X37" s="716">
        <v>9.4500338410349514</v>
      </c>
      <c r="Y37" s="745">
        <v>2.8490028490028473E-2</v>
      </c>
      <c r="Z37" s="716">
        <v>17.955064297966405</v>
      </c>
      <c r="AA37" s="745">
        <v>5.4131054131054089E-2</v>
      </c>
      <c r="AB37" s="720"/>
      <c r="AC37" s="743" t="s">
        <v>0</v>
      </c>
      <c r="AD37" s="716">
        <v>32.130115059518829</v>
      </c>
      <c r="AE37" s="745">
        <v>0.10149253731343284</v>
      </c>
      <c r="AF37" s="716">
        <v>119.07042639704036</v>
      </c>
      <c r="AG37" s="745">
        <v>0.37611940298507462</v>
      </c>
      <c r="AH37" s="716">
        <v>165.37559221811162</v>
      </c>
      <c r="AI37" s="745">
        <v>0.52238805970149249</v>
      </c>
      <c r="AJ37" s="722">
        <v>316.57613367467081</v>
      </c>
      <c r="AL37" s="716">
        <v>6.6150236887244658</v>
      </c>
      <c r="AM37" s="716">
        <v>25.515091370794362</v>
      </c>
      <c r="AN37" s="716">
        <v>29.295104907208344</v>
      </c>
      <c r="AO37" s="716">
        <v>89.775321489832024</v>
      </c>
      <c r="AP37" s="716">
        <v>140.80550423142074</v>
      </c>
      <c r="AQ37" s="716">
        <v>24.570087986690869</v>
      </c>
    </row>
    <row r="38" spans="1:43" s="572" customFormat="1" ht="12.75" x14ac:dyDescent="0.2">
      <c r="A38" s="723">
        <v>97206</v>
      </c>
      <c r="B38" s="724" t="s">
        <v>5</v>
      </c>
      <c r="C38" s="716">
        <v>598.61586842945803</v>
      </c>
      <c r="D38" s="725">
        <v>0.16185640261155515</v>
      </c>
      <c r="E38" s="718"/>
      <c r="F38" s="724" t="s">
        <v>5</v>
      </c>
      <c r="G38" s="716">
        <v>394.37245146184807</v>
      </c>
      <c r="H38" s="721">
        <v>0.69648093841642233</v>
      </c>
      <c r="I38" s="716">
        <v>158.57923837729049</v>
      </c>
      <c r="J38" s="721">
        <v>0.28005865102639299</v>
      </c>
      <c r="K38" s="716">
        <v>13.284124680820145</v>
      </c>
      <c r="L38" s="721">
        <v>2.3460410557184751E-2</v>
      </c>
      <c r="M38" s="590"/>
      <c r="O38" s="724" t="s">
        <v>5</v>
      </c>
      <c r="P38" s="716">
        <v>19.095929228678958</v>
      </c>
      <c r="Q38" s="721">
        <v>3.1900138696255187E-2</v>
      </c>
      <c r="R38" s="716">
        <v>171.03310526555939</v>
      </c>
      <c r="S38" s="721">
        <v>0.28571428571428564</v>
      </c>
      <c r="T38" s="716">
        <v>115.40583316462499</v>
      </c>
      <c r="U38" s="721">
        <v>0.19278779472954219</v>
      </c>
      <c r="V38" s="716">
        <v>180.99619877617448</v>
      </c>
      <c r="W38" s="721">
        <v>0.30235783633841873</v>
      </c>
      <c r="X38" s="716">
        <v>45.664178590319246</v>
      </c>
      <c r="Y38" s="721">
        <v>7.628294036061023E-2</v>
      </c>
      <c r="Z38" s="716">
        <v>66.420623404100724</v>
      </c>
      <c r="AA38" s="721">
        <v>0.11095700416088761</v>
      </c>
      <c r="AB38" s="720"/>
      <c r="AC38" s="724" t="s">
        <v>5</v>
      </c>
      <c r="AD38" s="716">
        <v>13.284124680820144</v>
      </c>
      <c r="AE38" s="721">
        <v>2.3460410557184754E-2</v>
      </c>
      <c r="AF38" s="716">
        <v>199.26187021230214</v>
      </c>
      <c r="AG38" s="721">
        <v>0.35190615835777128</v>
      </c>
      <c r="AH38" s="716">
        <v>353.68981962683631</v>
      </c>
      <c r="AI38" s="721">
        <v>0.62463343108504399</v>
      </c>
      <c r="AJ38" s="722">
        <v>566.23581451995858</v>
      </c>
      <c r="AL38" s="716">
        <v>6.6420623404100718</v>
      </c>
      <c r="AM38" s="716">
        <v>6.6420623404100718</v>
      </c>
      <c r="AN38" s="716">
        <v>61.439076648793176</v>
      </c>
      <c r="AO38" s="716">
        <v>137.82279356350898</v>
      </c>
      <c r="AP38" s="716">
        <v>280.62713388232555</v>
      </c>
      <c r="AQ38" s="716">
        <v>73.062685744510787</v>
      </c>
    </row>
    <row r="39" spans="1:43" s="572" customFormat="1" ht="12.75" x14ac:dyDescent="0.2">
      <c r="A39" s="723">
        <v>97207</v>
      </c>
      <c r="B39" s="724" t="s">
        <v>6</v>
      </c>
      <c r="C39" s="716">
        <v>1071.5361084215399</v>
      </c>
      <c r="D39" s="725">
        <v>0.1263011400739121</v>
      </c>
      <c r="E39" s="718"/>
      <c r="F39" s="724" t="s">
        <v>6</v>
      </c>
      <c r="G39" s="716">
        <v>730.45609490934328</v>
      </c>
      <c r="H39" s="721">
        <v>0.70596541953511449</v>
      </c>
      <c r="I39" s="716">
        <v>294.17505391467114</v>
      </c>
      <c r="J39" s="721">
        <v>0.28431197549171044</v>
      </c>
      <c r="K39" s="716">
        <v>10.059892261760339</v>
      </c>
      <c r="L39" s="721">
        <v>9.722604973175163E-3</v>
      </c>
      <c r="M39" s="590"/>
      <c r="O39" s="724" t="s">
        <v>6</v>
      </c>
      <c r="P39" s="716">
        <v>108.92506119361362</v>
      </c>
      <c r="Q39" s="721">
        <v>0.10165318773444706</v>
      </c>
      <c r="R39" s="716">
        <v>229.20193128331297</v>
      </c>
      <c r="S39" s="721">
        <v>0.21390033381231185</v>
      </c>
      <c r="T39" s="716">
        <v>255.92427402173013</v>
      </c>
      <c r="U39" s="721">
        <v>0.23883868402598907</v>
      </c>
      <c r="V39" s="716">
        <v>210.74888349241004</v>
      </c>
      <c r="W39" s="721">
        <v>0.19667921765404653</v>
      </c>
      <c r="X39" s="716">
        <v>40.963126803646531</v>
      </c>
      <c r="Y39" s="721">
        <v>3.8228414779216874E-2</v>
      </c>
      <c r="Z39" s="716">
        <v>225.77283162682372</v>
      </c>
      <c r="AA39" s="721">
        <v>0.21070016199398592</v>
      </c>
      <c r="AB39" s="720"/>
      <c r="AC39" s="724" t="s">
        <v>6</v>
      </c>
      <c r="AD39" s="716">
        <v>42.43357602600345</v>
      </c>
      <c r="AE39" s="721">
        <v>4.1010866375604152E-2</v>
      </c>
      <c r="AF39" s="716">
        <v>431.23516910412877</v>
      </c>
      <c r="AG39" s="721">
        <v>0.41677674975478973</v>
      </c>
      <c r="AH39" s="716">
        <v>561.02229595564256</v>
      </c>
      <c r="AI39" s="721">
        <v>0.54221238386960624</v>
      </c>
      <c r="AJ39" s="722">
        <v>1034.6910410857747</v>
      </c>
      <c r="AL39" s="716">
        <v>12.61550861068163</v>
      </c>
      <c r="AM39" s="716">
        <v>29.818067415321821</v>
      </c>
      <c r="AN39" s="716">
        <v>100.5417430105787</v>
      </c>
      <c r="AO39" s="716">
        <v>330.69342609355004</v>
      </c>
      <c r="AP39" s="716">
        <v>426.69255935069327</v>
      </c>
      <c r="AQ39" s="716">
        <v>134.32973660494929</v>
      </c>
    </row>
    <row r="40" spans="1:43" s="572" customFormat="1" ht="12.75" x14ac:dyDescent="0.2">
      <c r="A40" s="723">
        <v>97221</v>
      </c>
      <c r="B40" s="724" t="s">
        <v>27</v>
      </c>
      <c r="C40" s="716">
        <v>946.13834753860499</v>
      </c>
      <c r="D40" s="725">
        <v>0.14695286101332211</v>
      </c>
      <c r="E40" s="718"/>
      <c r="F40" s="724" t="s">
        <v>27</v>
      </c>
      <c r="G40" s="716">
        <v>698.27640062654552</v>
      </c>
      <c r="H40" s="721">
        <v>0.74393172448878786</v>
      </c>
      <c r="I40" s="716">
        <v>217.71877537432687</v>
      </c>
      <c r="J40" s="721">
        <v>0.23195385648502564</v>
      </c>
      <c r="K40" s="716">
        <v>22.63450954773684</v>
      </c>
      <c r="L40" s="721">
        <v>2.4114419026186506E-2</v>
      </c>
      <c r="M40" s="590"/>
      <c r="O40" s="724" t="s">
        <v>27</v>
      </c>
      <c r="P40" s="716">
        <v>140.11756947619034</v>
      </c>
      <c r="Q40" s="721">
        <v>0.14809416597552416</v>
      </c>
      <c r="R40" s="716">
        <v>105.57943025125195</v>
      </c>
      <c r="S40" s="721">
        <v>0.11158984362690576</v>
      </c>
      <c r="T40" s="716">
        <v>360.90845196893207</v>
      </c>
      <c r="U40" s="721">
        <v>0.38145420583347195</v>
      </c>
      <c r="V40" s="716">
        <v>236.95047814031528</v>
      </c>
      <c r="W40" s="721">
        <v>0.25043956706410431</v>
      </c>
      <c r="X40" s="716">
        <v>77.523906038140282</v>
      </c>
      <c r="Y40" s="721">
        <v>8.1937177834319946E-2</v>
      </c>
      <c r="Z40" s="716">
        <v>25.05851166377483</v>
      </c>
      <c r="AA40" s="721">
        <v>2.6485039665673601E-2</v>
      </c>
      <c r="AB40" s="720"/>
      <c r="AC40" s="724" t="s">
        <v>27</v>
      </c>
      <c r="AD40" s="716">
        <v>53.290664895775336</v>
      </c>
      <c r="AE40" s="721">
        <v>5.6774962177579186E-2</v>
      </c>
      <c r="AF40" s="716">
        <v>447.09347600580156</v>
      </c>
      <c r="AG40" s="721">
        <v>0.47632573621884211</v>
      </c>
      <c r="AH40" s="716">
        <v>438.24554464703237</v>
      </c>
      <c r="AI40" s="721">
        <v>0.46689930160357873</v>
      </c>
      <c r="AJ40" s="722">
        <v>938.62968554860925</v>
      </c>
      <c r="AL40" s="716">
        <v>12.60048669790628</v>
      </c>
      <c r="AM40" s="716">
        <v>40.690178197869052</v>
      </c>
      <c r="AN40" s="716">
        <v>115.94216623798071</v>
      </c>
      <c r="AO40" s="716">
        <v>331.15130976782086</v>
      </c>
      <c r="AP40" s="716">
        <v>352.82959744978893</v>
      </c>
      <c r="AQ40" s="716">
        <v>85.415947197243426</v>
      </c>
    </row>
    <row r="41" spans="1:43" s="572" customFormat="1" ht="12.75" x14ac:dyDescent="0.2">
      <c r="A41" s="723">
        <v>97227</v>
      </c>
      <c r="B41" s="724" t="s">
        <v>22</v>
      </c>
      <c r="C41" s="716">
        <v>832.24661169514502</v>
      </c>
      <c r="D41" s="725">
        <v>0.13444220482601316</v>
      </c>
      <c r="E41" s="718"/>
      <c r="F41" s="724" t="s">
        <v>22</v>
      </c>
      <c r="G41" s="716">
        <v>372</v>
      </c>
      <c r="H41" s="721">
        <v>0.81222707423580787</v>
      </c>
      <c r="I41" s="716">
        <v>83</v>
      </c>
      <c r="J41" s="721">
        <v>0.18122270742358079</v>
      </c>
      <c r="K41" s="716">
        <v>3</v>
      </c>
      <c r="L41" s="721">
        <v>6.5502183406113534E-3</v>
      </c>
      <c r="M41" s="590"/>
      <c r="O41" s="724" t="s">
        <v>22</v>
      </c>
      <c r="P41" s="716">
        <v>3</v>
      </c>
      <c r="Q41" s="721">
        <v>3.6047007675879981E-3</v>
      </c>
      <c r="R41" s="716">
        <v>14</v>
      </c>
      <c r="S41" s="721">
        <v>1.682193691541066E-2</v>
      </c>
      <c r="T41" s="716">
        <v>138</v>
      </c>
      <c r="U41" s="721">
        <v>0.16581623530904793</v>
      </c>
      <c r="V41" s="716">
        <v>256</v>
      </c>
      <c r="W41" s="721">
        <v>0.30760113216750917</v>
      </c>
      <c r="X41" s="716">
        <v>59</v>
      </c>
      <c r="Y41" s="721">
        <v>7.0892448429230634E-2</v>
      </c>
      <c r="Z41" s="716">
        <v>1</v>
      </c>
      <c r="AA41" s="721">
        <v>1.2015669225293327E-3</v>
      </c>
      <c r="AB41" s="720"/>
      <c r="AC41" s="724" t="s">
        <v>22</v>
      </c>
      <c r="AD41" s="716">
        <v>31</v>
      </c>
      <c r="AE41" s="721">
        <v>6.768558951965066E-2</v>
      </c>
      <c r="AF41" s="716">
        <v>208</v>
      </c>
      <c r="AG41" s="721">
        <v>0.45414847161572053</v>
      </c>
      <c r="AH41" s="716">
        <v>219</v>
      </c>
      <c r="AI41" s="721">
        <v>0.47816593886462883</v>
      </c>
      <c r="AJ41" s="722">
        <v>458</v>
      </c>
      <c r="AL41" s="716">
        <v>5</v>
      </c>
      <c r="AM41" s="716">
        <v>26</v>
      </c>
      <c r="AN41" s="716">
        <v>60</v>
      </c>
      <c r="AO41" s="716">
        <v>148</v>
      </c>
      <c r="AP41" s="716">
        <v>190</v>
      </c>
      <c r="AQ41" s="716">
        <v>29</v>
      </c>
    </row>
    <row r="42" spans="1:43" s="572" customFormat="1" ht="12.75" x14ac:dyDescent="0.2">
      <c r="A42" s="723">
        <v>97223</v>
      </c>
      <c r="B42" s="724" t="s">
        <v>18</v>
      </c>
      <c r="C42" s="716">
        <v>471</v>
      </c>
      <c r="D42" s="725">
        <v>0.10656108597285067</v>
      </c>
      <c r="E42" s="718"/>
      <c r="F42" s="724" t="s">
        <v>18</v>
      </c>
      <c r="G42" s="716">
        <v>475.42087693085102</v>
      </c>
      <c r="H42" s="721">
        <v>0.60933333333333339</v>
      </c>
      <c r="I42" s="716">
        <v>293.36693062253823</v>
      </c>
      <c r="J42" s="721">
        <v>0.376</v>
      </c>
      <c r="K42" s="716">
        <v>11.44339091080823</v>
      </c>
      <c r="L42" s="721">
        <v>1.4666666666666668E-2</v>
      </c>
      <c r="M42" s="590"/>
      <c r="O42" s="724" t="s">
        <v>18</v>
      </c>
      <c r="P42" s="716">
        <v>69.700653729468314</v>
      </c>
      <c r="Q42" s="721">
        <v>0.14798440282265035</v>
      </c>
      <c r="R42" s="716">
        <v>253.83521656701893</v>
      </c>
      <c r="S42" s="721">
        <v>0.53892827296606993</v>
      </c>
      <c r="T42" s="716">
        <v>300.64908847487078</v>
      </c>
      <c r="U42" s="721">
        <v>0.63832078232456646</v>
      </c>
      <c r="V42" s="716">
        <v>184.13456283755062</v>
      </c>
      <c r="W42" s="721">
        <v>0.39094387014341958</v>
      </c>
      <c r="X42" s="716">
        <v>19.765857027759669</v>
      </c>
      <c r="Y42" s="721">
        <v>4.196572617358741E-2</v>
      </c>
      <c r="Z42" s="716">
        <v>4.1612330584757196</v>
      </c>
      <c r="AA42" s="721">
        <v>8.834889720755244E-3</v>
      </c>
      <c r="AB42" s="720"/>
      <c r="AC42" s="724" t="s">
        <v>18</v>
      </c>
      <c r="AD42" s="716">
        <v>13.524007440046091</v>
      </c>
      <c r="AE42" s="721">
        <v>1.7333333333333336E-2</v>
      </c>
      <c r="AF42" s="716">
        <v>375.55128352743378</v>
      </c>
      <c r="AG42" s="721">
        <v>0.48133333333333345</v>
      </c>
      <c r="AH42" s="716">
        <v>391.15590749671765</v>
      </c>
      <c r="AI42" s="721">
        <v>0.5013333333333333</v>
      </c>
      <c r="AJ42" s="722">
        <v>780.2311984641974</v>
      </c>
      <c r="AL42" s="716">
        <v>1.0403082646189299</v>
      </c>
      <c r="AM42" s="716">
        <v>12.48369917542716</v>
      </c>
      <c r="AN42" s="716">
        <v>101.95020993265514</v>
      </c>
      <c r="AO42" s="716">
        <v>273.60107359477865</v>
      </c>
      <c r="AP42" s="716">
        <v>295.44754715177612</v>
      </c>
      <c r="AQ42" s="716">
        <v>95.708360344941553</v>
      </c>
    </row>
    <row r="43" spans="1:43" s="572" customFormat="1" ht="12.75" x14ac:dyDescent="0.2">
      <c r="A43" s="723">
        <v>97231</v>
      </c>
      <c r="B43" s="726" t="s">
        <v>29</v>
      </c>
      <c r="C43" s="716">
        <v>454.36107767736303</v>
      </c>
      <c r="D43" s="727">
        <v>8.5057586387408013E-2</v>
      </c>
      <c r="E43" s="718"/>
      <c r="F43" s="726" t="s">
        <v>29</v>
      </c>
      <c r="G43" s="716">
        <v>221.75301743297905</v>
      </c>
      <c r="H43" s="728">
        <v>0.52962962962962967</v>
      </c>
      <c r="I43" s="716">
        <v>190.73860940039455</v>
      </c>
      <c r="J43" s="728">
        <v>0.4555555555555556</v>
      </c>
      <c r="K43" s="716">
        <v>6.2028816065168959</v>
      </c>
      <c r="L43" s="728">
        <v>1.4814814814814815E-2</v>
      </c>
      <c r="M43" s="590"/>
      <c r="O43" s="726" t="s">
        <v>29</v>
      </c>
      <c r="P43" s="716">
        <v>34.891209036657536</v>
      </c>
      <c r="Q43" s="728">
        <v>7.6791808873720058E-2</v>
      </c>
      <c r="R43" s="716">
        <v>89.941783294494982</v>
      </c>
      <c r="S43" s="728">
        <v>0.19795221843003394</v>
      </c>
      <c r="T43" s="716">
        <v>230.28197964193976</v>
      </c>
      <c r="U43" s="728">
        <v>0.50682593856655245</v>
      </c>
      <c r="V43" s="716">
        <v>82.188181286348879</v>
      </c>
      <c r="W43" s="728">
        <v>0.18088737201365174</v>
      </c>
      <c r="X43" s="716">
        <v>13.956483614663016</v>
      </c>
      <c r="Y43" s="728">
        <v>3.0716723549488029E-2</v>
      </c>
      <c r="Z43" s="716">
        <v>3.101440803258448</v>
      </c>
      <c r="AA43" s="728">
        <v>6.825938566552895E-3</v>
      </c>
      <c r="AB43" s="720"/>
      <c r="AC43" s="726" t="s">
        <v>29</v>
      </c>
      <c r="AD43" s="716">
        <v>7.7536020081461201</v>
      </c>
      <c r="AE43" s="728">
        <v>1.8518518518518517E-2</v>
      </c>
      <c r="AF43" s="716">
        <v>162.82564217106852</v>
      </c>
      <c r="AG43" s="728">
        <v>0.38888888888888884</v>
      </c>
      <c r="AH43" s="716">
        <v>248.11526426067587</v>
      </c>
      <c r="AI43" s="728">
        <v>0.59259259259259267</v>
      </c>
      <c r="AJ43" s="722">
        <v>418.69450843989051</v>
      </c>
      <c r="AL43" s="716">
        <v>0</v>
      </c>
      <c r="AM43" s="716">
        <v>7.7536020081461201</v>
      </c>
      <c r="AN43" s="716">
        <v>51.173773253764388</v>
      </c>
      <c r="AO43" s="716">
        <v>111.65186891730413</v>
      </c>
      <c r="AP43" s="716">
        <v>175.23140538410235</v>
      </c>
      <c r="AQ43" s="716">
        <v>72.883858876573527</v>
      </c>
    </row>
    <row r="44" spans="1:43" s="572" customFormat="1" ht="0.75" customHeight="1" x14ac:dyDescent="0.2">
      <c r="A44" s="730"/>
      <c r="B44" s="738" t="s">
        <v>40</v>
      </c>
      <c r="C44" s="739">
        <v>4705.5942015824376</v>
      </c>
      <c r="D44" s="740">
        <v>0.12702011447820638</v>
      </c>
      <c r="E44" s="718"/>
      <c r="F44" s="738" t="s">
        <v>40</v>
      </c>
      <c r="G44" s="739">
        <v>3142.7047381489933</v>
      </c>
      <c r="H44" s="741">
        <v>0.69635809518203795</v>
      </c>
      <c r="I44" s="739">
        <v>1275.3787430533612</v>
      </c>
      <c r="J44" s="741">
        <v>0.2825974395136433</v>
      </c>
      <c r="K44" s="739">
        <v>94.974900530747306</v>
      </c>
      <c r="L44" s="741">
        <v>2.1044465304318777E-2</v>
      </c>
      <c r="M44" s="590"/>
      <c r="O44" s="738" t="s">
        <v>40</v>
      </c>
      <c r="P44" s="739">
        <v>415.42056479695555</v>
      </c>
      <c r="Q44" s="741">
        <v>8.8282275734115442E-2</v>
      </c>
      <c r="R44" s="739">
        <v>936.35672723760729</v>
      </c>
      <c r="S44" s="741">
        <v>0.1989879890031149</v>
      </c>
      <c r="T44" s="739">
        <v>1458.8148337024109</v>
      </c>
      <c r="U44" s="741">
        <v>0.31001713518174351</v>
      </c>
      <c r="V44" s="739">
        <v>1285.2087850754958</v>
      </c>
      <c r="W44" s="741">
        <v>0.2731235907769724</v>
      </c>
      <c r="X44" s="739">
        <v>266.32358591556368</v>
      </c>
      <c r="Y44" s="741">
        <v>5.6597227577763101E-2</v>
      </c>
      <c r="Z44" s="739">
        <v>343.46970485439988</v>
      </c>
      <c r="AA44" s="741">
        <v>7.2991781726289728E-2</v>
      </c>
      <c r="AB44" s="720"/>
      <c r="AC44" s="738" t="s">
        <v>40</v>
      </c>
      <c r="AD44" s="739">
        <v>193.41609011030997</v>
      </c>
      <c r="AE44" s="741">
        <v>4.2856988266133281E-2</v>
      </c>
      <c r="AF44" s="739">
        <v>1943.037867417775</v>
      </c>
      <c r="AG44" s="741">
        <v>0.43053683401977427</v>
      </c>
      <c r="AH44" s="739">
        <v>2376.6044242050166</v>
      </c>
      <c r="AI44" s="741">
        <v>0.52660617771409268</v>
      </c>
      <c r="AJ44" s="742">
        <v>4513.0583817331008</v>
      </c>
      <c r="AL44" s="739">
        <v>44.513389602341377</v>
      </c>
      <c r="AM44" s="739">
        <v>148.90270050796858</v>
      </c>
      <c r="AN44" s="739">
        <v>520.34207399098045</v>
      </c>
      <c r="AO44" s="739">
        <v>1422.6957934267948</v>
      </c>
      <c r="AP44" s="739">
        <v>1861.633747450107</v>
      </c>
      <c r="AQ44" s="739">
        <v>514.9706767549095</v>
      </c>
    </row>
    <row r="45" spans="1:43" s="572" customFormat="1" ht="13.5" thickBot="1" x14ac:dyDescent="0.25">
      <c r="A45" s="730"/>
      <c r="B45" s="731" t="s">
        <v>41</v>
      </c>
      <c r="C45" s="732">
        <v>9967.0778633461123</v>
      </c>
      <c r="D45" s="733">
        <v>0.14599192808759023</v>
      </c>
      <c r="E45" s="734"/>
      <c r="F45" s="731" t="s">
        <v>41</v>
      </c>
      <c r="G45" s="732">
        <v>6789.7999204959542</v>
      </c>
      <c r="H45" s="735">
        <v>0.70796878714645939</v>
      </c>
      <c r="I45" s="732">
        <v>2565.1200793774942</v>
      </c>
      <c r="J45" s="735">
        <v>0.2674636915294058</v>
      </c>
      <c r="K45" s="732">
        <v>235.61569007262582</v>
      </c>
      <c r="L45" s="735">
        <v>2.4567521324134776E-2</v>
      </c>
      <c r="M45" s="590"/>
      <c r="O45" s="731" t="s">
        <v>41</v>
      </c>
      <c r="P45" s="732">
        <v>692.72850137748355</v>
      </c>
      <c r="Q45" s="735">
        <v>6.9501664467274779E-2</v>
      </c>
      <c r="R45" s="732">
        <v>2078.1279838629043</v>
      </c>
      <c r="S45" s="735">
        <v>0.20849922237541771</v>
      </c>
      <c r="T45" s="732">
        <v>3736.0381123068642</v>
      </c>
      <c r="U45" s="735">
        <v>0.37483785754760973</v>
      </c>
      <c r="V45" s="732">
        <v>2485.6149114690443</v>
      </c>
      <c r="W45" s="735">
        <v>0.24938251165969946</v>
      </c>
      <c r="X45" s="732">
        <v>491.16315142501469</v>
      </c>
      <c r="Y45" s="735">
        <v>4.927855066039618E-2</v>
      </c>
      <c r="Z45" s="732">
        <v>483.40520290479344</v>
      </c>
      <c r="AA45" s="735">
        <v>4.8500193289601368E-2</v>
      </c>
      <c r="AB45" s="720"/>
      <c r="AC45" s="731" t="s">
        <v>41</v>
      </c>
      <c r="AD45" s="732">
        <v>473.91484095695898</v>
      </c>
      <c r="AE45" s="735">
        <v>4.9414845664332623E-2</v>
      </c>
      <c r="AF45" s="732">
        <v>4378.4086599996099</v>
      </c>
      <c r="AG45" s="735">
        <v>0.45653431690886387</v>
      </c>
      <c r="AH45" s="732">
        <v>4738.2121889895043</v>
      </c>
      <c r="AI45" s="735">
        <v>0.4940508374268035</v>
      </c>
      <c r="AJ45" s="746">
        <v>9590.535689946073</v>
      </c>
      <c r="AL45" s="732">
        <v>101.06787422479901</v>
      </c>
      <c r="AM45" s="732">
        <v>372.84696673216001</v>
      </c>
      <c r="AN45" s="732">
        <v>1363.5171449253569</v>
      </c>
      <c r="AO45" s="732">
        <v>3014.8915150742537</v>
      </c>
      <c r="AP45" s="732">
        <v>3700.4253775927245</v>
      </c>
      <c r="AQ45" s="732">
        <v>1037.7868113967802</v>
      </c>
    </row>
    <row r="46" spans="1:43" s="574" customFormat="1" ht="13.5" thickBot="1" x14ac:dyDescent="0.25">
      <c r="A46" s="601"/>
      <c r="B46" s="602" t="s">
        <v>42</v>
      </c>
      <c r="C46" s="603">
        <v>32650.271207035548</v>
      </c>
      <c r="D46" s="604">
        <v>0.15537013281136178</v>
      </c>
      <c r="E46" s="599"/>
      <c r="F46" s="602" t="s">
        <v>42</v>
      </c>
      <c r="G46" s="603">
        <v>20206.513110186432</v>
      </c>
      <c r="H46" s="591">
        <v>0.64523011751742798</v>
      </c>
      <c r="I46" s="603">
        <v>10609.169725282183</v>
      </c>
      <c r="J46" s="591">
        <v>0.33876977147310522</v>
      </c>
      <c r="K46" s="603">
        <v>501.07154656880334</v>
      </c>
      <c r="L46" s="591">
        <v>1.6000111009466762E-2</v>
      </c>
      <c r="M46" s="600"/>
      <c r="O46" s="602" t="s">
        <v>42</v>
      </c>
      <c r="P46" s="603">
        <v>2940.7442839070054</v>
      </c>
      <c r="Q46" s="591">
        <v>9.0067989489573605E-2</v>
      </c>
      <c r="R46" s="603">
        <v>7416.768731461093</v>
      </c>
      <c r="S46" s="591">
        <v>0.22715795174965997</v>
      </c>
      <c r="T46" s="603">
        <v>11404.634933793366</v>
      </c>
      <c r="U46" s="591">
        <v>0.34929679026175658</v>
      </c>
      <c r="V46" s="603">
        <v>7174.0339595307978</v>
      </c>
      <c r="W46" s="591">
        <v>0.21972356413336383</v>
      </c>
      <c r="X46" s="603">
        <v>2556.5506716722916</v>
      </c>
      <c r="Y46" s="591">
        <v>7.8301054697561004E-2</v>
      </c>
      <c r="Z46" s="603">
        <v>1157.5386266709916</v>
      </c>
      <c r="AA46" s="591">
        <v>3.5452649668084923E-2</v>
      </c>
      <c r="AB46" s="613"/>
      <c r="AC46" s="602" t="s">
        <v>42</v>
      </c>
      <c r="AD46" s="603">
        <v>2150.5974837830659</v>
      </c>
      <c r="AE46" s="591">
        <v>6.8672425550477853E-2</v>
      </c>
      <c r="AF46" s="603">
        <v>17624.252198820679</v>
      </c>
      <c r="AG46" s="591">
        <v>0.56277390638314517</v>
      </c>
      <c r="AH46" s="603">
        <v>11541.904699433675</v>
      </c>
      <c r="AI46" s="591">
        <v>0.36855366806637696</v>
      </c>
      <c r="AJ46" s="605">
        <v>31316.754382037419</v>
      </c>
      <c r="AL46" s="603">
        <v>318.10986849041836</v>
      </c>
      <c r="AM46" s="603">
        <v>1832.4876152926477</v>
      </c>
      <c r="AN46" s="603">
        <v>7324.3164892973464</v>
      </c>
      <c r="AO46" s="603">
        <v>10299.935709523334</v>
      </c>
      <c r="AP46" s="603">
        <v>8953.2582544555517</v>
      </c>
      <c r="AQ46" s="603">
        <v>2588.6464449781229</v>
      </c>
    </row>
    <row r="47" spans="1:43" x14ac:dyDescent="0.2">
      <c r="B47" s="592" t="s">
        <v>75</v>
      </c>
      <c r="C47" s="589"/>
      <c r="D47" s="590"/>
      <c r="F47" s="593" t="s">
        <v>75</v>
      </c>
      <c r="G47" s="589"/>
      <c r="H47" s="589"/>
      <c r="I47" s="589"/>
      <c r="J47" s="589"/>
      <c r="K47" s="589"/>
      <c r="L47" s="589"/>
      <c r="O47" s="593" t="s">
        <v>238</v>
      </c>
      <c r="P47" s="589"/>
      <c r="Q47" s="589"/>
      <c r="R47" s="589"/>
      <c r="S47" s="589"/>
      <c r="T47" s="589"/>
      <c r="U47" s="589"/>
      <c r="V47" s="589"/>
      <c r="W47" s="589"/>
      <c r="X47" s="589"/>
      <c r="Y47" s="589"/>
      <c r="Z47" s="589"/>
      <c r="AA47" s="589"/>
      <c r="AB47" s="597"/>
      <c r="AC47" s="593" t="s">
        <v>278</v>
      </c>
      <c r="AD47" s="594"/>
      <c r="AL47" s="594"/>
      <c r="AM47" s="594"/>
      <c r="AN47" s="594"/>
      <c r="AO47" s="594"/>
      <c r="AP47" s="594"/>
      <c r="AQ47" s="594"/>
    </row>
    <row r="48" spans="1:43" x14ac:dyDescent="0.2">
      <c r="AD48" s="594"/>
      <c r="AL48" s="594"/>
      <c r="AM48" s="594"/>
      <c r="AN48" s="594"/>
      <c r="AO48" s="594"/>
      <c r="AP48" s="594"/>
      <c r="AQ48" s="594"/>
    </row>
    <row r="49" spans="18:43" x14ac:dyDescent="0.2">
      <c r="R49" s="595"/>
      <c r="AC49" s="571" t="s">
        <v>133</v>
      </c>
    </row>
    <row r="50" spans="18:43" x14ac:dyDescent="0.2">
      <c r="AC50" s="571" t="s">
        <v>134</v>
      </c>
    </row>
    <row r="51" spans="18:43" x14ac:dyDescent="0.2">
      <c r="V51" s="596"/>
      <c r="W51" s="596"/>
      <c r="X51" s="596"/>
      <c r="Y51" s="596"/>
      <c r="Z51" s="596"/>
      <c r="AC51" s="571" t="s">
        <v>279</v>
      </c>
    </row>
    <row r="52" spans="18:43" x14ac:dyDescent="0.2">
      <c r="V52" s="596"/>
      <c r="W52" s="596"/>
      <c r="X52" s="596"/>
      <c r="Y52" s="596"/>
      <c r="Z52" s="596"/>
      <c r="AA52" s="596"/>
      <c r="AC52" s="596"/>
      <c r="AE52" s="596"/>
      <c r="AF52" s="596"/>
      <c r="AG52" s="596"/>
    </row>
    <row r="55" spans="18:43" x14ac:dyDescent="0.2">
      <c r="AF55" s="594"/>
    </row>
    <row r="56" spans="18:43" x14ac:dyDescent="0.2">
      <c r="AD56" s="597"/>
      <c r="AE56" s="597"/>
      <c r="AF56" s="597"/>
      <c r="AL56" s="597"/>
      <c r="AM56" s="597"/>
      <c r="AN56" s="597"/>
      <c r="AO56" s="597"/>
      <c r="AP56" s="597"/>
      <c r="AQ56" s="597"/>
    </row>
    <row r="57" spans="18:43" x14ac:dyDescent="0.2">
      <c r="AD57" s="597"/>
      <c r="AE57" s="597"/>
      <c r="AF57" s="597"/>
      <c r="AL57" s="597"/>
      <c r="AM57" s="597"/>
      <c r="AN57" s="597"/>
      <c r="AO57" s="597"/>
      <c r="AP57" s="597"/>
      <c r="AQ57" s="597"/>
    </row>
    <row r="58" spans="18:43" x14ac:dyDescent="0.2">
      <c r="AD58" s="597"/>
      <c r="AE58" s="597"/>
      <c r="AF58" s="597"/>
      <c r="AL58" s="597"/>
      <c r="AM58" s="597"/>
      <c r="AN58" s="597"/>
      <c r="AO58" s="597"/>
      <c r="AP58" s="597"/>
      <c r="AQ58" s="597"/>
    </row>
    <row r="59" spans="18:43" x14ac:dyDescent="0.2">
      <c r="AD59" s="597"/>
      <c r="AE59" s="597"/>
      <c r="AF59" s="597"/>
      <c r="AL59" s="597"/>
      <c r="AM59" s="597"/>
      <c r="AN59" s="597"/>
      <c r="AO59" s="597"/>
      <c r="AP59" s="597"/>
      <c r="AQ59" s="597"/>
    </row>
    <row r="74" spans="16:16" x14ac:dyDescent="0.2">
      <c r="P74" s="598"/>
    </row>
  </sheetData>
  <phoneticPr fontId="2" type="noConversion"/>
  <pageMargins left="0.78740157480314965" right="0.78740157480314965" top="0.98425196850393704" bottom="0.98425196850393704" header="0.51181102362204722" footer="0.51181102362204722"/>
  <pageSetup paperSize="9" scale="69" orientation="landscape" r:id="rId1"/>
  <headerFooter alignWithMargins="0">
    <oddHeader>&amp;CObservatoire de l'habitat de la Martinique
&amp;"Arial,Gras"&amp;11Le parc vacant</oddHeader>
  </headerFooter>
  <colBreaks count="2" manualBreakCount="2">
    <brk id="14" max="78" man="1"/>
    <brk id="28" max="7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AK48"/>
  <sheetViews>
    <sheetView zoomScale="80" zoomScaleNormal="80" workbookViewId="0">
      <selection activeCell="G18" sqref="G18"/>
    </sheetView>
  </sheetViews>
  <sheetFormatPr baseColWidth="10" defaultColWidth="11.42578125" defaultRowHeight="12.75" x14ac:dyDescent="0.2"/>
  <cols>
    <col min="1" max="1" width="11.85546875" style="270" customWidth="1"/>
    <col min="2" max="2" width="17" style="270" bestFit="1" customWidth="1"/>
    <col min="3" max="3" width="11.42578125" style="270"/>
    <col min="4" max="4" width="10" style="413" customWidth="1"/>
    <col min="5" max="5" width="11.42578125" style="270" customWidth="1"/>
    <col min="6" max="6" width="10" style="270" customWidth="1"/>
    <col min="7" max="7" width="15.85546875" style="270" customWidth="1"/>
    <col min="8" max="8" width="11.42578125" style="172" customWidth="1"/>
    <col min="9" max="9" width="2.42578125" style="270" customWidth="1"/>
    <col min="10" max="10" width="17" style="270" customWidth="1"/>
    <col min="11" max="11" width="11.42578125" style="270"/>
    <col min="12" max="12" width="10" style="270" customWidth="1"/>
    <col min="13" max="13" width="12.28515625" style="270" customWidth="1"/>
    <col min="14" max="14" width="10" style="270" customWidth="1"/>
    <col min="15" max="15" width="11.42578125" style="270"/>
    <col min="16" max="16" width="10" style="270" customWidth="1"/>
    <col min="17" max="17" width="11.42578125" style="270"/>
    <col min="18" max="18" width="17" style="270" bestFit="1" customWidth="1"/>
    <col min="19" max="19" width="11.42578125" style="270"/>
    <col min="20" max="20" width="8.7109375" style="270" customWidth="1"/>
    <col min="21" max="21" width="11.42578125" style="270"/>
    <col min="22" max="22" width="8.7109375" style="270" customWidth="1"/>
    <col min="23" max="23" width="11.42578125" style="270"/>
    <col min="24" max="24" width="8.7109375" style="270" customWidth="1"/>
    <col min="25" max="25" width="11.42578125" style="270"/>
    <col min="26" max="26" width="8.7109375" style="270" customWidth="1"/>
    <col min="27" max="27" width="11.42578125" style="270"/>
    <col min="28" max="28" width="8.7109375" style="270" customWidth="1"/>
    <col min="29" max="29" width="11.42578125" style="270"/>
    <col min="30" max="30" width="19.140625" style="270" customWidth="1"/>
    <col min="31" max="31" width="11.42578125" style="270"/>
    <col min="32" max="32" width="10.140625" style="270" customWidth="1"/>
    <col min="33" max="33" width="11.42578125" style="270"/>
    <col min="34" max="34" width="10.140625" style="270" customWidth="1"/>
    <col min="35" max="35" width="11.42578125" style="270"/>
    <col min="36" max="36" width="10.140625" style="270" customWidth="1"/>
    <col min="37" max="16384" width="11.42578125" style="270"/>
  </cols>
  <sheetData>
    <row r="1" spans="1:37" ht="13.5" thickBot="1" x14ac:dyDescent="0.25"/>
    <row r="2" spans="1:37" x14ac:dyDescent="0.2">
      <c r="C2" s="293" t="s">
        <v>135</v>
      </c>
      <c r="D2" s="552"/>
      <c r="E2" s="293" t="s">
        <v>135</v>
      </c>
      <c r="F2" s="294"/>
      <c r="K2" s="295" t="s">
        <v>244</v>
      </c>
      <c r="L2" s="294"/>
      <c r="M2" s="296"/>
      <c r="N2" s="294"/>
      <c r="O2" s="296"/>
      <c r="P2" s="294"/>
      <c r="S2" s="295" t="s">
        <v>245</v>
      </c>
      <c r="T2" s="296"/>
      <c r="U2" s="295"/>
      <c r="V2" s="296"/>
      <c r="W2" s="295"/>
      <c r="X2" s="296"/>
      <c r="Y2" s="295"/>
      <c r="Z2" s="296"/>
      <c r="AA2" s="295"/>
      <c r="AB2" s="296"/>
      <c r="AE2" s="51" t="s">
        <v>246</v>
      </c>
      <c r="AF2" s="47"/>
      <c r="AG2" s="47"/>
      <c r="AH2" s="47"/>
      <c r="AI2" s="47"/>
      <c r="AJ2" s="47"/>
    </row>
    <row r="3" spans="1:37" ht="39" thickBot="1" x14ac:dyDescent="0.25">
      <c r="C3" s="297">
        <v>2015</v>
      </c>
      <c r="D3" s="415" t="s">
        <v>55</v>
      </c>
      <c r="E3" s="297">
        <v>2010</v>
      </c>
      <c r="F3" s="284" t="s">
        <v>55</v>
      </c>
      <c r="G3" s="271" t="s">
        <v>277</v>
      </c>
      <c r="K3" s="298" t="s">
        <v>127</v>
      </c>
      <c r="L3" s="284" t="s">
        <v>55</v>
      </c>
      <c r="M3" s="299" t="s">
        <v>128</v>
      </c>
      <c r="N3" s="284" t="s">
        <v>55</v>
      </c>
      <c r="O3" s="299" t="s">
        <v>235</v>
      </c>
      <c r="P3" s="284" t="s">
        <v>55</v>
      </c>
      <c r="S3" s="298" t="s">
        <v>60</v>
      </c>
      <c r="T3" s="284" t="s">
        <v>55</v>
      </c>
      <c r="U3" s="299" t="s">
        <v>61</v>
      </c>
      <c r="V3" s="284" t="s">
        <v>55</v>
      </c>
      <c r="W3" s="299" t="s">
        <v>62</v>
      </c>
      <c r="X3" s="284" t="s">
        <v>55</v>
      </c>
      <c r="Y3" s="299" t="s">
        <v>63</v>
      </c>
      <c r="Z3" s="284" t="s">
        <v>55</v>
      </c>
      <c r="AA3" s="299" t="s">
        <v>97</v>
      </c>
      <c r="AB3" s="284" t="s">
        <v>55</v>
      </c>
      <c r="AC3" s="790"/>
      <c r="AE3" s="300" t="s">
        <v>242</v>
      </c>
      <c r="AF3" s="284" t="s">
        <v>55</v>
      </c>
      <c r="AG3" s="300" t="s">
        <v>243</v>
      </c>
      <c r="AH3" s="284" t="s">
        <v>55</v>
      </c>
      <c r="AI3" s="300" t="s">
        <v>286</v>
      </c>
      <c r="AJ3" s="284" t="s">
        <v>55</v>
      </c>
    </row>
    <row r="4" spans="1:37" x14ac:dyDescent="0.2">
      <c r="A4" s="301">
        <v>97209</v>
      </c>
      <c r="B4" s="302" t="s">
        <v>8</v>
      </c>
      <c r="C4" s="546">
        <v>8151.5083336737098</v>
      </c>
      <c r="D4" s="319">
        <v>0.17308053786128447</v>
      </c>
      <c r="E4" s="303">
        <v>5877.5604279999998</v>
      </c>
      <c r="F4" s="304">
        <v>0.13099712302500593</v>
      </c>
      <c r="G4" s="305">
        <v>6.7599040523354414E-2</v>
      </c>
      <c r="I4" s="272"/>
      <c r="J4" s="302" t="s">
        <v>8</v>
      </c>
      <c r="K4" s="306">
        <v>4123.8190539162861</v>
      </c>
      <c r="L4" s="304">
        <v>0.18305661345086849</v>
      </c>
      <c r="M4" s="306">
        <v>3863.5548815155216</v>
      </c>
      <c r="N4" s="304">
        <v>0.15829887305382528</v>
      </c>
      <c r="O4" s="303">
        <v>50.493813812559793</v>
      </c>
      <c r="P4" s="304">
        <v>0.31102266673689843</v>
      </c>
      <c r="R4" s="302" t="s">
        <v>8</v>
      </c>
      <c r="S4" s="303">
        <v>1098.6180972121908</v>
      </c>
      <c r="T4" s="304">
        <v>0.39173592072865077</v>
      </c>
      <c r="U4" s="303">
        <v>2163.0158651262964</v>
      </c>
      <c r="V4" s="304">
        <v>0.26633503210129433</v>
      </c>
      <c r="W4" s="303">
        <v>2608.4096386094984</v>
      </c>
      <c r="X4" s="304">
        <v>0.17051256386935595</v>
      </c>
      <c r="Y4" s="303">
        <v>1128.9530349140528</v>
      </c>
      <c r="Z4" s="304">
        <v>8.3983908948130445E-2</v>
      </c>
      <c r="AA4" s="303">
        <v>1152.5116978116678</v>
      </c>
      <c r="AB4" s="304">
        <v>0.15509992430445982</v>
      </c>
      <c r="AC4" s="791"/>
      <c r="AD4" s="302" t="s">
        <v>8</v>
      </c>
      <c r="AE4" s="303">
        <v>838.18758873082754</v>
      </c>
      <c r="AF4" s="304">
        <v>0.24132248948303445</v>
      </c>
      <c r="AG4" s="303">
        <v>5531.5769477580179</v>
      </c>
      <c r="AH4" s="304">
        <v>0.16971319286986197</v>
      </c>
      <c r="AI4" s="303">
        <v>1668.1032127555218</v>
      </c>
      <c r="AJ4" s="304">
        <v>0.16242164534159664</v>
      </c>
      <c r="AK4" s="307"/>
    </row>
    <row r="5" spans="1:37" x14ac:dyDescent="0.2">
      <c r="A5" s="308">
        <v>97213</v>
      </c>
      <c r="B5" s="309" t="s">
        <v>10</v>
      </c>
      <c r="C5" s="546">
        <v>2445.5973663770601</v>
      </c>
      <c r="D5" s="320">
        <v>0.12191543095860372</v>
      </c>
      <c r="E5" s="310">
        <v>1628.272678</v>
      </c>
      <c r="F5" s="311">
        <v>9.3203733915988962E-2</v>
      </c>
      <c r="G5" s="312">
        <v>8.475475990345438E-2</v>
      </c>
      <c r="I5" s="272"/>
      <c r="J5" s="309" t="s">
        <v>10</v>
      </c>
      <c r="K5" s="313">
        <v>1258.5261761437625</v>
      </c>
      <c r="L5" s="311">
        <v>0.11222413460386782</v>
      </c>
      <c r="M5" s="313">
        <v>964.51942327545885</v>
      </c>
      <c r="N5" s="311">
        <v>0.10988240696962318</v>
      </c>
      <c r="O5" s="310">
        <v>17.773730568001511</v>
      </c>
      <c r="P5" s="311">
        <v>0.26275147196447413</v>
      </c>
      <c r="R5" s="309" t="s">
        <v>10</v>
      </c>
      <c r="S5" s="310">
        <v>247.74271823554096</v>
      </c>
      <c r="T5" s="311">
        <v>0.42516441933256743</v>
      </c>
      <c r="U5" s="310">
        <v>614.78479192476379</v>
      </c>
      <c r="V5" s="311">
        <v>0.21670504499780072</v>
      </c>
      <c r="W5" s="310">
        <v>736.77158671476661</v>
      </c>
      <c r="X5" s="311">
        <v>0.1086569518907131</v>
      </c>
      <c r="Y5" s="310">
        <v>610.60924316155342</v>
      </c>
      <c r="Z5" s="311">
        <v>8.0894003508848747E-2</v>
      </c>
      <c r="AA5" s="310">
        <v>235.68902634043206</v>
      </c>
      <c r="AB5" s="311">
        <v>0.1019793459164232</v>
      </c>
      <c r="AC5" s="790"/>
      <c r="AD5" s="309" t="s">
        <v>10</v>
      </c>
      <c r="AE5" s="310">
        <v>103.48005936034042</v>
      </c>
      <c r="AF5" s="311">
        <v>0.15550921391054937</v>
      </c>
      <c r="AG5" s="310">
        <v>1188.8503690944331</v>
      </c>
      <c r="AH5" s="311">
        <v>0.13899639946381492</v>
      </c>
      <c r="AI5" s="310">
        <v>948.48890153244952</v>
      </c>
      <c r="AJ5" s="311">
        <v>9.6675730842322713E-2</v>
      </c>
      <c r="AK5" s="307"/>
    </row>
    <row r="6" spans="1:37" x14ac:dyDescent="0.2">
      <c r="A6" s="308">
        <v>97224</v>
      </c>
      <c r="B6" s="309" t="s">
        <v>19</v>
      </c>
      <c r="C6" s="546">
        <v>1072.0287481057001</v>
      </c>
      <c r="D6" s="320">
        <v>0.13220480877128601</v>
      </c>
      <c r="E6" s="310">
        <v>708.69467999999995</v>
      </c>
      <c r="F6" s="311">
        <v>9.681575345154432E-2</v>
      </c>
      <c r="G6" s="312">
        <v>8.6299180313196944E-2</v>
      </c>
      <c r="I6" s="272"/>
      <c r="J6" s="309" t="s">
        <v>19</v>
      </c>
      <c r="K6" s="313">
        <v>607.97561995801493</v>
      </c>
      <c r="L6" s="311">
        <v>0.10095626878108671</v>
      </c>
      <c r="M6" s="313">
        <v>292.17400758885327</v>
      </c>
      <c r="N6" s="311">
        <v>0.14376959617144522</v>
      </c>
      <c r="O6" s="310">
        <v>20.00515786643863</v>
      </c>
      <c r="P6" s="311">
        <v>0.36745489695005334</v>
      </c>
      <c r="R6" s="309" t="s">
        <v>19</v>
      </c>
      <c r="S6" s="310">
        <v>82.128166545780729</v>
      </c>
      <c r="T6" s="311">
        <v>0.41149239634633705</v>
      </c>
      <c r="U6" s="310">
        <v>261.34892972784945</v>
      </c>
      <c r="V6" s="311">
        <v>0.3212197853780478</v>
      </c>
      <c r="W6" s="310">
        <v>451.07381996256674</v>
      </c>
      <c r="X6" s="311">
        <v>0.1804668891553603</v>
      </c>
      <c r="Y6" s="310">
        <v>210.57169397102783</v>
      </c>
      <c r="Z6" s="311">
        <v>6.7630231926751327E-2</v>
      </c>
      <c r="AA6" s="310">
        <v>66.906137898478264</v>
      </c>
      <c r="AB6" s="311">
        <v>4.5127805107364562E-2</v>
      </c>
      <c r="AC6" s="790"/>
      <c r="AD6" s="309" t="s">
        <v>19</v>
      </c>
      <c r="AE6" s="310">
        <v>27.322425873417831</v>
      </c>
      <c r="AF6" s="311">
        <v>0.19039951930108404</v>
      </c>
      <c r="AG6" s="310">
        <v>492.94424284502799</v>
      </c>
      <c r="AH6" s="311">
        <v>0.11885037239039421</v>
      </c>
      <c r="AI6" s="310">
        <v>399.88811669486103</v>
      </c>
      <c r="AJ6" s="311">
        <v>0.11516700588142657</v>
      </c>
      <c r="AK6" s="307"/>
    </row>
    <row r="7" spans="1:37" x14ac:dyDescent="0.2">
      <c r="A7" s="308">
        <v>97229</v>
      </c>
      <c r="B7" s="314" t="s">
        <v>24</v>
      </c>
      <c r="C7" s="546">
        <v>1567.66646855979</v>
      </c>
      <c r="D7" s="321">
        <v>0.14026739035185185</v>
      </c>
      <c r="E7" s="315">
        <v>1499.6356960000001</v>
      </c>
      <c r="F7" s="316">
        <v>0.13705528054496763</v>
      </c>
      <c r="G7" s="317">
        <v>8.9126792258118481E-3</v>
      </c>
      <c r="I7" s="272"/>
      <c r="J7" s="314" t="s">
        <v>24</v>
      </c>
      <c r="K7" s="318">
        <v>529.67245592344466</v>
      </c>
      <c r="L7" s="316">
        <v>0.10398637473631722</v>
      </c>
      <c r="M7" s="318">
        <v>1005.4406757861834</v>
      </c>
      <c r="N7" s="316">
        <v>0.16658173096884987</v>
      </c>
      <c r="O7" s="315">
        <v>7.3906410396003697</v>
      </c>
      <c r="P7" s="316">
        <v>0.15764997827692692</v>
      </c>
      <c r="R7" s="314" t="s">
        <v>24</v>
      </c>
      <c r="S7" s="315">
        <v>444.98577687712981</v>
      </c>
      <c r="T7" s="316">
        <v>0.3751207171369883</v>
      </c>
      <c r="U7" s="315">
        <v>286.21075746063451</v>
      </c>
      <c r="V7" s="316">
        <v>0.17577516119249417</v>
      </c>
      <c r="W7" s="315">
        <v>464.03434501467757</v>
      </c>
      <c r="X7" s="316">
        <v>0.14655158375535721</v>
      </c>
      <c r="Y7" s="315">
        <v>279.07604914610226</v>
      </c>
      <c r="Z7" s="316">
        <v>8.1947730271385133E-2</v>
      </c>
      <c r="AA7" s="315">
        <v>93.359540061248907</v>
      </c>
      <c r="AB7" s="316">
        <v>5.2160394215109943E-2</v>
      </c>
      <c r="AC7" s="790"/>
      <c r="AD7" s="314" t="s">
        <v>24</v>
      </c>
      <c r="AE7" s="315">
        <v>54.215243525556538</v>
      </c>
      <c r="AF7" s="316">
        <v>0.14839759922475473</v>
      </c>
      <c r="AG7" s="315">
        <v>862.03613800372557</v>
      </c>
      <c r="AH7" s="316">
        <v>0.13240986069389399</v>
      </c>
      <c r="AI7" s="315">
        <v>626.25239121994639</v>
      </c>
      <c r="AJ7" s="316">
        <v>0.15379889961533771</v>
      </c>
      <c r="AK7" s="307"/>
    </row>
    <row r="8" spans="1:37" ht="13.5" thickBot="1" x14ac:dyDescent="0.25">
      <c r="A8" s="3"/>
      <c r="B8" s="29" t="s">
        <v>34</v>
      </c>
      <c r="C8" s="547">
        <v>13236.80091671626</v>
      </c>
      <c r="D8" s="273">
        <v>0.15313011714605265</v>
      </c>
      <c r="E8" s="38">
        <v>9714.1634819999999</v>
      </c>
      <c r="F8" s="43">
        <v>0.12052347684365439</v>
      </c>
      <c r="G8" s="273">
        <v>6.3838065311384362E-2</v>
      </c>
      <c r="I8" s="272"/>
      <c r="J8" s="29" t="s">
        <v>34</v>
      </c>
      <c r="K8" s="56">
        <v>6519.993305941508</v>
      </c>
      <c r="L8" s="43">
        <v>0.14534804143119809</v>
      </c>
      <c r="M8" s="56">
        <v>6125.6889881660163</v>
      </c>
      <c r="N8" s="43">
        <v>0.14849287202401926</v>
      </c>
      <c r="O8" s="56">
        <v>95.663343286600295</v>
      </c>
      <c r="P8" s="43">
        <v>0.28873843315487052</v>
      </c>
      <c r="R8" s="29" t="s">
        <v>34</v>
      </c>
      <c r="S8" s="38">
        <v>1873.4747588706423</v>
      </c>
      <c r="T8" s="43">
        <v>0.39251365184309439</v>
      </c>
      <c r="U8" s="38">
        <v>3325.3603442395438</v>
      </c>
      <c r="V8" s="43">
        <v>0.24815627654106584</v>
      </c>
      <c r="W8" s="38">
        <v>4260.2893903015092</v>
      </c>
      <c r="X8" s="43">
        <v>0.15355706991059234</v>
      </c>
      <c r="Y8" s="38">
        <v>2229.2100211927363</v>
      </c>
      <c r="Z8" s="43">
        <v>8.1033110269299685E-2</v>
      </c>
      <c r="AA8" s="38">
        <v>1548.4664021118272</v>
      </c>
      <c r="AB8" s="43">
        <v>0.11898136301299389</v>
      </c>
      <c r="AC8" s="790"/>
      <c r="AD8" s="29" t="s">
        <v>34</v>
      </c>
      <c r="AE8" s="38">
        <v>1023.2053174901424</v>
      </c>
      <c r="AF8" s="43">
        <v>0.22015899266258704</v>
      </c>
      <c r="AG8" s="38">
        <v>8075.4076977012046</v>
      </c>
      <c r="AH8" s="43">
        <v>0.15588162408880138</v>
      </c>
      <c r="AI8" s="38">
        <v>3642.7326222027787</v>
      </c>
      <c r="AJ8" s="43">
        <v>0.13186184115395938</v>
      </c>
      <c r="AK8" s="307"/>
    </row>
    <row r="9" spans="1:37" x14ac:dyDescent="0.2">
      <c r="A9" s="308">
        <v>97212</v>
      </c>
      <c r="B9" s="302" t="s">
        <v>9</v>
      </c>
      <c r="C9" s="548">
        <v>1008.66115774414</v>
      </c>
      <c r="D9" s="319">
        <v>0.18224353050769038</v>
      </c>
      <c r="E9" s="303">
        <v>662.668724</v>
      </c>
      <c r="F9" s="304">
        <v>0.13069759800643099</v>
      </c>
      <c r="G9" s="319">
        <v>8.7651503870177061E-2</v>
      </c>
      <c r="I9" s="272"/>
      <c r="J9" s="302" t="s">
        <v>9</v>
      </c>
      <c r="K9" s="306">
        <v>725.83634864025908</v>
      </c>
      <c r="L9" s="304">
        <v>0.16086350330264904</v>
      </c>
      <c r="M9" s="306">
        <v>147.57578939096325</v>
      </c>
      <c r="N9" s="304">
        <v>0.15455879528309063</v>
      </c>
      <c r="O9" s="303">
        <v>27.620405037859314</v>
      </c>
      <c r="P9" s="304">
        <v>0.4077235784010439</v>
      </c>
      <c r="R9" s="302" t="s">
        <v>9</v>
      </c>
      <c r="S9" s="303">
        <v>55.081105580123662</v>
      </c>
      <c r="T9" s="304">
        <v>0.51155376845333733</v>
      </c>
      <c r="U9" s="303">
        <v>185.17857538383171</v>
      </c>
      <c r="V9" s="304">
        <v>0.33781622365509301</v>
      </c>
      <c r="W9" s="303">
        <v>500.45869666151407</v>
      </c>
      <c r="X9" s="304">
        <v>0.26143666954720007</v>
      </c>
      <c r="Y9" s="303">
        <v>225.34006546648362</v>
      </c>
      <c r="Z9" s="304">
        <v>0.10744198836269596</v>
      </c>
      <c r="AA9" s="303">
        <v>42.602714652185753</v>
      </c>
      <c r="AB9" s="304">
        <v>4.9122861136896047E-2</v>
      </c>
      <c r="AC9" s="790"/>
      <c r="AD9" s="302" t="s">
        <v>9</v>
      </c>
      <c r="AE9" s="303">
        <v>57.610601933350978</v>
      </c>
      <c r="AF9" s="304">
        <v>0.20915808117950216</v>
      </c>
      <c r="AG9" s="303">
        <v>563.19830402993398</v>
      </c>
      <c r="AH9" s="304">
        <v>0.20716123895630681</v>
      </c>
      <c r="AI9" s="303">
        <v>280.22363710579668</v>
      </c>
      <c r="AJ9" s="304">
        <v>0.12621056096431404</v>
      </c>
      <c r="AK9" s="307"/>
    </row>
    <row r="10" spans="1:37" x14ac:dyDescent="0.2">
      <c r="A10" s="308">
        <v>97222</v>
      </c>
      <c r="B10" s="309" t="s">
        <v>17</v>
      </c>
      <c r="C10" s="546">
        <v>1632.3945207613799</v>
      </c>
      <c r="D10" s="320">
        <v>0.13768019471749285</v>
      </c>
      <c r="E10" s="310">
        <v>1278.0451310000001</v>
      </c>
      <c r="F10" s="311">
        <v>0.11692913953371174</v>
      </c>
      <c r="G10" s="320">
        <v>5.0160762694002825E-2</v>
      </c>
      <c r="I10" s="272"/>
      <c r="J10" s="309" t="s">
        <v>17</v>
      </c>
      <c r="K10" s="313">
        <v>731.38702750660048</v>
      </c>
      <c r="L10" s="311">
        <v>0.10103561340037492</v>
      </c>
      <c r="M10" s="313">
        <v>723.62931402911136</v>
      </c>
      <c r="N10" s="311">
        <v>0.158773979198365</v>
      </c>
      <c r="O10" s="310">
        <v>9.9954853273137605</v>
      </c>
      <c r="P10" s="311">
        <v>0.16683461627621629</v>
      </c>
      <c r="R10" s="309" t="s">
        <v>17</v>
      </c>
      <c r="S10" s="310">
        <v>77.380487535291749</v>
      </c>
      <c r="T10" s="311">
        <v>0.28191201973376456</v>
      </c>
      <c r="U10" s="310">
        <v>394.26103351218001</v>
      </c>
      <c r="V10" s="311">
        <v>0.30392884931804842</v>
      </c>
      <c r="W10" s="310">
        <v>801.37135041371675</v>
      </c>
      <c r="X10" s="311">
        <v>0.19384535008294473</v>
      </c>
      <c r="Y10" s="310">
        <v>294.44360565350468</v>
      </c>
      <c r="Z10" s="311">
        <v>6.0931602923458276E-2</v>
      </c>
      <c r="AA10" s="310">
        <v>64.93804364668982</v>
      </c>
      <c r="AB10" s="311">
        <v>4.925951038470678E-2</v>
      </c>
      <c r="AC10" s="790"/>
      <c r="AD10" s="309" t="s">
        <v>17</v>
      </c>
      <c r="AE10" s="310">
        <v>32.419173564400111</v>
      </c>
      <c r="AF10" s="311">
        <v>0.206209124603845</v>
      </c>
      <c r="AG10" s="310">
        <v>811.1573176640768</v>
      </c>
      <c r="AH10" s="311">
        <v>0.15215515165412988</v>
      </c>
      <c r="AI10" s="310">
        <v>621.43533563454878</v>
      </c>
      <c r="AJ10" s="311">
        <v>0.10398917497238931</v>
      </c>
      <c r="AK10" s="307"/>
    </row>
    <row r="11" spans="1:37" x14ac:dyDescent="0.2">
      <c r="A11" s="308">
        <v>97228</v>
      </c>
      <c r="B11" s="309" t="s">
        <v>23</v>
      </c>
      <c r="C11" s="546">
        <v>1517.0903131407099</v>
      </c>
      <c r="D11" s="320">
        <v>0.17540831297277004</v>
      </c>
      <c r="E11" s="310">
        <v>1245.9188119999999</v>
      </c>
      <c r="F11" s="311">
        <v>0.14815815106495511</v>
      </c>
      <c r="G11" s="320">
        <v>4.0170034665751642E-2</v>
      </c>
      <c r="I11" s="272"/>
      <c r="J11" s="309" t="s">
        <v>23</v>
      </c>
      <c r="K11" s="313">
        <v>1284.2975013480836</v>
      </c>
      <c r="L11" s="311">
        <v>0.17073090091813978</v>
      </c>
      <c r="M11" s="313">
        <v>170.24942724849654</v>
      </c>
      <c r="N11" s="311">
        <v>0.16229420794623495</v>
      </c>
      <c r="O11" s="310">
        <v>45.010114174873266</v>
      </c>
      <c r="P11" s="311">
        <v>0.58046867407743874</v>
      </c>
      <c r="R11" s="309" t="s">
        <v>23</v>
      </c>
      <c r="S11" s="310">
        <v>60.084964168771002</v>
      </c>
      <c r="T11" s="311">
        <v>0.82748414848139629</v>
      </c>
      <c r="U11" s="310">
        <v>247.68034674553343</v>
      </c>
      <c r="V11" s="311">
        <v>0.44180660638678687</v>
      </c>
      <c r="W11" s="310">
        <v>788.79958464412186</v>
      </c>
      <c r="X11" s="311">
        <v>0.28147633272417749</v>
      </c>
      <c r="Y11" s="310">
        <v>280.38217932724035</v>
      </c>
      <c r="Z11" s="311">
        <v>8.7380769915939682E-2</v>
      </c>
      <c r="AA11" s="310">
        <v>140.14323825504133</v>
      </c>
      <c r="AB11" s="311">
        <v>6.9911438768040124E-2</v>
      </c>
      <c r="AC11" s="790"/>
      <c r="AD11" s="309" t="s">
        <v>23</v>
      </c>
      <c r="AE11" s="310">
        <v>85.105796850882285</v>
      </c>
      <c r="AF11" s="311">
        <v>0.2152040186628659</v>
      </c>
      <c r="AG11" s="310">
        <v>913.91868745451404</v>
      </c>
      <c r="AH11" s="311">
        <v>0.17359147376987938</v>
      </c>
      <c r="AI11" s="310">
        <v>500.53255846605703</v>
      </c>
      <c r="AJ11" s="311">
        <v>0.17449490904902867</v>
      </c>
      <c r="AK11" s="307"/>
    </row>
    <row r="12" spans="1:37" x14ac:dyDescent="0.2">
      <c r="A12" s="308">
        <v>97230</v>
      </c>
      <c r="B12" s="314" t="s">
        <v>25</v>
      </c>
      <c r="C12" s="546">
        <v>998.19396489693702</v>
      </c>
      <c r="D12" s="321">
        <v>0.14190742740861034</v>
      </c>
      <c r="E12" s="310">
        <v>771.53095900000005</v>
      </c>
      <c r="F12" s="316">
        <v>0.11652550596516505</v>
      </c>
      <c r="G12" s="321">
        <v>5.2864097208359384E-2</v>
      </c>
      <c r="I12" s="272"/>
      <c r="J12" s="314" t="s">
        <v>25</v>
      </c>
      <c r="K12" s="318">
        <v>714.47887659610967</v>
      </c>
      <c r="L12" s="316">
        <v>0.15698370039796158</v>
      </c>
      <c r="M12" s="318">
        <v>268.80679280078925</v>
      </c>
      <c r="N12" s="316">
        <v>0.11034819650081278</v>
      </c>
      <c r="O12" s="310">
        <v>7.4478899952584108</v>
      </c>
      <c r="P12" s="316">
        <v>0.15900678335953847</v>
      </c>
      <c r="R12" s="314" t="s">
        <v>25</v>
      </c>
      <c r="S12" s="310">
        <v>30.072512877512711</v>
      </c>
      <c r="T12" s="316">
        <v>0.16825204501655069</v>
      </c>
      <c r="U12" s="310">
        <v>159.97779877967614</v>
      </c>
      <c r="V12" s="316">
        <v>0.20688967208489981</v>
      </c>
      <c r="W12" s="310">
        <v>310.33644226690916</v>
      </c>
      <c r="X12" s="316">
        <v>0.14578520586151164</v>
      </c>
      <c r="Y12" s="310">
        <v>407.72346633945722</v>
      </c>
      <c r="Z12" s="316">
        <v>0.14411564030642518</v>
      </c>
      <c r="AA12" s="310">
        <v>90.083744633382125</v>
      </c>
      <c r="AB12" s="316">
        <v>8.0126491760264026E-2</v>
      </c>
      <c r="AC12" s="790"/>
      <c r="AD12" s="314" t="s">
        <v>25</v>
      </c>
      <c r="AE12" s="310">
        <v>54.972685539681642</v>
      </c>
      <c r="AF12" s="316">
        <v>0.27459266100280272</v>
      </c>
      <c r="AG12" s="310">
        <v>570.84153817784284</v>
      </c>
      <c r="AH12" s="316">
        <v>0.1591985433317088</v>
      </c>
      <c r="AI12" s="310">
        <v>364.91933567463298</v>
      </c>
      <c r="AJ12" s="316">
        <v>0.11664088406756125</v>
      </c>
      <c r="AK12" s="307"/>
    </row>
    <row r="13" spans="1:37" x14ac:dyDescent="0.2">
      <c r="A13" s="3"/>
      <c r="B13" s="30" t="s">
        <v>35</v>
      </c>
      <c r="C13" s="549">
        <v>5156.3399565431673</v>
      </c>
      <c r="D13" s="274">
        <v>0.15590246972217572</v>
      </c>
      <c r="E13" s="25">
        <v>3958.163626</v>
      </c>
      <c r="F13" s="22">
        <v>0.1275557819963444</v>
      </c>
      <c r="G13" s="274">
        <v>5.4312995837432876E-2</v>
      </c>
      <c r="I13" s="272"/>
      <c r="J13" s="30" t="s">
        <v>35</v>
      </c>
      <c r="K13" s="21">
        <v>3455.9997540910531</v>
      </c>
      <c r="L13" s="22">
        <v>0.14505970056153666</v>
      </c>
      <c r="M13" s="21">
        <v>1310.2613234693604</v>
      </c>
      <c r="N13" s="22">
        <v>0.14562616504842718</v>
      </c>
      <c r="O13" s="21">
        <v>90.073894535304746</v>
      </c>
      <c r="P13" s="22">
        <v>0.3573842260077934</v>
      </c>
      <c r="R13" s="30" t="s">
        <v>35</v>
      </c>
      <c r="S13" s="25">
        <v>222.61907016169911</v>
      </c>
      <c r="T13" s="22">
        <v>0.3514084466331896</v>
      </c>
      <c r="U13" s="25">
        <v>987.09775442122134</v>
      </c>
      <c r="V13" s="22">
        <v>0.31048246203217728</v>
      </c>
      <c r="W13" s="25">
        <v>2400.966073986262</v>
      </c>
      <c r="X13" s="22">
        <v>0.21867859813655957</v>
      </c>
      <c r="Y13" s="25">
        <v>1207.8893167866859</v>
      </c>
      <c r="Z13" s="22">
        <v>9.3146984251207335E-2</v>
      </c>
      <c r="AA13" s="25">
        <v>337.76774118729901</v>
      </c>
      <c r="AB13" s="22">
        <v>6.3557024855783184E-2</v>
      </c>
      <c r="AC13" s="790"/>
      <c r="AD13" s="30" t="s">
        <v>35</v>
      </c>
      <c r="AE13" s="25">
        <v>230.10825788831499</v>
      </c>
      <c r="AF13" s="22">
        <v>0.22377141618776272</v>
      </c>
      <c r="AG13" s="25">
        <v>2859.1158473263677</v>
      </c>
      <c r="AH13" s="22">
        <v>0.16917590224623924</v>
      </c>
      <c r="AI13" s="25">
        <v>1767.1108668810357</v>
      </c>
      <c r="AJ13" s="22">
        <v>0.12450330269933155</v>
      </c>
      <c r="AK13" s="307"/>
    </row>
    <row r="14" spans="1:37" x14ac:dyDescent="0.2">
      <c r="A14" s="308">
        <v>97201</v>
      </c>
      <c r="B14" s="322" t="s">
        <v>32</v>
      </c>
      <c r="C14" s="546">
        <v>217.13630128333699</v>
      </c>
      <c r="D14" s="324">
        <v>0.21479898834323774</v>
      </c>
      <c r="E14" s="310">
        <v>102.807423</v>
      </c>
      <c r="F14" s="323">
        <v>0.13143791646454486</v>
      </c>
      <c r="G14" s="324">
        <v>0.16129242322451787</v>
      </c>
      <c r="I14" s="272"/>
      <c r="J14" s="322" t="s">
        <v>32</v>
      </c>
      <c r="K14" s="325">
        <v>174.60444845464141</v>
      </c>
      <c r="L14" s="323">
        <v>0.21036582960278349</v>
      </c>
      <c r="M14" s="325">
        <v>27.981482124141252</v>
      </c>
      <c r="N14" s="323">
        <v>0.1592643952513679</v>
      </c>
      <c r="O14" s="310">
        <v>0</v>
      </c>
      <c r="P14" s="323">
        <v>0</v>
      </c>
      <c r="R14" s="322" t="s">
        <v>32</v>
      </c>
      <c r="S14" s="310">
        <v>1.11925928496565</v>
      </c>
      <c r="T14" s="323">
        <v>6.838182310123346E-2</v>
      </c>
      <c r="U14" s="310">
        <v>36.93555640386645</v>
      </c>
      <c r="V14" s="323">
        <v>0.54774022063767391</v>
      </c>
      <c r="W14" s="310">
        <v>76.109631377664201</v>
      </c>
      <c r="X14" s="323">
        <v>0.25801626985920123</v>
      </c>
      <c r="Y14" s="310">
        <v>90.660002082217645</v>
      </c>
      <c r="Z14" s="323">
        <v>0.21720729244993897</v>
      </c>
      <c r="AA14" s="310">
        <v>12.31185213462215</v>
      </c>
      <c r="AB14" s="323">
        <v>5.7341316563052712E-2</v>
      </c>
      <c r="AC14" s="790"/>
      <c r="AD14" s="322" t="s">
        <v>32</v>
      </c>
      <c r="AE14" s="310">
        <v>24.623704269244303</v>
      </c>
      <c r="AF14" s="323">
        <v>0.29105601172779566</v>
      </c>
      <c r="AG14" s="310">
        <v>106.32963207173674</v>
      </c>
      <c r="AH14" s="323">
        <v>0.20545326544351489</v>
      </c>
      <c r="AI14" s="310">
        <v>71.632594237801598</v>
      </c>
      <c r="AJ14" s="323">
        <v>0.2092391597458268</v>
      </c>
      <c r="AK14" s="307"/>
    </row>
    <row r="15" spans="1:37" x14ac:dyDescent="0.2">
      <c r="A15" s="308">
        <v>97203</v>
      </c>
      <c r="B15" s="309" t="s">
        <v>1</v>
      </c>
      <c r="C15" s="546">
        <v>224.83520732313099</v>
      </c>
      <c r="D15" s="320">
        <v>0.12370180128090512</v>
      </c>
      <c r="E15" s="310">
        <v>328.34774599999997</v>
      </c>
      <c r="F15" s="311">
        <v>0.1710833873104648</v>
      </c>
      <c r="G15" s="320">
        <v>-7.2943814485444403E-2</v>
      </c>
      <c r="I15" s="272"/>
      <c r="J15" s="309" t="s">
        <v>1</v>
      </c>
      <c r="K15" s="313">
        <v>205.58561765505462</v>
      </c>
      <c r="L15" s="311">
        <v>0.13048000042059699</v>
      </c>
      <c r="M15" s="313">
        <v>15.39967173446102</v>
      </c>
      <c r="N15" s="311">
        <v>7.0013450456142129E-2</v>
      </c>
      <c r="O15" s="310">
        <v>3.8499179336152549</v>
      </c>
      <c r="P15" s="311">
        <v>0.17503733187451717</v>
      </c>
      <c r="R15" s="309" t="s">
        <v>1</v>
      </c>
      <c r="S15" s="310">
        <v>3.8499179336152549</v>
      </c>
      <c r="T15" s="311">
        <v>0.35239943595655043</v>
      </c>
      <c r="U15" s="310">
        <v>24.639474775137636</v>
      </c>
      <c r="V15" s="311">
        <v>0.27362524740887084</v>
      </c>
      <c r="W15" s="310">
        <v>26.949425535306784</v>
      </c>
      <c r="X15" s="311">
        <v>8.9891466988083521E-2</v>
      </c>
      <c r="Y15" s="310">
        <v>100.86784986071967</v>
      </c>
      <c r="Z15" s="311">
        <v>0.12940823626312076</v>
      </c>
      <c r="AA15" s="310">
        <v>68.52853921835154</v>
      </c>
      <c r="AB15" s="311">
        <v>0.1075242999813415</v>
      </c>
      <c r="AC15" s="790"/>
      <c r="AD15" s="309" t="s">
        <v>1</v>
      </c>
      <c r="AE15" s="310">
        <v>21.55954042824543</v>
      </c>
      <c r="AF15" s="311">
        <v>0.22012485096402495</v>
      </c>
      <c r="AG15" s="310">
        <v>152.45675017116412</v>
      </c>
      <c r="AH15" s="311">
        <v>0.13923135956023072</v>
      </c>
      <c r="AI15" s="310">
        <v>50.818916723721372</v>
      </c>
      <c r="AJ15" s="311">
        <v>8.5718060217872399E-2</v>
      </c>
      <c r="AK15" s="307"/>
    </row>
    <row r="16" spans="1:37" x14ac:dyDescent="0.2">
      <c r="A16" s="308">
        <v>97211</v>
      </c>
      <c r="B16" s="309" t="s">
        <v>30</v>
      </c>
      <c r="C16" s="546">
        <v>81</v>
      </c>
      <c r="D16" s="320">
        <v>0.19950738916256158</v>
      </c>
      <c r="E16" s="310">
        <v>72</v>
      </c>
      <c r="F16" s="311">
        <v>0.19047619047619047</v>
      </c>
      <c r="G16" s="320">
        <v>2.3836255539609663E-2</v>
      </c>
      <c r="I16" s="272"/>
      <c r="J16" s="309" t="s">
        <v>30</v>
      </c>
      <c r="K16" s="313">
        <v>79</v>
      </c>
      <c r="L16" s="311">
        <v>0.21409214092140921</v>
      </c>
      <c r="M16" s="313">
        <v>1</v>
      </c>
      <c r="N16" s="311">
        <v>2.7027027027027029E-2</v>
      </c>
      <c r="O16" s="310">
        <v>0</v>
      </c>
      <c r="P16" s="311" t="s">
        <v>263</v>
      </c>
      <c r="R16" s="309" t="s">
        <v>30</v>
      </c>
      <c r="S16" s="310">
        <v>0</v>
      </c>
      <c r="T16" s="311">
        <v>0</v>
      </c>
      <c r="U16" s="310">
        <v>1</v>
      </c>
      <c r="V16" s="311">
        <v>3.4482758620689655E-2</v>
      </c>
      <c r="W16" s="310">
        <v>0</v>
      </c>
      <c r="X16" s="311">
        <v>0</v>
      </c>
      <c r="Y16" s="310">
        <v>79</v>
      </c>
      <c r="Z16" s="311">
        <v>0.41578947368421054</v>
      </c>
      <c r="AA16" s="310">
        <v>1</v>
      </c>
      <c r="AB16" s="311">
        <v>1.2195121951219513E-2</v>
      </c>
      <c r="AC16" s="790"/>
      <c r="AD16" s="309" t="s">
        <v>30</v>
      </c>
      <c r="AE16" s="310">
        <v>11</v>
      </c>
      <c r="AF16" s="311">
        <v>0.18333333333333332</v>
      </c>
      <c r="AG16" s="310">
        <v>51</v>
      </c>
      <c r="AH16" s="311">
        <v>0.21518987341772153</v>
      </c>
      <c r="AI16" s="310">
        <v>18</v>
      </c>
      <c r="AJ16" s="311">
        <v>0.18</v>
      </c>
      <c r="AK16" s="307"/>
    </row>
    <row r="17" spans="1:37" x14ac:dyDescent="0.2">
      <c r="A17" s="308">
        <v>97214</v>
      </c>
      <c r="B17" s="309" t="s">
        <v>11</v>
      </c>
      <c r="C17" s="546">
        <v>928.09401370360695</v>
      </c>
      <c r="D17" s="320">
        <v>0.23855407083013636</v>
      </c>
      <c r="E17" s="310">
        <v>381.59871399999997</v>
      </c>
      <c r="F17" s="311">
        <v>0.11453791188965425</v>
      </c>
      <c r="G17" s="320">
        <v>0.19452986933785232</v>
      </c>
      <c r="I17" s="272"/>
      <c r="J17" s="309" t="s">
        <v>11</v>
      </c>
      <c r="K17" s="313">
        <v>773.41167808634066</v>
      </c>
      <c r="L17" s="311">
        <v>0.23317530703597736</v>
      </c>
      <c r="M17" s="313">
        <v>147.19770647449712</v>
      </c>
      <c r="N17" s="311">
        <v>0.26554912537266678</v>
      </c>
      <c r="O17" s="310">
        <v>3.7423145713855197</v>
      </c>
      <c r="P17" s="311">
        <v>0.19374935801039359</v>
      </c>
      <c r="R17" s="309" t="s">
        <v>11</v>
      </c>
      <c r="S17" s="310">
        <v>4.9897527618473596</v>
      </c>
      <c r="T17" s="311">
        <v>0.141906373171548</v>
      </c>
      <c r="U17" s="310">
        <v>96.052740665561686</v>
      </c>
      <c r="V17" s="311">
        <v>0.3714406720554756</v>
      </c>
      <c r="W17" s="310">
        <v>253.22995266375352</v>
      </c>
      <c r="X17" s="311">
        <v>0.280350835470974</v>
      </c>
      <c r="Y17" s="310">
        <v>160.91952656957736</v>
      </c>
      <c r="Z17" s="311">
        <v>0.12042620837769107</v>
      </c>
      <c r="AA17" s="310">
        <v>412.90204104286909</v>
      </c>
      <c r="AB17" s="311">
        <v>0.30422426975458283</v>
      </c>
      <c r="AC17" s="790"/>
      <c r="AD17" s="309" t="s">
        <v>11</v>
      </c>
      <c r="AE17" s="310">
        <v>83.578358760943274</v>
      </c>
      <c r="AF17" s="311">
        <v>0.26135366303238738</v>
      </c>
      <c r="AG17" s="310">
        <v>521.42916361304913</v>
      </c>
      <c r="AH17" s="311">
        <v>0.25122247190777414</v>
      </c>
      <c r="AI17" s="310">
        <v>319.34417675823101</v>
      </c>
      <c r="AJ17" s="311">
        <v>0.21567237381675095</v>
      </c>
      <c r="AK17" s="307"/>
    </row>
    <row r="18" spans="1:37" x14ac:dyDescent="0.2">
      <c r="A18" s="308">
        <v>97215</v>
      </c>
      <c r="B18" s="309" t="s">
        <v>12</v>
      </c>
      <c r="C18" s="546">
        <v>165.171483808365</v>
      </c>
      <c r="D18" s="320">
        <v>0.26873345936959886</v>
      </c>
      <c r="E18" s="310">
        <v>103.04186</v>
      </c>
      <c r="F18" s="311">
        <v>0.17847600589562257</v>
      </c>
      <c r="G18" s="320">
        <v>9.8966050100359526E-2</v>
      </c>
      <c r="I18" s="272"/>
      <c r="J18" s="309" t="s">
        <v>12</v>
      </c>
      <c r="K18" s="313">
        <v>162.03531639428266</v>
      </c>
      <c r="L18" s="311">
        <v>0.29596639494919963</v>
      </c>
      <c r="M18" s="313">
        <v>2.0907782760552598</v>
      </c>
      <c r="N18" s="311">
        <v>3.1135646033228794E-2</v>
      </c>
      <c r="O18" s="310">
        <v>0</v>
      </c>
      <c r="P18" s="311">
        <v>0</v>
      </c>
      <c r="R18" s="309" t="s">
        <v>12</v>
      </c>
      <c r="S18" s="310">
        <v>0</v>
      </c>
      <c r="T18" s="311" t="e">
        <v>#DIV/0!</v>
      </c>
      <c r="U18" s="310">
        <v>2.0907782760552598</v>
      </c>
      <c r="V18" s="311">
        <v>9.0470265923858512E-2</v>
      </c>
      <c r="W18" s="310">
        <v>90.948855008403797</v>
      </c>
      <c r="X18" s="311">
        <v>0.42280651950965065</v>
      </c>
      <c r="Y18" s="310">
        <v>61.677959143630169</v>
      </c>
      <c r="Z18" s="311">
        <v>0.24785180550234789</v>
      </c>
      <c r="AA18" s="310">
        <v>10.4538913802763</v>
      </c>
      <c r="AB18" s="311">
        <v>8.1951694194921765E-2</v>
      </c>
      <c r="AC18" s="790"/>
      <c r="AD18" s="309" t="s">
        <v>12</v>
      </c>
      <c r="AE18" s="310">
        <v>14.635447932386819</v>
      </c>
      <c r="AF18" s="311">
        <v>0.35130434696332213</v>
      </c>
      <c r="AG18" s="310">
        <v>127.53747483937087</v>
      </c>
      <c r="AH18" s="311">
        <v>0.33846516876283816</v>
      </c>
      <c r="AI18" s="310">
        <v>21.95317189858023</v>
      </c>
      <c r="AJ18" s="311">
        <v>0.1167063720258821</v>
      </c>
      <c r="AK18" s="307"/>
    </row>
    <row r="19" spans="1:37" x14ac:dyDescent="0.2">
      <c r="A19" s="308">
        <v>97216</v>
      </c>
      <c r="B19" s="314" t="s">
        <v>13</v>
      </c>
      <c r="C19" s="546">
        <v>269</v>
      </c>
      <c r="D19" s="321">
        <v>0.15362649914334667</v>
      </c>
      <c r="E19" s="310">
        <v>213</v>
      </c>
      <c r="F19" s="316">
        <v>0.12948328267477205</v>
      </c>
      <c r="G19" s="321">
        <v>4.7790690114655421E-2</v>
      </c>
      <c r="I19" s="272"/>
      <c r="J19" s="314" t="s">
        <v>13</v>
      </c>
      <c r="K19" s="318">
        <v>225</v>
      </c>
      <c r="L19" s="316">
        <v>0.15603328710124825</v>
      </c>
      <c r="M19" s="318">
        <v>37</v>
      </c>
      <c r="N19" s="316">
        <v>0.12171052631578948</v>
      </c>
      <c r="O19" s="310">
        <v>1</v>
      </c>
      <c r="P19" s="316">
        <v>0.2</v>
      </c>
      <c r="R19" s="314" t="s">
        <v>13</v>
      </c>
      <c r="S19" s="310">
        <v>39</v>
      </c>
      <c r="T19" s="316">
        <v>0.72222222222222221</v>
      </c>
      <c r="U19" s="310">
        <v>3</v>
      </c>
      <c r="V19" s="316">
        <v>2.4590163934426229E-2</v>
      </c>
      <c r="W19" s="310">
        <v>71</v>
      </c>
      <c r="X19" s="316">
        <v>0.16397228637413394</v>
      </c>
      <c r="Y19" s="310">
        <v>141</v>
      </c>
      <c r="Z19" s="316">
        <v>0.19394773039889959</v>
      </c>
      <c r="AA19" s="310">
        <v>15</v>
      </c>
      <c r="AB19" s="316">
        <v>3.614457831325301E-2</v>
      </c>
      <c r="AC19" s="790"/>
      <c r="AD19" s="314" t="s">
        <v>13</v>
      </c>
      <c r="AE19" s="310">
        <v>15</v>
      </c>
      <c r="AF19" s="316">
        <v>0.189873417721519</v>
      </c>
      <c r="AG19" s="310">
        <v>152</v>
      </c>
      <c r="AH19" s="316">
        <v>0.16101694915254236</v>
      </c>
      <c r="AI19" s="310">
        <v>96</v>
      </c>
      <c r="AJ19" s="316">
        <v>0.14117647058823529</v>
      </c>
      <c r="AK19" s="307"/>
    </row>
    <row r="20" spans="1:37" x14ac:dyDescent="0.2">
      <c r="A20" s="3"/>
      <c r="B20" s="30" t="s">
        <v>36</v>
      </c>
      <c r="C20" s="549">
        <v>1885.2370061184397</v>
      </c>
      <c r="D20" s="274">
        <v>0.19864325647024131</v>
      </c>
      <c r="E20" s="25">
        <v>1200.7957430000001</v>
      </c>
      <c r="F20" s="22">
        <v>0.13908754544811411</v>
      </c>
      <c r="G20" s="274">
        <v>9.4408262764348549E-2</v>
      </c>
      <c r="I20" s="272"/>
      <c r="J20" s="30" t="s">
        <v>36</v>
      </c>
      <c r="K20" s="21">
        <v>1619.6370605903194</v>
      </c>
      <c r="L20" s="22">
        <v>0.20042630223532401</v>
      </c>
      <c r="M20" s="21">
        <v>230.66963860915465</v>
      </c>
      <c r="N20" s="22">
        <v>0.16984605207637754</v>
      </c>
      <c r="O20" s="21">
        <v>8.5922325050007746</v>
      </c>
      <c r="P20" s="22">
        <v>0.16685369246116205</v>
      </c>
      <c r="R20" s="30" t="s">
        <v>36</v>
      </c>
      <c r="S20" s="25">
        <v>48.958929980428266</v>
      </c>
      <c r="T20" s="22">
        <v>0.41683156938693328</v>
      </c>
      <c r="U20" s="25">
        <v>163.71855012062102</v>
      </c>
      <c r="V20" s="22">
        <v>0.27740157351681566</v>
      </c>
      <c r="W20" s="25">
        <v>518.23786458512836</v>
      </c>
      <c r="X20" s="22">
        <v>0.23031279173579866</v>
      </c>
      <c r="Y20" s="25">
        <v>634.12533765614489</v>
      </c>
      <c r="Z20" s="22">
        <v>0.1714341478882174</v>
      </c>
      <c r="AA20" s="25">
        <v>520.19632377611902</v>
      </c>
      <c r="AB20" s="22">
        <v>0.18356631815218521</v>
      </c>
      <c r="AC20" s="790"/>
      <c r="AD20" s="30" t="s">
        <v>36</v>
      </c>
      <c r="AE20" s="25">
        <v>170.39705139081985</v>
      </c>
      <c r="AF20" s="22">
        <v>0.24948536892340659</v>
      </c>
      <c r="AG20" s="25">
        <v>1110.7530206953206</v>
      </c>
      <c r="AH20" s="22">
        <v>0.21173719886209441</v>
      </c>
      <c r="AI20" s="25">
        <v>577.74885961833422</v>
      </c>
      <c r="AJ20" s="22">
        <v>0.17072924691033639</v>
      </c>
      <c r="AK20" s="307"/>
    </row>
    <row r="21" spans="1:37" x14ac:dyDescent="0.2">
      <c r="A21" s="308">
        <v>97234</v>
      </c>
      <c r="B21" s="322" t="s">
        <v>2</v>
      </c>
      <c r="C21" s="546">
        <v>347.71421234746401</v>
      </c>
      <c r="D21" s="324">
        <v>0.34064772364264057</v>
      </c>
      <c r="E21" s="310">
        <v>137.50694899999999</v>
      </c>
      <c r="F21" s="323">
        <v>0.19091305899899488</v>
      </c>
      <c r="G21" s="324">
        <v>0.203869908820697</v>
      </c>
      <c r="I21" s="272"/>
      <c r="J21" s="322" t="s">
        <v>2</v>
      </c>
      <c r="K21" s="325">
        <v>197.98674012667038</v>
      </c>
      <c r="L21" s="323">
        <v>0.28383908867547203</v>
      </c>
      <c r="M21" s="325">
        <v>98.993370063335192</v>
      </c>
      <c r="N21" s="323">
        <v>0.31806202653531856</v>
      </c>
      <c r="O21" s="310">
        <v>2.4748342515833799</v>
      </c>
      <c r="P21" s="323">
        <v>0.20669349290601671</v>
      </c>
      <c r="R21" s="322" t="s">
        <v>2</v>
      </c>
      <c r="S21" s="310">
        <v>0</v>
      </c>
      <c r="T21" s="323">
        <v>0</v>
      </c>
      <c r="U21" s="310">
        <v>189.32482024612855</v>
      </c>
      <c r="V21" s="323">
        <v>0.6957976986574409</v>
      </c>
      <c r="W21" s="310">
        <v>13.61158838370859</v>
      </c>
      <c r="X21" s="323">
        <v>7.5073401177865623E-2</v>
      </c>
      <c r="Y21" s="310">
        <v>144.77780371762773</v>
      </c>
      <c r="Z21" s="323">
        <v>0.39227991734173645</v>
      </c>
      <c r="AA21" s="310">
        <v>0</v>
      </c>
      <c r="AB21" s="323">
        <v>0</v>
      </c>
      <c r="AC21" s="790"/>
      <c r="AD21" s="322" t="s">
        <v>2</v>
      </c>
      <c r="AE21" s="310">
        <v>27.223176767417179</v>
      </c>
      <c r="AF21" s="323">
        <v>0.36134063822913842</v>
      </c>
      <c r="AG21" s="310">
        <v>79.194696050668171</v>
      </c>
      <c r="AH21" s="323">
        <v>0.19392879025553819</v>
      </c>
      <c r="AI21" s="310">
        <v>193.03707162350364</v>
      </c>
      <c r="AJ21" s="323">
        <v>0.42261929634391454</v>
      </c>
      <c r="AK21" s="307"/>
    </row>
    <row r="22" spans="1:37" x14ac:dyDescent="0.2">
      <c r="A22" s="308">
        <v>97204</v>
      </c>
      <c r="B22" s="309" t="s">
        <v>3</v>
      </c>
      <c r="C22" s="546">
        <v>244.884206044742</v>
      </c>
      <c r="D22" s="320">
        <v>0.11440625429697131</v>
      </c>
      <c r="E22" s="310">
        <v>209.49071799999999</v>
      </c>
      <c r="F22" s="311">
        <v>0.10482960452545484</v>
      </c>
      <c r="G22" s="320">
        <v>3.1713701463057298E-2</v>
      </c>
      <c r="I22" s="272"/>
      <c r="J22" s="309" t="s">
        <v>3</v>
      </c>
      <c r="K22" s="313">
        <v>152.74133529570355</v>
      </c>
      <c r="L22" s="311">
        <v>9.0337142745088833E-2</v>
      </c>
      <c r="M22" s="313">
        <v>43.166029540090129</v>
      </c>
      <c r="N22" s="311">
        <v>0.10001540823134172</v>
      </c>
      <c r="O22" s="310">
        <v>2.490347858082123</v>
      </c>
      <c r="P22" s="311">
        <v>0.13763996880996573</v>
      </c>
      <c r="R22" s="309" t="s">
        <v>3</v>
      </c>
      <c r="S22" s="310">
        <v>16.602319053880819</v>
      </c>
      <c r="T22" s="311">
        <v>0.17329143381620415</v>
      </c>
      <c r="U22" s="310">
        <v>164.36295863342013</v>
      </c>
      <c r="V22" s="311">
        <v>0.30877792892514505</v>
      </c>
      <c r="W22" s="310">
        <v>9.961391432328492</v>
      </c>
      <c r="X22" s="311">
        <v>2.1030863807292594E-2</v>
      </c>
      <c r="Y22" s="310">
        <v>0.83011595269404104</v>
      </c>
      <c r="Z22" s="311">
        <v>1.3845428563198994E-3</v>
      </c>
      <c r="AA22" s="310">
        <v>53.127420972418619</v>
      </c>
      <c r="AB22" s="311">
        <v>0.1209760629379573</v>
      </c>
      <c r="AC22" s="790"/>
      <c r="AD22" s="309" t="s">
        <v>3</v>
      </c>
      <c r="AE22" s="310">
        <v>24.903478580821229</v>
      </c>
      <c r="AF22" s="311">
        <v>0.1416099248901791</v>
      </c>
      <c r="AG22" s="310">
        <v>112.89576956638957</v>
      </c>
      <c r="AH22" s="311">
        <v>0.13059713864183978</v>
      </c>
      <c r="AI22" s="310">
        <v>60.598464546664992</v>
      </c>
      <c r="AJ22" s="311">
        <v>7.0071352337762349E-2</v>
      </c>
      <c r="AK22" s="307"/>
    </row>
    <row r="23" spans="1:37" x14ac:dyDescent="0.2">
      <c r="A23" s="308">
        <v>97205</v>
      </c>
      <c r="B23" s="309" t="s">
        <v>4</v>
      </c>
      <c r="C23" s="546">
        <v>249.378049530129</v>
      </c>
      <c r="D23" s="320">
        <v>0.11894933253005877</v>
      </c>
      <c r="E23" s="310">
        <v>243.413512</v>
      </c>
      <c r="F23" s="311">
        <v>0.11826772412750275</v>
      </c>
      <c r="G23" s="320">
        <v>4.8534045360071332E-3</v>
      </c>
      <c r="I23" s="272"/>
      <c r="J23" s="309" t="s">
        <v>4</v>
      </c>
      <c r="K23" s="313">
        <v>173.23208020795241</v>
      </c>
      <c r="L23" s="311">
        <v>0.11841161278969248</v>
      </c>
      <c r="M23" s="313">
        <v>63.772249307323129</v>
      </c>
      <c r="N23" s="311">
        <v>0.10240802148964918</v>
      </c>
      <c r="O23" s="310">
        <v>2.855473849581633</v>
      </c>
      <c r="P23" s="311">
        <v>0.26405053895826303</v>
      </c>
      <c r="R23" s="309" t="s">
        <v>4</v>
      </c>
      <c r="S23" s="310">
        <v>3.8072984661088438</v>
      </c>
      <c r="T23" s="311">
        <v>0.11978125008193415</v>
      </c>
      <c r="U23" s="310">
        <v>10.470070781799322</v>
      </c>
      <c r="V23" s="311">
        <v>7.7217547146148591E-2</v>
      </c>
      <c r="W23" s="310">
        <v>124.68902476506466</v>
      </c>
      <c r="X23" s="311">
        <v>0.21488896593621989</v>
      </c>
      <c r="Y23" s="310">
        <v>78.049618555231305</v>
      </c>
      <c r="Z23" s="311">
        <v>9.9885547198082389E-2</v>
      </c>
      <c r="AA23" s="310">
        <v>32.362036961925178</v>
      </c>
      <c r="AB23" s="311">
        <v>5.7026611226242849E-2</v>
      </c>
      <c r="AC23" s="790"/>
      <c r="AD23" s="309" t="s">
        <v>4</v>
      </c>
      <c r="AE23" s="310">
        <v>8.5664215487448985</v>
      </c>
      <c r="AF23" s="311">
        <v>0.14404934023923932</v>
      </c>
      <c r="AG23" s="310">
        <v>138.01456939644561</v>
      </c>
      <c r="AH23" s="311">
        <v>0.12499402263292633</v>
      </c>
      <c r="AI23" s="310">
        <v>93.278812419666679</v>
      </c>
      <c r="AJ23" s="311">
        <v>0.10560129321414187</v>
      </c>
      <c r="AK23" s="307"/>
    </row>
    <row r="24" spans="1:37" x14ac:dyDescent="0.2">
      <c r="A24" s="308">
        <v>97208</v>
      </c>
      <c r="B24" s="309" t="s">
        <v>7</v>
      </c>
      <c r="C24" s="546">
        <v>58.002878870148699</v>
      </c>
      <c r="D24" s="320">
        <v>0.13626401534540453</v>
      </c>
      <c r="E24" s="310">
        <v>83.611288000000002</v>
      </c>
      <c r="F24" s="311">
        <v>0.17781527859806273</v>
      </c>
      <c r="G24" s="320">
        <v>-7.0526681990736417E-2</v>
      </c>
      <c r="I24" s="272"/>
      <c r="J24" s="309" t="s">
        <v>7</v>
      </c>
      <c r="K24" s="313">
        <v>57.110526887531002</v>
      </c>
      <c r="L24" s="311">
        <v>0.14330047369058238</v>
      </c>
      <c r="M24" s="313">
        <v>0.89235198261767201</v>
      </c>
      <c r="N24" s="311">
        <v>3.2893507226174228E-2</v>
      </c>
      <c r="O24" s="310">
        <v>0</v>
      </c>
      <c r="P24" s="311">
        <v>0</v>
      </c>
      <c r="R24" s="309" t="s">
        <v>7</v>
      </c>
      <c r="S24" s="310">
        <v>0</v>
      </c>
      <c r="T24" s="311">
        <v>0</v>
      </c>
      <c r="U24" s="310">
        <v>0</v>
      </c>
      <c r="V24" s="311">
        <v>0</v>
      </c>
      <c r="W24" s="310">
        <v>0.89235198261767201</v>
      </c>
      <c r="X24" s="311">
        <v>8.9229181425162802E-3</v>
      </c>
      <c r="Y24" s="310">
        <v>57.110526887531009</v>
      </c>
      <c r="Z24" s="311">
        <v>0.26339191197520606</v>
      </c>
      <c r="AA24" s="310">
        <v>0</v>
      </c>
      <c r="AB24" s="311">
        <v>0</v>
      </c>
      <c r="AC24" s="790"/>
      <c r="AD24" s="309" t="s">
        <v>7</v>
      </c>
      <c r="AE24" s="310">
        <v>2.6770559478530158</v>
      </c>
      <c r="AF24" s="311">
        <v>8.7206421460591613E-2</v>
      </c>
      <c r="AG24" s="310">
        <v>31.232319391618521</v>
      </c>
      <c r="AH24" s="311">
        <v>0.12738184193551083</v>
      </c>
      <c r="AI24" s="310">
        <v>24.09350353067714</v>
      </c>
      <c r="AJ24" s="311">
        <v>0.16085831201505005</v>
      </c>
      <c r="AK24" s="307"/>
    </row>
    <row r="25" spans="1:37" x14ac:dyDescent="0.2">
      <c r="A25" s="308">
        <v>97218</v>
      </c>
      <c r="B25" s="309" t="s">
        <v>15</v>
      </c>
      <c r="C25" s="546">
        <v>507</v>
      </c>
      <c r="D25" s="320">
        <v>0.1919000757002271</v>
      </c>
      <c r="E25" s="310">
        <v>413</v>
      </c>
      <c r="F25" s="311">
        <v>0.1708729830368225</v>
      </c>
      <c r="G25" s="320">
        <v>4.1865318528971018E-2</v>
      </c>
      <c r="I25" s="272"/>
      <c r="J25" s="309" t="s">
        <v>15</v>
      </c>
      <c r="K25" s="313">
        <v>425</v>
      </c>
      <c r="L25" s="311">
        <v>0.18897287683414851</v>
      </c>
      <c r="M25" s="313">
        <v>57</v>
      </c>
      <c r="N25" s="311">
        <v>0.15616438356164383</v>
      </c>
      <c r="O25" s="310">
        <v>16</v>
      </c>
      <c r="P25" s="311">
        <v>0.5714285714285714</v>
      </c>
      <c r="R25" s="309" t="s">
        <v>15</v>
      </c>
      <c r="S25" s="310">
        <v>26</v>
      </c>
      <c r="T25" s="311">
        <v>0.37142857142857144</v>
      </c>
      <c r="U25" s="310">
        <v>250</v>
      </c>
      <c r="V25" s="311">
        <v>0.60679611650485432</v>
      </c>
      <c r="W25" s="310">
        <v>108</v>
      </c>
      <c r="X25" s="311">
        <v>0.18274111675126903</v>
      </c>
      <c r="Y25" s="310">
        <v>96</v>
      </c>
      <c r="Z25" s="311">
        <v>0.10859728506787331</v>
      </c>
      <c r="AA25" s="310">
        <v>27</v>
      </c>
      <c r="AB25" s="311">
        <v>3.9416058394160583E-2</v>
      </c>
      <c r="AC25" s="790"/>
      <c r="AD25" s="309" t="s">
        <v>15</v>
      </c>
      <c r="AE25" s="310">
        <v>33</v>
      </c>
      <c r="AF25" s="311">
        <v>0.20245398773006135</v>
      </c>
      <c r="AG25" s="310">
        <v>306</v>
      </c>
      <c r="AH25" s="311">
        <v>0.20495646349631613</v>
      </c>
      <c r="AI25" s="310">
        <v>159</v>
      </c>
      <c r="AJ25" s="311">
        <v>0.17096774193548386</v>
      </c>
      <c r="AK25" s="307"/>
    </row>
    <row r="26" spans="1:37" x14ac:dyDescent="0.2">
      <c r="A26" s="308">
        <v>97233</v>
      </c>
      <c r="B26" s="309" t="s">
        <v>16</v>
      </c>
      <c r="C26" s="546">
        <v>138.00598164497799</v>
      </c>
      <c r="D26" s="320">
        <v>0.12986010507308815</v>
      </c>
      <c r="E26" s="310">
        <v>183.76993999999999</v>
      </c>
      <c r="F26" s="311">
        <v>0.17193872234792745</v>
      </c>
      <c r="G26" s="320">
        <v>-5.5668041736301022E-2</v>
      </c>
      <c r="I26" s="272"/>
      <c r="J26" s="309" t="s">
        <v>16</v>
      </c>
      <c r="K26" s="313">
        <v>88.323828252785773</v>
      </c>
      <c r="L26" s="311">
        <v>0.10236970561948749</v>
      </c>
      <c r="M26" s="313">
        <v>33.910041204194542</v>
      </c>
      <c r="N26" s="311">
        <v>0.18049122121177372</v>
      </c>
      <c r="O26" s="310">
        <v>3.154422437599492</v>
      </c>
      <c r="P26" s="311">
        <v>0.2615812757829874</v>
      </c>
      <c r="R26" s="309" t="s">
        <v>16</v>
      </c>
      <c r="S26" s="310">
        <v>3.9430280469993653</v>
      </c>
      <c r="T26" s="311">
        <v>0.3269765947286431</v>
      </c>
      <c r="U26" s="310">
        <v>9.4632673127984752</v>
      </c>
      <c r="V26" s="311">
        <v>0.15129083739018581</v>
      </c>
      <c r="W26" s="310">
        <v>48.104942173392253</v>
      </c>
      <c r="X26" s="311">
        <v>0.14928930055045489</v>
      </c>
      <c r="Y26" s="310">
        <v>58.356815095590605</v>
      </c>
      <c r="Z26" s="311">
        <v>0.1332388390460427</v>
      </c>
      <c r="AA26" s="310">
        <v>18.137929016197077</v>
      </c>
      <c r="AB26" s="311">
        <v>7.9585120613731714E-2</v>
      </c>
      <c r="AC26" s="790"/>
      <c r="AD26" s="309" t="s">
        <v>16</v>
      </c>
      <c r="AE26" s="310">
        <v>11.829084140998095</v>
      </c>
      <c r="AF26" s="311">
        <v>0.19187282307680881</v>
      </c>
      <c r="AG26" s="310">
        <v>79.649166549387189</v>
      </c>
      <c r="AH26" s="311">
        <v>0.13756854941240407</v>
      </c>
      <c r="AI26" s="310">
        <v>33.910041204194542</v>
      </c>
      <c r="AJ26" s="311">
        <v>9.1417822687869549E-2</v>
      </c>
      <c r="AK26" s="307"/>
    </row>
    <row r="27" spans="1:37" x14ac:dyDescent="0.2">
      <c r="A27" s="308">
        <v>97219</v>
      </c>
      <c r="B27" s="309" t="s">
        <v>31</v>
      </c>
      <c r="C27" s="546">
        <v>228.572023890238</v>
      </c>
      <c r="D27" s="320">
        <v>0.2355153381594158</v>
      </c>
      <c r="E27" s="310">
        <v>174.48749900000001</v>
      </c>
      <c r="F27" s="311">
        <v>0.18386873408070051</v>
      </c>
      <c r="G27" s="320">
        <v>5.5484235602472287E-2</v>
      </c>
      <c r="I27" s="272"/>
      <c r="J27" s="309" t="s">
        <v>31</v>
      </c>
      <c r="K27" s="313">
        <v>196.93928844114208</v>
      </c>
      <c r="L27" s="311">
        <v>0.24788781869810517</v>
      </c>
      <c r="M27" s="313">
        <v>18.367394776894081</v>
      </c>
      <c r="N27" s="311">
        <v>0.11368449897236176</v>
      </c>
      <c r="O27" s="310">
        <v>7.1428757465699197</v>
      </c>
      <c r="P27" s="311">
        <v>0.49313626757577289</v>
      </c>
      <c r="R27" s="309" t="s">
        <v>31</v>
      </c>
      <c r="S27" s="310">
        <v>7.1428757465699206</v>
      </c>
      <c r="T27" s="311">
        <v>0.32357533123426158</v>
      </c>
      <c r="U27" s="310">
        <v>32.653146270033922</v>
      </c>
      <c r="V27" s="311">
        <v>0.31738014814274534</v>
      </c>
      <c r="W27" s="310">
        <v>62.245060077252163</v>
      </c>
      <c r="X27" s="311">
        <v>0.21452189976172442</v>
      </c>
      <c r="Y27" s="310">
        <v>111.22477948230303</v>
      </c>
      <c r="Z27" s="311">
        <v>0.30371497785333629</v>
      </c>
      <c r="AA27" s="310">
        <v>15.306162314078399</v>
      </c>
      <c r="AB27" s="311">
        <v>8.0904116014592201E-2</v>
      </c>
      <c r="AC27" s="790"/>
      <c r="AD27" s="309" t="s">
        <v>31</v>
      </c>
      <c r="AE27" s="310">
        <v>31.63273544909536</v>
      </c>
      <c r="AF27" s="311">
        <v>0.37828592729401234</v>
      </c>
      <c r="AG27" s="310">
        <v>146.93915821515264</v>
      </c>
      <c r="AH27" s="311">
        <v>0.26709965590619911</v>
      </c>
      <c r="AI27" s="310">
        <v>43.877665300358075</v>
      </c>
      <c r="AJ27" s="311">
        <v>0.13802160788824661</v>
      </c>
      <c r="AK27" s="307"/>
    </row>
    <row r="28" spans="1:37" x14ac:dyDescent="0.2">
      <c r="A28" s="308">
        <v>97225</v>
      </c>
      <c r="B28" s="314" t="s">
        <v>20</v>
      </c>
      <c r="C28" s="546">
        <v>631.25811198386896</v>
      </c>
      <c r="D28" s="321">
        <v>0.25161853017728386</v>
      </c>
      <c r="E28" s="310">
        <v>420.48688299999998</v>
      </c>
      <c r="F28" s="316">
        <v>0.18129422602307332</v>
      </c>
      <c r="G28" s="321">
        <v>8.4653205043586199E-2</v>
      </c>
      <c r="I28" s="272"/>
      <c r="J28" s="314" t="s">
        <v>20</v>
      </c>
      <c r="K28" s="318">
        <v>529.74926985581226</v>
      </c>
      <c r="L28" s="316">
        <v>0.28407293176785792</v>
      </c>
      <c r="M28" s="318">
        <v>61.328258785702822</v>
      </c>
      <c r="N28" s="316">
        <v>0.10305558835601832</v>
      </c>
      <c r="O28" s="310">
        <v>37.00843202585515</v>
      </c>
      <c r="P28" s="316">
        <v>0.75750051872237201</v>
      </c>
      <c r="R28" s="314" t="s">
        <v>20</v>
      </c>
      <c r="S28" s="310">
        <v>45.467502203193469</v>
      </c>
      <c r="T28" s="316">
        <v>0.57943419715825184</v>
      </c>
      <c r="U28" s="310">
        <v>206.18983557262155</v>
      </c>
      <c r="V28" s="316">
        <v>0.54227053544687909</v>
      </c>
      <c r="W28" s="310">
        <v>121.59913379923836</v>
      </c>
      <c r="X28" s="316">
        <v>0.1806083851571936</v>
      </c>
      <c r="Y28" s="310">
        <v>70.844712735208432</v>
      </c>
      <c r="Z28" s="316">
        <v>9.6831868807417787E-2</v>
      </c>
      <c r="AA28" s="310">
        <v>187.15692767361031</v>
      </c>
      <c r="AB28" s="316">
        <v>0.29008210234869325</v>
      </c>
      <c r="AC28" s="790"/>
      <c r="AD28" s="314" t="s">
        <v>20</v>
      </c>
      <c r="AE28" s="310">
        <v>113.14006362190003</v>
      </c>
      <c r="AF28" s="316">
        <v>0.33512390431431777</v>
      </c>
      <c r="AG28" s="310">
        <v>306.64129392851407</v>
      </c>
      <c r="AH28" s="316">
        <v>0.28988009577238599</v>
      </c>
      <c r="AI28" s="310">
        <v>208.30460311695612</v>
      </c>
      <c r="AJ28" s="316">
        <v>0.19733127628568259</v>
      </c>
      <c r="AK28" s="307"/>
    </row>
    <row r="29" spans="1:37" x14ac:dyDescent="0.2">
      <c r="A29" s="3"/>
      <c r="B29" s="30" t="s">
        <v>37</v>
      </c>
      <c r="C29" s="549">
        <v>2404.8154643115686</v>
      </c>
      <c r="D29" s="274">
        <v>0.18689163468389924</v>
      </c>
      <c r="E29" s="25">
        <v>1865.766789</v>
      </c>
      <c r="F29" s="22">
        <v>0.15546535271382106</v>
      </c>
      <c r="G29" s="274">
        <v>5.207058809760734E-2</v>
      </c>
      <c r="I29" s="272"/>
      <c r="J29" s="30" t="s">
        <v>37</v>
      </c>
      <c r="K29" s="21">
        <v>1821.0830690675975</v>
      </c>
      <c r="L29" s="22">
        <v>0.18172806833610924</v>
      </c>
      <c r="M29" s="21">
        <v>377.42969566015756</v>
      </c>
      <c r="N29" s="22">
        <v>0.13967349618787558</v>
      </c>
      <c r="O29" s="21">
        <v>71.126386169271697</v>
      </c>
      <c r="P29" s="22">
        <v>0.49297332563298929</v>
      </c>
      <c r="R29" s="30" t="s">
        <v>37</v>
      </c>
      <c r="S29" s="25">
        <v>102.96302351675243</v>
      </c>
      <c r="T29" s="22">
        <v>0.30973340394061977</v>
      </c>
      <c r="U29" s="25">
        <v>862.46409881680199</v>
      </c>
      <c r="V29" s="22">
        <v>0.44693624465674564</v>
      </c>
      <c r="W29" s="25">
        <v>489.10349261360216</v>
      </c>
      <c r="X29" s="22">
        <v>0.15227949511999284</v>
      </c>
      <c r="Y29" s="25">
        <v>617.19437242618619</v>
      </c>
      <c r="Z29" s="22">
        <v>0.14069764279683236</v>
      </c>
      <c r="AA29" s="25">
        <v>333.09047693822964</v>
      </c>
      <c r="AB29" s="22">
        <v>0.11078161532277178</v>
      </c>
      <c r="AC29" s="790"/>
      <c r="AD29" s="30" t="s">
        <v>37</v>
      </c>
      <c r="AE29" s="25">
        <v>252.97201605682983</v>
      </c>
      <c r="AF29" s="22">
        <v>0.25624056932816491</v>
      </c>
      <c r="AG29" s="25">
        <v>1200.5669730981758</v>
      </c>
      <c r="AH29" s="22">
        <v>0.19050232564430289</v>
      </c>
      <c r="AI29" s="25">
        <v>816.1001617420211</v>
      </c>
      <c r="AJ29" s="22">
        <v>0.16227513113034331</v>
      </c>
      <c r="AK29" s="307"/>
    </row>
    <row r="30" spans="1:37" ht="13.5" thickBot="1" x14ac:dyDescent="0.25">
      <c r="A30" s="3"/>
      <c r="B30" s="29" t="s">
        <v>253</v>
      </c>
      <c r="C30" s="547">
        <v>9446.392426973176</v>
      </c>
      <c r="D30" s="273">
        <v>0.17041364120652855</v>
      </c>
      <c r="E30" s="38">
        <v>7024.7261579999995</v>
      </c>
      <c r="F30" s="43">
        <v>0.13596577652227201</v>
      </c>
      <c r="G30" s="273">
        <v>6.1029153138479675E-2</v>
      </c>
      <c r="I30" s="272"/>
      <c r="J30" s="29" t="s">
        <v>253</v>
      </c>
      <c r="K30" s="56">
        <v>6896.7198837489705</v>
      </c>
      <c r="L30" s="43">
        <v>0.16449526399928882</v>
      </c>
      <c r="M30" s="56">
        <v>1918.3606577386727</v>
      </c>
      <c r="N30" s="43">
        <v>0.14691335290680138</v>
      </c>
      <c r="O30" s="56">
        <v>169.79251320957724</v>
      </c>
      <c r="P30" s="43">
        <v>0.37915977132568945</v>
      </c>
      <c r="R30" s="29" t="s">
        <v>253</v>
      </c>
      <c r="S30" s="38">
        <v>374.54102365887979</v>
      </c>
      <c r="T30" s="43">
        <v>0.34571375459687548</v>
      </c>
      <c r="U30" s="38">
        <v>2013.2804033586444</v>
      </c>
      <c r="V30" s="43">
        <v>0.35325979376236943</v>
      </c>
      <c r="W30" s="38">
        <v>3408.3074311849923</v>
      </c>
      <c r="X30" s="43">
        <v>0.20729960006810103</v>
      </c>
      <c r="Y30" s="38">
        <v>2459.2090268690172</v>
      </c>
      <c r="Z30" s="43">
        <v>0.11680939627449498</v>
      </c>
      <c r="AA30" s="38">
        <v>1191.0545419016478</v>
      </c>
      <c r="AB30" s="43">
        <v>0.10677345768258868</v>
      </c>
      <c r="AC30" s="790"/>
      <c r="AD30" s="29" t="s">
        <v>253</v>
      </c>
      <c r="AE30" s="38">
        <v>653.47732533596468</v>
      </c>
      <c r="AF30" s="43">
        <v>0.24215808272340481</v>
      </c>
      <c r="AG30" s="38">
        <v>5170.4358411198646</v>
      </c>
      <c r="AH30" s="43">
        <v>0.18174868698285629</v>
      </c>
      <c r="AI30" s="38">
        <v>3160.9598882413911</v>
      </c>
      <c r="AJ30" s="43">
        <v>0.13982585036287271</v>
      </c>
      <c r="AK30" s="307"/>
    </row>
    <row r="31" spans="1:37" x14ac:dyDescent="0.2">
      <c r="A31" s="308">
        <v>97210</v>
      </c>
      <c r="B31" s="302" t="s">
        <v>33</v>
      </c>
      <c r="C31" s="546">
        <v>1708.0744961845201</v>
      </c>
      <c r="D31" s="319">
        <v>0.17659127404062533</v>
      </c>
      <c r="E31" s="303">
        <v>980.79124000000002</v>
      </c>
      <c r="F31" s="304">
        <v>0.11280892687407539</v>
      </c>
      <c r="G31" s="319">
        <v>0.11734179962672919</v>
      </c>
      <c r="I31" s="272"/>
      <c r="J31" s="302" t="s">
        <v>33</v>
      </c>
      <c r="K31" s="313">
        <v>1026.2730606617702</v>
      </c>
      <c r="L31" s="311">
        <v>0.13862504429657291</v>
      </c>
      <c r="M31" s="306">
        <v>516.50030331395715</v>
      </c>
      <c r="N31" s="311">
        <v>0.24064559840487071</v>
      </c>
      <c r="O31" s="303">
        <v>67.783173587769852</v>
      </c>
      <c r="P31" s="311">
        <v>0.55138264187088049</v>
      </c>
      <c r="R31" s="302" t="s">
        <v>33</v>
      </c>
      <c r="S31" s="303">
        <v>127.92301812429139</v>
      </c>
      <c r="T31" s="304">
        <v>0.52075949763433427</v>
      </c>
      <c r="U31" s="303">
        <v>393.06261823072327</v>
      </c>
      <c r="V31" s="304">
        <v>0.34375507070304129</v>
      </c>
      <c r="W31" s="303">
        <v>615.36797791054471</v>
      </c>
      <c r="X31" s="304">
        <v>0.20258701533845111</v>
      </c>
      <c r="Y31" s="303">
        <v>488.81032440522961</v>
      </c>
      <c r="Z31" s="304">
        <v>0.13009309783602083</v>
      </c>
      <c r="AA31" s="303">
        <v>82.910557513734673</v>
      </c>
      <c r="AB31" s="304">
        <v>5.5702565551833921E-2</v>
      </c>
      <c r="AC31" s="790"/>
      <c r="AD31" s="302" t="s">
        <v>33</v>
      </c>
      <c r="AE31" s="303">
        <v>90.167035577937654</v>
      </c>
      <c r="AF31" s="304">
        <v>0.22162204637290625</v>
      </c>
      <c r="AG31" s="303">
        <v>767.7381047702894</v>
      </c>
      <c r="AH31" s="304">
        <v>0.17427145309068268</v>
      </c>
      <c r="AI31" s="303">
        <v>752.65139721527021</v>
      </c>
      <c r="AJ31" s="304">
        <v>0.16678398627487651</v>
      </c>
      <c r="AK31" s="307"/>
    </row>
    <row r="32" spans="1:37" x14ac:dyDescent="0.2">
      <c r="A32" s="308">
        <v>97217</v>
      </c>
      <c r="B32" s="309" t="s">
        <v>14</v>
      </c>
      <c r="C32" s="546">
        <v>465.95858986220702</v>
      </c>
      <c r="D32" s="320">
        <v>9.778227710470154E-2</v>
      </c>
      <c r="E32" s="310">
        <v>819.78163199999995</v>
      </c>
      <c r="F32" s="311">
        <v>0.1816713271421927</v>
      </c>
      <c r="G32" s="320">
        <v>-0.10683884264652965</v>
      </c>
      <c r="I32" s="272"/>
      <c r="J32" s="309" t="s">
        <v>14</v>
      </c>
      <c r="K32" s="313">
        <v>334.96621520214859</v>
      </c>
      <c r="L32" s="311">
        <v>0.10588698168559453</v>
      </c>
      <c r="M32" s="313">
        <v>72.045806063031947</v>
      </c>
      <c r="N32" s="311">
        <v>4.6986091776262166E-2</v>
      </c>
      <c r="O32" s="310">
        <v>5.6139589140024899</v>
      </c>
      <c r="P32" s="311">
        <v>8.196572123626511E-2</v>
      </c>
      <c r="R32" s="309" t="s">
        <v>14</v>
      </c>
      <c r="S32" s="310">
        <v>53.332609683023662</v>
      </c>
      <c r="T32" s="311">
        <v>0.24070573511619425</v>
      </c>
      <c r="U32" s="310">
        <v>78.595424796034862</v>
      </c>
      <c r="V32" s="311">
        <v>0.149005503209062</v>
      </c>
      <c r="W32" s="310">
        <v>174.03272633407721</v>
      </c>
      <c r="X32" s="311">
        <v>0.11551778963070385</v>
      </c>
      <c r="Y32" s="310">
        <v>116.02181755605147</v>
      </c>
      <c r="Z32" s="311">
        <v>7.3267762633013073E-2</v>
      </c>
      <c r="AA32" s="310">
        <v>43.976011493019499</v>
      </c>
      <c r="AB32" s="311">
        <v>4.7482313247813851E-2</v>
      </c>
      <c r="AC32" s="790"/>
      <c r="AD32" s="309" t="s">
        <v>14</v>
      </c>
      <c r="AE32" s="310">
        <v>16.841876742007468</v>
      </c>
      <c r="AF32" s="311">
        <v>9.2903459755239018E-2</v>
      </c>
      <c r="AG32" s="310">
        <v>212.3947789130942</v>
      </c>
      <c r="AH32" s="311">
        <v>0.11289820137243348</v>
      </c>
      <c r="AI32" s="310">
        <v>183.38932452408136</v>
      </c>
      <c r="AJ32" s="311">
        <v>7.5892419196243691E-2</v>
      </c>
      <c r="AK32" s="307"/>
    </row>
    <row r="33" spans="1:37" x14ac:dyDescent="0.2">
      <c r="A33" s="308">
        <v>97220</v>
      </c>
      <c r="B33" s="309" t="s">
        <v>28</v>
      </c>
      <c r="C33" s="546">
        <v>1141.14988953136</v>
      </c>
      <c r="D33" s="320">
        <v>0.16173384860668899</v>
      </c>
      <c r="E33" s="310">
        <v>986.02183400000001</v>
      </c>
      <c r="F33" s="311">
        <v>0.15211247650803061</v>
      </c>
      <c r="G33" s="320">
        <v>2.9653813073956536E-2</v>
      </c>
      <c r="I33" s="272"/>
      <c r="J33" s="309" t="s">
        <v>28</v>
      </c>
      <c r="K33" s="313">
        <v>638.19220289439897</v>
      </c>
      <c r="L33" s="311">
        <v>0.12895525116556961</v>
      </c>
      <c r="M33" s="313">
        <v>450.44903912814721</v>
      </c>
      <c r="N33" s="311">
        <v>0.22197550508853783</v>
      </c>
      <c r="O33" s="310">
        <v>22.51339785629451</v>
      </c>
      <c r="P33" s="311">
        <v>0.29045687447042906</v>
      </c>
      <c r="R33" s="309" t="s">
        <v>28</v>
      </c>
      <c r="S33" s="310">
        <v>17.532720869116119</v>
      </c>
      <c r="T33" s="311">
        <v>0.41183473233366363</v>
      </c>
      <c r="U33" s="310">
        <v>190.29596510067651</v>
      </c>
      <c r="V33" s="311">
        <v>0.27175592085454064</v>
      </c>
      <c r="W33" s="310">
        <v>658.09720682742739</v>
      </c>
      <c r="X33" s="311">
        <v>0.22909656987359522</v>
      </c>
      <c r="Y33" s="310">
        <v>245.17307904629502</v>
      </c>
      <c r="Z33" s="311">
        <v>8.8861948002814675E-2</v>
      </c>
      <c r="AA33" s="310">
        <v>30.050917687844979</v>
      </c>
      <c r="AB33" s="311">
        <v>4.4108200419141895E-2</v>
      </c>
      <c r="AC33" s="790"/>
      <c r="AD33" s="309" t="s">
        <v>28</v>
      </c>
      <c r="AE33" s="310">
        <v>30.048301341573321</v>
      </c>
      <c r="AF33" s="311">
        <v>0.25547958695861517</v>
      </c>
      <c r="AG33" s="310">
        <v>530.54291397559132</v>
      </c>
      <c r="AH33" s="311">
        <v>0.17360536862617207</v>
      </c>
      <c r="AI33" s="310">
        <v>550.56342456167613</v>
      </c>
      <c r="AJ33" s="311">
        <v>0.14881737164820613</v>
      </c>
      <c r="AK33" s="307"/>
    </row>
    <row r="34" spans="1:37" x14ac:dyDescent="0.2">
      <c r="A34" s="308">
        <v>97226</v>
      </c>
      <c r="B34" s="309" t="s">
        <v>21</v>
      </c>
      <c r="C34" s="546">
        <v>436.407856902687</v>
      </c>
      <c r="D34" s="320">
        <v>0.11651769241244239</v>
      </c>
      <c r="E34" s="310">
        <v>564.87647600000003</v>
      </c>
      <c r="F34" s="311">
        <v>0.13953032732234352</v>
      </c>
      <c r="G34" s="320">
        <v>-5.0296990268829944E-2</v>
      </c>
      <c r="I34" s="272"/>
      <c r="J34" s="309" t="s">
        <v>21</v>
      </c>
      <c r="K34" s="313">
        <v>321.5636840335593</v>
      </c>
      <c r="L34" s="311">
        <v>0.12582402273845331</v>
      </c>
      <c r="M34" s="313">
        <v>94.871273239714711</v>
      </c>
      <c r="N34" s="311">
        <v>8.3221911396273815E-2</v>
      </c>
      <c r="O34" s="310">
        <v>17.975609666472259</v>
      </c>
      <c r="P34" s="311">
        <v>0.361102498887166</v>
      </c>
      <c r="R34" s="309" t="s">
        <v>21</v>
      </c>
      <c r="S34" s="310">
        <v>52.928184017946094</v>
      </c>
      <c r="T34" s="311">
        <v>0.35426457058311972</v>
      </c>
      <c r="U34" s="310">
        <v>38.94715427735656</v>
      </c>
      <c r="V34" s="311">
        <v>0.1468820329242875</v>
      </c>
      <c r="W34" s="310">
        <v>209.71544610884303</v>
      </c>
      <c r="X34" s="311">
        <v>0.13870057398140195</v>
      </c>
      <c r="Y34" s="310">
        <v>61.91598885118222</v>
      </c>
      <c r="Z34" s="311">
        <v>6.6512147138514624E-2</v>
      </c>
      <c r="AA34" s="310">
        <v>72.901083647359712</v>
      </c>
      <c r="AB34" s="311">
        <v>8.2099491079840325E-2</v>
      </c>
      <c r="AC34" s="790"/>
      <c r="AD34" s="309" t="s">
        <v>21</v>
      </c>
      <c r="AE34" s="310">
        <v>18.974254647942942</v>
      </c>
      <c r="AF34" s="311">
        <v>0.20161236939904764</v>
      </c>
      <c r="AG34" s="310">
        <v>261.6449851453184</v>
      </c>
      <c r="AH34" s="311">
        <v>0.15324945732514464</v>
      </c>
      <c r="AI34" s="310">
        <v>153.79132714648492</v>
      </c>
      <c r="AJ34" s="311">
        <v>7.9637642020640331E-2</v>
      </c>
      <c r="AK34" s="307"/>
    </row>
    <row r="35" spans="1:37" x14ac:dyDescent="0.2">
      <c r="A35" s="308">
        <v>97232</v>
      </c>
      <c r="B35" s="314" t="s">
        <v>26</v>
      </c>
      <c r="C35" s="546">
        <v>1509.8928292829</v>
      </c>
      <c r="D35" s="321">
        <v>0.25221683809356216</v>
      </c>
      <c r="E35" s="310">
        <v>708.21318299999996</v>
      </c>
      <c r="F35" s="316">
        <v>0.14791933032249815</v>
      </c>
      <c r="G35" s="321">
        <v>0.16347330500917812</v>
      </c>
      <c r="I35" s="272"/>
      <c r="J35" s="314" t="s">
        <v>26</v>
      </c>
      <c r="K35" s="318">
        <v>1326.1000195550837</v>
      </c>
      <c r="L35" s="316">
        <v>0.26567558001262892</v>
      </c>
      <c r="M35" s="318">
        <v>155.87491457928178</v>
      </c>
      <c r="N35" s="316">
        <v>0.17210037398466801</v>
      </c>
      <c r="O35" s="310">
        <v>26.754649517339409</v>
      </c>
      <c r="P35" s="316">
        <v>0.29947002161842723</v>
      </c>
      <c r="R35" s="314" t="s">
        <v>26</v>
      </c>
      <c r="S35" s="310">
        <v>25.591403886150736</v>
      </c>
      <c r="T35" s="316">
        <v>0.29593660108740477</v>
      </c>
      <c r="U35" s="310">
        <v>440.87009422050596</v>
      </c>
      <c r="V35" s="316">
        <v>0.53941283565675957</v>
      </c>
      <c r="W35" s="310">
        <v>620.00992142356108</v>
      </c>
      <c r="X35" s="316">
        <v>0.30443256523518769</v>
      </c>
      <c r="Y35" s="310">
        <v>288.4849165347901</v>
      </c>
      <c r="Z35" s="316">
        <v>0.1422588169273302</v>
      </c>
      <c r="AA35" s="310">
        <v>134.9364932178857</v>
      </c>
      <c r="AB35" s="316">
        <v>0.13252453704186079</v>
      </c>
      <c r="AC35" s="790"/>
      <c r="AD35" s="314" t="s">
        <v>26</v>
      </c>
      <c r="AE35" s="310">
        <v>124.46728253718769</v>
      </c>
      <c r="AF35" s="316">
        <v>0.37963038498968232</v>
      </c>
      <c r="AG35" s="310">
        <v>663.05000977754196</v>
      </c>
      <c r="AH35" s="316">
        <v>0.22990699464306477</v>
      </c>
      <c r="AI35" s="310">
        <v>721.21229133697534</v>
      </c>
      <c r="AJ35" s="316">
        <v>0.26041811525227787</v>
      </c>
      <c r="AK35" s="307"/>
    </row>
    <row r="36" spans="1:37" x14ac:dyDescent="0.2">
      <c r="A36" s="3"/>
      <c r="B36" s="30" t="s">
        <v>38</v>
      </c>
      <c r="C36" s="549">
        <v>5261.4836617636738</v>
      </c>
      <c r="D36" s="274">
        <v>0.16850025161893403</v>
      </c>
      <c r="E36" s="25">
        <v>4059.6843649999996</v>
      </c>
      <c r="F36" s="22">
        <v>0.14231947471428139</v>
      </c>
      <c r="G36" s="274">
        <v>5.3229928318631048E-2</v>
      </c>
      <c r="I36" s="272"/>
      <c r="J36" s="30" t="s">
        <v>38</v>
      </c>
      <c r="K36" s="21">
        <v>3647.0951823469604</v>
      </c>
      <c r="L36" s="22">
        <v>0.15813830775615023</v>
      </c>
      <c r="M36" s="21">
        <v>1289.7413363241328</v>
      </c>
      <c r="N36" s="22">
        <v>0.16631891004430013</v>
      </c>
      <c r="O36" s="21">
        <v>140.64078954187852</v>
      </c>
      <c r="P36" s="22">
        <v>0.34466158894711901</v>
      </c>
      <c r="R36" s="30" t="s">
        <v>38</v>
      </c>
      <c r="S36" s="25">
        <v>277.30793658052795</v>
      </c>
      <c r="T36" s="22">
        <v>0.37189302638228861</v>
      </c>
      <c r="U36" s="25">
        <v>1141.7712566252972</v>
      </c>
      <c r="V36" s="22">
        <v>0.33060084713241034</v>
      </c>
      <c r="W36" s="25">
        <v>2277.2232786044533</v>
      </c>
      <c r="X36" s="22">
        <v>0.20767581698835072</v>
      </c>
      <c r="Y36" s="25">
        <v>1200.4061263935484</v>
      </c>
      <c r="Z36" s="22">
        <v>0.10854819399248401</v>
      </c>
      <c r="AA36" s="25">
        <v>364.77506355984463</v>
      </c>
      <c r="AB36" s="22">
        <v>7.2924861528271309E-2</v>
      </c>
      <c r="AC36" s="790"/>
      <c r="AD36" s="30" t="s">
        <v>38</v>
      </c>
      <c r="AE36" s="25">
        <v>280.49875084664905</v>
      </c>
      <c r="AF36" s="22">
        <v>0.24872945279749725</v>
      </c>
      <c r="AG36" s="25">
        <v>2435.3707925818353</v>
      </c>
      <c r="AH36" s="22">
        <v>0.17477845452836108</v>
      </c>
      <c r="AI36" s="25">
        <v>2361.6077647844882</v>
      </c>
      <c r="AJ36" s="22">
        <v>0.15405802671183527</v>
      </c>
      <c r="AK36" s="307"/>
    </row>
    <row r="37" spans="1:37" x14ac:dyDescent="0.2">
      <c r="A37" s="308">
        <v>97202</v>
      </c>
      <c r="B37" s="322" t="s">
        <v>0</v>
      </c>
      <c r="C37" s="546">
        <v>331.696187820327</v>
      </c>
      <c r="D37" s="324">
        <v>0.13412233960713549</v>
      </c>
      <c r="E37" s="310">
        <v>273.68154700000002</v>
      </c>
      <c r="F37" s="323">
        <v>0.12140876355779168</v>
      </c>
      <c r="G37" s="324">
        <v>3.9199652475233604E-2</v>
      </c>
      <c r="I37" s="272"/>
      <c r="J37" s="322" t="s">
        <v>0</v>
      </c>
      <c r="K37" s="325">
        <v>250.42589678742618</v>
      </c>
      <c r="L37" s="323">
        <v>0.12582541287636204</v>
      </c>
      <c r="M37" s="325">
        <v>37.800135364139798</v>
      </c>
      <c r="N37" s="323">
        <v>8.5964477125660729E-2</v>
      </c>
      <c r="O37" s="310">
        <v>28.350101523104851</v>
      </c>
      <c r="P37" s="323">
        <v>0.65771603441656756</v>
      </c>
      <c r="R37" s="322" t="s">
        <v>0</v>
      </c>
      <c r="S37" s="310">
        <v>39.690142132346793</v>
      </c>
      <c r="T37" s="323">
        <v>0.28654328060363266</v>
      </c>
      <c r="U37" s="310">
        <v>72.765260575969108</v>
      </c>
      <c r="V37" s="323">
        <v>0.30087128674610009</v>
      </c>
      <c r="W37" s="310">
        <v>57.645206430313195</v>
      </c>
      <c r="X37" s="323">
        <v>0.10230480906558805</v>
      </c>
      <c r="Y37" s="310">
        <v>134.19048054269629</v>
      </c>
      <c r="Z37" s="323">
        <v>0.14910034049831822</v>
      </c>
      <c r="AA37" s="310">
        <v>27.405098139001357</v>
      </c>
      <c r="AB37" s="323">
        <v>4.355142933620651E-2</v>
      </c>
      <c r="AC37" s="790"/>
      <c r="AD37" s="322" t="s">
        <v>0</v>
      </c>
      <c r="AE37" s="310">
        <v>32.130115059518829</v>
      </c>
      <c r="AF37" s="323">
        <v>0.21632116933113518</v>
      </c>
      <c r="AG37" s="310">
        <v>119.07042639704036</v>
      </c>
      <c r="AH37" s="323">
        <v>0.13456634496783026</v>
      </c>
      <c r="AI37" s="310">
        <v>165.37559221811162</v>
      </c>
      <c r="AJ37" s="323">
        <v>0.12703825409573233</v>
      </c>
      <c r="AK37" s="307"/>
    </row>
    <row r="38" spans="1:37" x14ac:dyDescent="0.2">
      <c r="A38" s="308">
        <v>97206</v>
      </c>
      <c r="B38" s="309" t="s">
        <v>5</v>
      </c>
      <c r="C38" s="546">
        <v>598.61586842945803</v>
      </c>
      <c r="D38" s="320">
        <v>0.16185640261155515</v>
      </c>
      <c r="E38" s="310">
        <v>353.47348799999997</v>
      </c>
      <c r="F38" s="311">
        <v>0.10062803002923842</v>
      </c>
      <c r="G38" s="320">
        <v>0.11111312046335042</v>
      </c>
      <c r="I38" s="272"/>
      <c r="J38" s="309" t="s">
        <v>5</v>
      </c>
      <c r="K38" s="313">
        <v>394.37245146184807</v>
      </c>
      <c r="L38" s="311">
        <v>0.14818528299106778</v>
      </c>
      <c r="M38" s="313">
        <v>158.57923837729049</v>
      </c>
      <c r="N38" s="311">
        <v>0.1569586141093883</v>
      </c>
      <c r="O38" s="310">
        <v>13.284124680820145</v>
      </c>
      <c r="P38" s="311">
        <v>0.49630839148824535</v>
      </c>
      <c r="R38" s="309" t="s">
        <v>5</v>
      </c>
      <c r="S38" s="310">
        <v>19.095929228678958</v>
      </c>
      <c r="T38" s="311">
        <v>0.23088520997492559</v>
      </c>
      <c r="U38" s="310">
        <v>171.03310526555939</v>
      </c>
      <c r="V38" s="311">
        <v>0.29885758432972759</v>
      </c>
      <c r="W38" s="310">
        <v>115.40583316462499</v>
      </c>
      <c r="X38" s="311">
        <v>0.12805924655378692</v>
      </c>
      <c r="Y38" s="310">
        <v>180.99619877617448</v>
      </c>
      <c r="Z38" s="311">
        <v>0.13550898521746582</v>
      </c>
      <c r="AA38" s="310">
        <v>112.08480199441996</v>
      </c>
      <c r="AB38" s="311">
        <v>0.13896420413864283</v>
      </c>
      <c r="AC38" s="790"/>
      <c r="AD38" s="309" t="s">
        <v>5</v>
      </c>
      <c r="AE38" s="310">
        <v>13.284124680820144</v>
      </c>
      <c r="AF38" s="311">
        <v>0.29349344071008715</v>
      </c>
      <c r="AG38" s="310">
        <v>199.26187021230214</v>
      </c>
      <c r="AH38" s="311">
        <v>0.16674215977051199</v>
      </c>
      <c r="AI38" s="310">
        <v>353.68981962683631</v>
      </c>
      <c r="AJ38" s="311">
        <v>0.16370750287692298</v>
      </c>
      <c r="AK38" s="307"/>
    </row>
    <row r="39" spans="1:37" x14ac:dyDescent="0.2">
      <c r="A39" s="308">
        <v>97207</v>
      </c>
      <c r="B39" s="309" t="s">
        <v>6</v>
      </c>
      <c r="C39" s="546">
        <v>1071.5361084215399</v>
      </c>
      <c r="D39" s="320">
        <v>0.1263011400739121</v>
      </c>
      <c r="E39" s="310">
        <v>877.84677899999997</v>
      </c>
      <c r="F39" s="311">
        <v>0.11724182802121377</v>
      </c>
      <c r="G39" s="320">
        <v>4.0680981998944432E-2</v>
      </c>
      <c r="I39" s="272"/>
      <c r="J39" s="309" t="s">
        <v>6</v>
      </c>
      <c r="K39" s="313">
        <v>730.45609490934328</v>
      </c>
      <c r="L39" s="311">
        <v>0.13069012282534886</v>
      </c>
      <c r="M39" s="313">
        <v>294.17505391467114</v>
      </c>
      <c r="N39" s="311">
        <v>0.10260119536704004</v>
      </c>
      <c r="O39" s="310">
        <v>10.059892261760339</v>
      </c>
      <c r="P39" s="311">
        <v>0.36466881640832299</v>
      </c>
      <c r="R39" s="309" t="s">
        <v>6</v>
      </c>
      <c r="S39" s="310">
        <v>108.92506119361362</v>
      </c>
      <c r="T39" s="311">
        <v>0.50728277317373338</v>
      </c>
      <c r="U39" s="310">
        <v>229.20193128331297</v>
      </c>
      <c r="V39" s="311">
        <v>0.23495589381184878</v>
      </c>
      <c r="W39" s="310">
        <v>255.92427402173013</v>
      </c>
      <c r="X39" s="311">
        <v>0.11073037109212955</v>
      </c>
      <c r="Y39" s="310">
        <v>210.74888349241004</v>
      </c>
      <c r="Z39" s="311">
        <v>6.6861822810682148E-2</v>
      </c>
      <c r="AA39" s="310">
        <v>266.73595843047025</v>
      </c>
      <c r="AB39" s="311">
        <v>0.1457174976112218</v>
      </c>
      <c r="AC39" s="790"/>
      <c r="AD39" s="309" t="s">
        <v>6</v>
      </c>
      <c r="AE39" s="310">
        <v>42.43357602600345</v>
      </c>
      <c r="AF39" s="311">
        <v>0.20547684489433016</v>
      </c>
      <c r="AG39" s="310">
        <v>431.23516910412877</v>
      </c>
      <c r="AH39" s="311">
        <v>0.11887189079364308</v>
      </c>
      <c r="AI39" s="310">
        <v>561.02229595564256</v>
      </c>
      <c r="AJ39" s="311">
        <v>0.12922038461502047</v>
      </c>
      <c r="AK39" s="307"/>
    </row>
    <row r="40" spans="1:37" x14ac:dyDescent="0.2">
      <c r="A40" s="308">
        <v>97221</v>
      </c>
      <c r="B40" s="309" t="s">
        <v>27</v>
      </c>
      <c r="C40" s="546">
        <v>946.13834753860499</v>
      </c>
      <c r="D40" s="320">
        <v>0.14695286101332211</v>
      </c>
      <c r="E40" s="310">
        <v>631.52779799999996</v>
      </c>
      <c r="F40" s="311">
        <v>0.10767087470444933</v>
      </c>
      <c r="G40" s="320">
        <v>8.4207568624942386E-2</v>
      </c>
      <c r="I40" s="272"/>
      <c r="J40" s="309" t="s">
        <v>27</v>
      </c>
      <c r="K40" s="313">
        <v>698.27640062654552</v>
      </c>
      <c r="L40" s="311">
        <v>0.15595748925468381</v>
      </c>
      <c r="M40" s="313">
        <v>217.71877537432687</v>
      </c>
      <c r="N40" s="311">
        <v>0.11515895814971022</v>
      </c>
      <c r="O40" s="310">
        <v>22.63450954773684</v>
      </c>
      <c r="P40" s="311">
        <v>0.32135062738339426</v>
      </c>
      <c r="R40" s="309" t="s">
        <v>27</v>
      </c>
      <c r="S40" s="310">
        <v>140.11756947619034</v>
      </c>
      <c r="T40" s="311">
        <v>0.60514445459596289</v>
      </c>
      <c r="U40" s="310">
        <v>105.57943025125195</v>
      </c>
      <c r="V40" s="311">
        <v>0.19111367824653758</v>
      </c>
      <c r="W40" s="310">
        <v>360.90845196893207</v>
      </c>
      <c r="X40" s="311">
        <v>0.18175863731421463</v>
      </c>
      <c r="Y40" s="310">
        <v>236.95047814031528</v>
      </c>
      <c r="Z40" s="311">
        <v>9.9146618326270863E-2</v>
      </c>
      <c r="AA40" s="310">
        <v>102.58241770191512</v>
      </c>
      <c r="AB40" s="311">
        <v>8.0214814052589248E-2</v>
      </c>
      <c r="AC40" s="790"/>
      <c r="AD40" s="309" t="s">
        <v>27</v>
      </c>
      <c r="AE40" s="310">
        <v>53.290664895775336</v>
      </c>
      <c r="AF40" s="311">
        <v>0.28097098167076284</v>
      </c>
      <c r="AG40" s="310">
        <v>447.09347600580156</v>
      </c>
      <c r="AH40" s="311">
        <v>0.15876205962841719</v>
      </c>
      <c r="AI40" s="310">
        <v>438.24554464703237</v>
      </c>
      <c r="AJ40" s="311">
        <v>0.13211693941104527</v>
      </c>
      <c r="AK40" s="307"/>
    </row>
    <row r="41" spans="1:37" x14ac:dyDescent="0.2">
      <c r="A41" s="308">
        <v>97227</v>
      </c>
      <c r="B41" s="309" t="s">
        <v>22</v>
      </c>
      <c r="C41" s="546">
        <v>832.24661169514502</v>
      </c>
      <c r="D41" s="320">
        <v>0.13444220482601316</v>
      </c>
      <c r="E41" s="310">
        <v>965.94318999999996</v>
      </c>
      <c r="F41" s="311">
        <v>0.17310806096649284</v>
      </c>
      <c r="G41" s="320">
        <v>-2.9355741128744173E-2</v>
      </c>
      <c r="I41" s="272"/>
      <c r="J41" s="309" t="s">
        <v>22</v>
      </c>
      <c r="K41" s="313">
        <v>372</v>
      </c>
      <c r="L41" s="311">
        <v>9.4002754556230153E-2</v>
      </c>
      <c r="M41" s="313">
        <v>83</v>
      </c>
      <c r="N41" s="311">
        <v>3.9083266350163591E-2</v>
      </c>
      <c r="O41" s="310">
        <v>3</v>
      </c>
      <c r="P41" s="311">
        <v>2.7431000590474663E-2</v>
      </c>
      <c r="R41" s="309" t="s">
        <v>22</v>
      </c>
      <c r="S41" s="310">
        <v>3</v>
      </c>
      <c r="T41" s="311">
        <v>6.25E-2</v>
      </c>
      <c r="U41" s="310">
        <v>14</v>
      </c>
      <c r="V41" s="311">
        <v>4.8109965635738834E-2</v>
      </c>
      <c r="W41" s="310">
        <v>138</v>
      </c>
      <c r="X41" s="311">
        <v>0.12</v>
      </c>
      <c r="Y41" s="310">
        <v>256</v>
      </c>
      <c r="Z41" s="311">
        <v>0.13897937024972856</v>
      </c>
      <c r="AA41" s="310">
        <v>60</v>
      </c>
      <c r="AB41" s="311">
        <v>5.5096418732782371E-2</v>
      </c>
      <c r="AC41" s="790"/>
      <c r="AD41" s="309" t="s">
        <v>22</v>
      </c>
      <c r="AE41" s="310">
        <v>31</v>
      </c>
      <c r="AF41" s="311">
        <v>0.14155251141552511</v>
      </c>
      <c r="AG41" s="310">
        <v>208</v>
      </c>
      <c r="AH41" s="311">
        <v>0.10639386189258312</v>
      </c>
      <c r="AI41" s="310">
        <v>219</v>
      </c>
      <c r="AJ41" s="311">
        <v>0.10325318246110325</v>
      </c>
      <c r="AK41" s="307"/>
    </row>
    <row r="42" spans="1:37" x14ac:dyDescent="0.2">
      <c r="A42" s="308">
        <v>97223</v>
      </c>
      <c r="B42" s="309" t="s">
        <v>18</v>
      </c>
      <c r="C42" s="546">
        <v>471</v>
      </c>
      <c r="D42" s="320">
        <v>0.10656108597285067</v>
      </c>
      <c r="E42" s="310">
        <v>554</v>
      </c>
      <c r="F42" s="311">
        <v>0.1336550060313631</v>
      </c>
      <c r="G42" s="320">
        <v>-3.1940104928784074E-2</v>
      </c>
      <c r="I42" s="272"/>
      <c r="J42" s="309" t="s">
        <v>18</v>
      </c>
      <c r="K42" s="313">
        <v>475.42087693085102</v>
      </c>
      <c r="L42" s="311">
        <v>0.14153643254863085</v>
      </c>
      <c r="M42" s="313">
        <v>293.36693062253823</v>
      </c>
      <c r="N42" s="311">
        <v>0.28235508240860274</v>
      </c>
      <c r="O42" s="310">
        <v>11.44339091080823</v>
      </c>
      <c r="P42" s="311">
        <v>0.52015413230946494</v>
      </c>
      <c r="R42" s="309" t="s">
        <v>18</v>
      </c>
      <c r="S42" s="310">
        <v>69.700653729468314</v>
      </c>
      <c r="T42" s="311">
        <v>0.1872996129566126</v>
      </c>
      <c r="U42" s="310">
        <v>253.83521656701893</v>
      </c>
      <c r="V42" s="311">
        <v>0.24238003259985821</v>
      </c>
      <c r="W42" s="310">
        <v>300.64908847487078</v>
      </c>
      <c r="X42" s="311">
        <v>0.16075123902258312</v>
      </c>
      <c r="Y42" s="310">
        <v>184.13456283755062</v>
      </c>
      <c r="Z42" s="311">
        <v>8.3709478427479889E-2</v>
      </c>
      <c r="AA42" s="310">
        <v>23.927090086235388</v>
      </c>
      <c r="AB42" s="311">
        <v>3.4132306987831616E-2</v>
      </c>
      <c r="AC42" s="790"/>
      <c r="AD42" s="309" t="s">
        <v>18</v>
      </c>
      <c r="AE42" s="310">
        <v>13.524007440046091</v>
      </c>
      <c r="AF42" s="311">
        <v>0.21470269472953696</v>
      </c>
      <c r="AG42" s="310">
        <v>375.55128352743378</v>
      </c>
      <c r="AH42" s="311">
        <v>0.14832676965375802</v>
      </c>
      <c r="AI42" s="310">
        <v>391.15590749671765</v>
      </c>
      <c r="AJ42" s="311">
        <v>0.11664077654592192</v>
      </c>
      <c r="AK42" s="307"/>
    </row>
    <row r="43" spans="1:37" x14ac:dyDescent="0.2">
      <c r="A43" s="308">
        <v>97231</v>
      </c>
      <c r="B43" s="314" t="s">
        <v>29</v>
      </c>
      <c r="C43" s="546">
        <v>454.36107767736303</v>
      </c>
      <c r="D43" s="321">
        <v>8.5057586387408013E-2</v>
      </c>
      <c r="E43" s="310">
        <v>461.45041800000001</v>
      </c>
      <c r="F43" s="316">
        <v>8.7350356939660756E-2</v>
      </c>
      <c r="G43" s="321">
        <v>-3.0916917141968758E-3</v>
      </c>
      <c r="I43" s="272"/>
      <c r="J43" s="314" t="s">
        <v>29</v>
      </c>
      <c r="K43" s="318">
        <v>221.75301743297905</v>
      </c>
      <c r="L43" s="316">
        <v>9.4789421413189842E-2</v>
      </c>
      <c r="M43" s="318">
        <v>190.73860940039455</v>
      </c>
      <c r="N43" s="316">
        <v>6.4692402304972751E-2</v>
      </c>
      <c r="O43" s="310">
        <v>6.2028816065168959</v>
      </c>
      <c r="P43" s="316">
        <v>0.11490053188248986</v>
      </c>
      <c r="R43" s="314" t="s">
        <v>29</v>
      </c>
      <c r="S43" s="310">
        <v>34.891209036657536</v>
      </c>
      <c r="T43" s="316">
        <v>9.1912910790398594E-2</v>
      </c>
      <c r="U43" s="310">
        <v>89.941783294494982</v>
      </c>
      <c r="V43" s="316">
        <v>7.9030442678441962E-2</v>
      </c>
      <c r="W43" s="310">
        <v>230.28197964193976</v>
      </c>
      <c r="X43" s="316">
        <v>0.12854175816159408</v>
      </c>
      <c r="Y43" s="310">
        <v>82.188181286348879</v>
      </c>
      <c r="Z43" s="316">
        <v>6.137048351594139E-2</v>
      </c>
      <c r="AA43" s="310">
        <v>17.057924417921463</v>
      </c>
      <c r="AB43" s="316">
        <v>2.4599708466101065E-2</v>
      </c>
      <c r="AC43" s="790"/>
      <c r="AD43" s="314" t="s">
        <v>29</v>
      </c>
      <c r="AE43" s="310">
        <v>7.7536020081461201</v>
      </c>
      <c r="AF43" s="316">
        <v>9.5520120389599394E-2</v>
      </c>
      <c r="AG43" s="310">
        <v>162.82564217106852</v>
      </c>
      <c r="AH43" s="316">
        <v>8.4554170194155662E-2</v>
      </c>
      <c r="AI43" s="310">
        <v>248.11526426067587</v>
      </c>
      <c r="AJ43" s="316">
        <v>8.141871570060738E-2</v>
      </c>
      <c r="AK43" s="307"/>
    </row>
    <row r="44" spans="1:37" x14ac:dyDescent="0.2">
      <c r="A44" s="3"/>
      <c r="B44" s="30" t="s">
        <v>40</v>
      </c>
      <c r="C44" s="549">
        <v>4705.5942015824376</v>
      </c>
      <c r="D44" s="274">
        <v>0.12702011447820638</v>
      </c>
      <c r="E44" s="25">
        <v>4117.9232199999997</v>
      </c>
      <c r="F44" s="22">
        <v>0.12066294937829726</v>
      </c>
      <c r="G44" s="274">
        <v>2.7039733013596745E-2</v>
      </c>
      <c r="I44" s="272"/>
      <c r="J44" s="30" t="s">
        <v>40</v>
      </c>
      <c r="K44" s="25">
        <v>3142.7047381489933</v>
      </c>
      <c r="L44" s="22">
        <v>0.12893706602006849</v>
      </c>
      <c r="M44" s="25">
        <v>1275.3787430533612</v>
      </c>
      <c r="N44" s="22">
        <v>0.10353049488155053</v>
      </c>
      <c r="O44" s="25">
        <v>94.974900530747306</v>
      </c>
      <c r="P44" s="22">
        <v>0.26886656098162487</v>
      </c>
      <c r="R44" s="30" t="s">
        <v>40</v>
      </c>
      <c r="S44" s="25">
        <v>415.42056479695555</v>
      </c>
      <c r="T44" s="22">
        <v>0.28313181440917734</v>
      </c>
      <c r="U44" s="25">
        <v>936.35672723760729</v>
      </c>
      <c r="V44" s="22">
        <v>0.19432866457518666</v>
      </c>
      <c r="W44" s="25">
        <v>1458.8148337024109</v>
      </c>
      <c r="X44" s="22">
        <v>0.13797141429400545</v>
      </c>
      <c r="Y44" s="25">
        <v>1285.2087850754958</v>
      </c>
      <c r="Z44" s="22">
        <v>9.767149827692416E-2</v>
      </c>
      <c r="AA44" s="25">
        <v>609.79329076996351</v>
      </c>
      <c r="AB44" s="22">
        <v>8.6758754751245851E-2</v>
      </c>
      <c r="AC44" s="790"/>
      <c r="AD44" s="30" t="s">
        <v>40</v>
      </c>
      <c r="AE44" s="25">
        <v>193.41609011030997</v>
      </c>
      <c r="AF44" s="22">
        <v>0.20292677060783809</v>
      </c>
      <c r="AG44" s="25">
        <v>1943.037867417775</v>
      </c>
      <c r="AH44" s="22">
        <v>0.13008792187665369</v>
      </c>
      <c r="AI44" s="25">
        <v>2376.6044242050166</v>
      </c>
      <c r="AJ44" s="22">
        <v>0.1209906289173969</v>
      </c>
      <c r="AK44" s="307"/>
    </row>
    <row r="45" spans="1:37" ht="13.5" thickBot="1" x14ac:dyDescent="0.25">
      <c r="A45" s="3"/>
      <c r="B45" s="29" t="s">
        <v>41</v>
      </c>
      <c r="C45" s="547">
        <v>9967.0778633461123</v>
      </c>
      <c r="D45" s="273">
        <v>0.14599192808759023</v>
      </c>
      <c r="E45" s="38">
        <v>8177.6075849999997</v>
      </c>
      <c r="F45" s="43">
        <v>0.13052295950188755</v>
      </c>
      <c r="G45" s="273">
        <v>4.0371189338820779E-2</v>
      </c>
      <c r="I45" s="272"/>
      <c r="J45" s="29" t="s">
        <v>41</v>
      </c>
      <c r="K45" s="38">
        <v>6789.7999204959542</v>
      </c>
      <c r="L45" s="43">
        <v>0.14313409430735724</v>
      </c>
      <c r="M45" s="38">
        <v>2565.1200793774942</v>
      </c>
      <c r="N45" s="43">
        <v>0.12778639725405153</v>
      </c>
      <c r="O45" s="38">
        <v>235.61569007262582</v>
      </c>
      <c r="P45" s="43">
        <v>0.30949267625178262</v>
      </c>
      <c r="R45" s="29" t="s">
        <v>41</v>
      </c>
      <c r="S45" s="56">
        <v>692.72850137748355</v>
      </c>
      <c r="T45" s="43">
        <v>0.31304108119730661</v>
      </c>
      <c r="U45" s="56">
        <v>2078.1279838629043</v>
      </c>
      <c r="V45" s="43">
        <v>0.25122307340067368</v>
      </c>
      <c r="W45" s="56">
        <v>3736.0381123068642</v>
      </c>
      <c r="X45" s="43">
        <v>0.17345786824558151</v>
      </c>
      <c r="Y45" s="56">
        <v>2485.6149114690443</v>
      </c>
      <c r="Z45" s="43">
        <v>0.1026383163627048</v>
      </c>
      <c r="AA45" s="56">
        <v>974.56835432980813</v>
      </c>
      <c r="AB45" s="43">
        <v>8.1006952616398578E-2</v>
      </c>
      <c r="AC45" s="790"/>
      <c r="AD45" s="29" t="s">
        <v>41</v>
      </c>
      <c r="AE45" s="13">
        <v>473.91484095695898</v>
      </c>
      <c r="AF45" s="43">
        <v>0.22774964229859371</v>
      </c>
      <c r="AG45" s="13">
        <v>4378.4086599996099</v>
      </c>
      <c r="AH45" s="43">
        <v>0.15165742339304938</v>
      </c>
      <c r="AI45" s="13">
        <v>4738.2121889895043</v>
      </c>
      <c r="AJ45" s="43">
        <v>0.13548502957513897</v>
      </c>
      <c r="AK45" s="307"/>
    </row>
    <row r="46" spans="1:37" ht="13.5" thickBot="1" x14ac:dyDescent="0.25">
      <c r="A46" s="3"/>
      <c r="B46" s="41" t="s">
        <v>42</v>
      </c>
      <c r="C46" s="550">
        <v>32650.271207035548</v>
      </c>
      <c r="D46" s="624">
        <v>0.15537013281136178</v>
      </c>
      <c r="E46" s="39">
        <v>24916.497224999999</v>
      </c>
      <c r="F46" s="44">
        <v>0.12783079589653112</v>
      </c>
      <c r="G46" s="275">
        <v>5.5552796882796462E-2</v>
      </c>
      <c r="H46" s="789">
        <v>7733.7739820355491</v>
      </c>
      <c r="I46" s="272"/>
      <c r="J46" s="41" t="s">
        <v>42</v>
      </c>
      <c r="K46" s="39">
        <v>20206.513110186432</v>
      </c>
      <c r="L46" s="44">
        <v>0.15054659410728363</v>
      </c>
      <c r="M46" s="39">
        <v>10609.169725282183</v>
      </c>
      <c r="N46" s="44">
        <v>0.14262765539572714</v>
      </c>
      <c r="O46" s="39">
        <v>501.07154656880334</v>
      </c>
      <c r="P46" s="44">
        <v>0.32528158365548637</v>
      </c>
      <c r="R46" s="41" t="s">
        <v>42</v>
      </c>
      <c r="S46" s="59">
        <v>2940.7442839070054</v>
      </c>
      <c r="T46" s="44">
        <v>0.36443599329527526</v>
      </c>
      <c r="U46" s="59">
        <v>7416.7687314610921</v>
      </c>
      <c r="V46" s="44">
        <v>0.27096723945128715</v>
      </c>
      <c r="W46" s="59">
        <v>11404.634933793364</v>
      </c>
      <c r="X46" s="44">
        <v>0.17352297925564739</v>
      </c>
      <c r="Y46" s="59">
        <v>7174.0339595307978</v>
      </c>
      <c r="Z46" s="44">
        <v>9.8571141654799313E-2</v>
      </c>
      <c r="AA46" s="59">
        <v>3714.0892983432832</v>
      </c>
      <c r="AB46" s="44">
        <v>0.10259913852458569</v>
      </c>
      <c r="AC46" s="790"/>
      <c r="AD46" s="41" t="s">
        <v>42</v>
      </c>
      <c r="AE46" s="40">
        <v>2150.5974837830659</v>
      </c>
      <c r="AF46" s="44">
        <v>0.22813193658077052</v>
      </c>
      <c r="AG46" s="40">
        <v>17624.252198820679</v>
      </c>
      <c r="AH46" s="44">
        <v>0.16150753819956401</v>
      </c>
      <c r="AI46" s="40">
        <v>11541.904699433675</v>
      </c>
      <c r="AJ46" s="44">
        <v>0.13546200743666628</v>
      </c>
      <c r="AK46" s="307"/>
    </row>
    <row r="47" spans="1:37" x14ac:dyDescent="0.2">
      <c r="B47" s="326" t="s">
        <v>75</v>
      </c>
      <c r="C47" s="327"/>
      <c r="D47" s="417"/>
      <c r="E47" s="327"/>
      <c r="F47" s="327"/>
      <c r="G47" s="327"/>
      <c r="J47" s="326" t="s">
        <v>75</v>
      </c>
      <c r="K47" s="327"/>
      <c r="L47" s="327"/>
      <c r="M47" s="327"/>
      <c r="N47" s="327"/>
      <c r="O47" s="327"/>
      <c r="P47" s="327"/>
      <c r="R47" s="326" t="s">
        <v>274</v>
      </c>
      <c r="S47" s="327"/>
      <c r="T47" s="327"/>
      <c r="U47" s="327"/>
      <c r="V47" s="327"/>
      <c r="W47" s="792">
        <v>0.34929679026175653</v>
      </c>
      <c r="X47" s="327"/>
      <c r="Y47" s="327"/>
      <c r="Z47" s="327"/>
      <c r="AA47" s="327"/>
      <c r="AB47" s="327"/>
      <c r="AC47" s="790"/>
      <c r="AD47" s="326" t="s">
        <v>275</v>
      </c>
      <c r="AE47" s="328"/>
    </row>
    <row r="48" spans="1:37" x14ac:dyDescent="0.2">
      <c r="AC48" s="790"/>
      <c r="AE48" s="328"/>
    </row>
  </sheetData>
  <autoFilter ref="D1:D48" xr:uid="{00000000-0009-0000-0000-000006000000}"/>
  <pageMargins left="0.78740157480314965" right="0.78740157480314965" top="0.98425196850393704" bottom="0.98425196850393704" header="0.51181102362204722" footer="0.51181102362204722"/>
  <pageSetup paperSize="9" scale="69" orientation="landscape" r:id="rId1"/>
  <headerFooter alignWithMargins="0">
    <oddHeader>&amp;CObservatoire de l'habitat de la Martinique
&amp;"Arial,Gras"&amp;11Le parc vacant</oddHeader>
  </headerFooter>
  <colBreaks count="2" manualBreakCount="2">
    <brk id="17" max="78" man="1"/>
    <brk id="29" max="78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1:BH50"/>
  <sheetViews>
    <sheetView zoomScale="80" zoomScaleNormal="80" workbookViewId="0">
      <selection activeCell="B3" sqref="B3"/>
    </sheetView>
  </sheetViews>
  <sheetFormatPr baseColWidth="10" defaultColWidth="11.42578125" defaultRowHeight="12" x14ac:dyDescent="0.2"/>
  <cols>
    <col min="1" max="1" width="12.7109375" style="329" customWidth="1"/>
    <col min="2" max="2" width="19" style="329" customWidth="1"/>
    <col min="3" max="12" width="10.7109375" style="329" customWidth="1"/>
    <col min="13" max="13" width="10.7109375" style="353" customWidth="1"/>
    <col min="14" max="14" width="11.42578125" style="329"/>
    <col min="15" max="15" width="5.28515625" style="329" customWidth="1"/>
    <col min="16" max="16" width="11.42578125" style="329"/>
    <col min="17" max="17" width="19" style="329" customWidth="1"/>
    <col min="18" max="18" width="11.42578125" style="329"/>
    <col min="19" max="19" width="7.7109375" style="329" customWidth="1"/>
    <col min="20" max="20" width="11.42578125" style="329"/>
    <col min="21" max="21" width="7.7109375" style="329" customWidth="1"/>
    <col min="22" max="22" width="11.42578125" style="329"/>
    <col min="23" max="23" width="7.7109375" style="329" customWidth="1"/>
    <col min="24" max="24" width="11.42578125" style="329"/>
    <col min="25" max="25" width="7.7109375" style="329" customWidth="1"/>
    <col min="26" max="26" width="11.42578125" style="329"/>
    <col min="27" max="27" width="7.7109375" style="329" customWidth="1"/>
    <col min="28" max="28" width="11.42578125" style="329"/>
    <col min="29" max="29" width="7.7109375" style="329" customWidth="1"/>
    <col min="30" max="30" width="11.42578125" style="329"/>
    <col min="31" max="31" width="7.7109375" style="329" customWidth="1"/>
    <col min="32" max="32" width="11.42578125" style="353"/>
    <col min="33" max="33" width="10" style="329" customWidth="1"/>
    <col min="34" max="34" width="20" style="329" customWidth="1"/>
    <col min="35" max="35" width="11.42578125" style="329"/>
    <col min="36" max="36" width="7.7109375" style="329" customWidth="1"/>
    <col min="37" max="37" width="12.7109375" style="329" customWidth="1"/>
    <col min="38" max="38" width="7.7109375" style="329" customWidth="1"/>
    <col min="39" max="39" width="12" style="329" customWidth="1"/>
    <col min="40" max="40" width="7.7109375" style="329" customWidth="1"/>
    <col min="41" max="41" width="12.7109375" style="329" customWidth="1"/>
    <col min="42" max="42" width="7.7109375" style="329" customWidth="1"/>
    <col min="43" max="43" width="11.42578125" style="329"/>
    <col min="44" max="44" width="7.7109375" style="329" customWidth="1"/>
    <col min="45" max="45" width="11.42578125" style="329"/>
    <col min="46" max="46" width="7.7109375" style="329" customWidth="1"/>
    <col min="47" max="47" width="11.42578125" style="329"/>
    <col min="48" max="48" width="7.7109375" style="329" customWidth="1"/>
    <col min="49" max="49" width="13.140625" style="329" customWidth="1"/>
    <col min="50" max="50" width="7.7109375" style="329" customWidth="1"/>
    <col min="51" max="51" width="7.28515625" style="337" bestFit="1" customWidth="1"/>
    <col min="52" max="52" width="7.28515625" style="337" customWidth="1"/>
    <col min="53" max="53" width="19" style="329" customWidth="1"/>
    <col min="54" max="54" width="11.42578125" style="329"/>
    <col min="55" max="55" width="7.7109375" style="329" customWidth="1"/>
    <col min="56" max="56" width="12.7109375" style="329" customWidth="1"/>
    <col min="57" max="57" width="7.7109375" style="329" customWidth="1"/>
    <col min="58" max="58" width="12" style="329" customWidth="1"/>
    <col min="59" max="59" width="7.7109375" style="329" customWidth="1"/>
    <col min="60" max="16384" width="11.42578125" style="329"/>
  </cols>
  <sheetData>
    <row r="1" spans="1:60" ht="18" customHeight="1" x14ac:dyDescent="0.2"/>
    <row r="2" spans="1:60" x14ac:dyDescent="0.2">
      <c r="C2" s="330" t="s">
        <v>272</v>
      </c>
      <c r="D2" s="331"/>
      <c r="E2" s="332"/>
      <c r="F2" s="331"/>
      <c r="G2" s="332"/>
      <c r="H2" s="331"/>
      <c r="I2" s="332"/>
      <c r="J2" s="332"/>
      <c r="K2" s="331"/>
      <c r="L2" s="332"/>
      <c r="M2" s="333"/>
      <c r="R2" s="330" t="s">
        <v>273</v>
      </c>
      <c r="S2" s="331"/>
      <c r="T2" s="331"/>
      <c r="U2" s="331"/>
      <c r="V2" s="334"/>
      <c r="W2" s="335"/>
      <c r="X2" s="334"/>
      <c r="Y2" s="335"/>
      <c r="Z2" s="334"/>
      <c r="AA2" s="335"/>
      <c r="AB2" s="334"/>
      <c r="AC2" s="335"/>
      <c r="AD2" s="334"/>
      <c r="AE2" s="335"/>
      <c r="AF2" s="333"/>
      <c r="AI2" s="330" t="s">
        <v>221</v>
      </c>
      <c r="AJ2" s="335"/>
      <c r="AK2" s="335"/>
      <c r="AL2" s="335"/>
      <c r="AM2" s="335"/>
      <c r="AN2" s="335"/>
      <c r="AO2" s="335"/>
      <c r="AP2" s="335"/>
      <c r="AQ2" s="335"/>
      <c r="AR2" s="335"/>
      <c r="AS2" s="335"/>
      <c r="AT2" s="335"/>
      <c r="AU2" s="335"/>
      <c r="AV2" s="335"/>
      <c r="AW2" s="335"/>
      <c r="AX2" s="336"/>
      <c r="BB2" s="330" t="s">
        <v>220</v>
      </c>
      <c r="BC2" s="335"/>
      <c r="BD2" s="335"/>
      <c r="BE2" s="335"/>
      <c r="BF2" s="335"/>
      <c r="BG2" s="336"/>
    </row>
    <row r="3" spans="1:60" ht="40.5" customHeight="1" thickBot="1" x14ac:dyDescent="0.25">
      <c r="C3" s="338" t="s">
        <v>76</v>
      </c>
      <c r="D3" s="339" t="s">
        <v>55</v>
      </c>
      <c r="E3" s="338" t="s">
        <v>165</v>
      </c>
      <c r="F3" s="339" t="s">
        <v>55</v>
      </c>
      <c r="G3" s="338" t="s">
        <v>77</v>
      </c>
      <c r="H3" s="339" t="s">
        <v>55</v>
      </c>
      <c r="I3" s="338" t="s">
        <v>78</v>
      </c>
      <c r="J3" s="340" t="s">
        <v>55</v>
      </c>
      <c r="K3" s="338" t="s">
        <v>79</v>
      </c>
      <c r="L3" s="339" t="s">
        <v>55</v>
      </c>
      <c r="M3" s="341" t="s">
        <v>65</v>
      </c>
      <c r="R3" s="338" t="s">
        <v>219</v>
      </c>
      <c r="S3" s="342" t="s">
        <v>55</v>
      </c>
      <c r="T3" s="343" t="s">
        <v>218</v>
      </c>
      <c r="U3" s="342" t="s">
        <v>55</v>
      </c>
      <c r="V3" s="338" t="s">
        <v>48</v>
      </c>
      <c r="W3" s="342" t="s">
        <v>55</v>
      </c>
      <c r="X3" s="338" t="s">
        <v>49</v>
      </c>
      <c r="Y3" s="342" t="s">
        <v>55</v>
      </c>
      <c r="Z3" s="338" t="s">
        <v>50</v>
      </c>
      <c r="AA3" s="342" t="s">
        <v>55</v>
      </c>
      <c r="AB3" s="338" t="s">
        <v>51</v>
      </c>
      <c r="AC3" s="342" t="s">
        <v>55</v>
      </c>
      <c r="AD3" s="338" t="s">
        <v>52</v>
      </c>
      <c r="AE3" s="342" t="s">
        <v>55</v>
      </c>
      <c r="AF3" s="342" t="s">
        <v>65</v>
      </c>
      <c r="AI3" s="338" t="s">
        <v>150</v>
      </c>
      <c r="AJ3" s="342" t="s">
        <v>55</v>
      </c>
      <c r="AK3" s="338" t="s">
        <v>151</v>
      </c>
      <c r="AL3" s="342" t="s">
        <v>55</v>
      </c>
      <c r="AM3" s="338" t="s">
        <v>152</v>
      </c>
      <c r="AN3" s="342" t="s">
        <v>55</v>
      </c>
      <c r="AO3" s="338" t="s">
        <v>153</v>
      </c>
      <c r="AP3" s="342" t="s">
        <v>55</v>
      </c>
      <c r="AQ3" s="338" t="s">
        <v>154</v>
      </c>
      <c r="AR3" s="342" t="s">
        <v>55</v>
      </c>
      <c r="AS3" s="338" t="s">
        <v>155</v>
      </c>
      <c r="AT3" s="342" t="s">
        <v>55</v>
      </c>
      <c r="AU3" s="338" t="s">
        <v>156</v>
      </c>
      <c r="AV3" s="342" t="s">
        <v>55</v>
      </c>
      <c r="AW3" s="338" t="s">
        <v>157</v>
      </c>
      <c r="AX3" s="342" t="s">
        <v>55</v>
      </c>
      <c r="BB3" s="338" t="s">
        <v>217</v>
      </c>
      <c r="BC3" s="342" t="s">
        <v>55</v>
      </c>
      <c r="BD3" s="338" t="s">
        <v>156</v>
      </c>
      <c r="BE3" s="342" t="s">
        <v>55</v>
      </c>
      <c r="BF3" s="338" t="s">
        <v>216</v>
      </c>
      <c r="BG3" s="342" t="s">
        <v>55</v>
      </c>
    </row>
    <row r="4" spans="1:60" ht="12.75" x14ac:dyDescent="0.2">
      <c r="A4" s="344">
        <v>97209</v>
      </c>
      <c r="B4" s="345" t="s">
        <v>8</v>
      </c>
      <c r="C4" s="349">
        <v>15592.629950095899</v>
      </c>
      <c r="D4" s="347">
        <v>0.40769306977917386</v>
      </c>
      <c r="E4" s="349">
        <v>1470.3397691971425</v>
      </c>
      <c r="F4" s="347">
        <v>3.8444273739639295E-2</v>
      </c>
      <c r="G4" s="349">
        <v>5283.8955843897274</v>
      </c>
      <c r="H4" s="347">
        <v>0.13815550154701264</v>
      </c>
      <c r="I4" s="349">
        <v>5893.5513727659409</v>
      </c>
      <c r="J4" s="347">
        <v>0.15409588111525938</v>
      </c>
      <c r="K4" s="349">
        <v>10005.585293959119</v>
      </c>
      <c r="L4" s="347">
        <v>0.2616112738189148</v>
      </c>
      <c r="M4" s="348">
        <v>38246.00197040783</v>
      </c>
      <c r="N4" s="351"/>
      <c r="O4" s="351"/>
      <c r="P4" s="351"/>
      <c r="Q4" s="345" t="s">
        <v>8</v>
      </c>
      <c r="R4" s="546">
        <v>252.28213818878865</v>
      </c>
      <c r="S4" s="350">
        <v>6.5973359039207561E-3</v>
      </c>
      <c r="T4" s="546">
        <v>1012.7093824072815</v>
      </c>
      <c r="U4" s="350">
        <v>2.6482984553560771E-2</v>
      </c>
      <c r="V4" s="546">
        <v>6982.2231959261726</v>
      </c>
      <c r="W4" s="350">
        <v>0.18258950915185776</v>
      </c>
      <c r="X4" s="546">
        <v>11461.772093893458</v>
      </c>
      <c r="Y4" s="350">
        <v>0.2997325181262504</v>
      </c>
      <c r="Z4" s="546">
        <v>7547.0993198713359</v>
      </c>
      <c r="AA4" s="350">
        <v>0.19736137354355027</v>
      </c>
      <c r="AB4" s="546">
        <v>7456.4020688558421</v>
      </c>
      <c r="AC4" s="350">
        <v>0.19498958363084681</v>
      </c>
      <c r="AD4" s="546">
        <v>3527.5138051296185</v>
      </c>
      <c r="AE4" s="350">
        <v>9.2246695090013181E-2</v>
      </c>
      <c r="AF4" s="346">
        <v>38240.002004272501</v>
      </c>
      <c r="AG4" s="351"/>
      <c r="AH4" s="345" t="s">
        <v>8</v>
      </c>
      <c r="AI4" s="349">
        <v>85.951163701527875</v>
      </c>
      <c r="AJ4" s="350">
        <v>2.2473241456200067E-3</v>
      </c>
      <c r="AK4" s="349">
        <v>2020.4672101530666</v>
      </c>
      <c r="AL4" s="350">
        <v>5.2828193956491652E-2</v>
      </c>
      <c r="AM4" s="349">
        <v>2782.921553300469</v>
      </c>
      <c r="AN4" s="350">
        <v>7.2763724570576171E-2</v>
      </c>
      <c r="AO4" s="349">
        <v>5274.7023602466452</v>
      </c>
      <c r="AP4" s="350">
        <v>0.13791513069334288</v>
      </c>
      <c r="AQ4" s="349">
        <v>7734.3742280490196</v>
      </c>
      <c r="AR4" s="350">
        <v>0.20222699967524332</v>
      </c>
      <c r="AS4" s="349">
        <v>4545.4614404869071</v>
      </c>
      <c r="AT4" s="350">
        <v>0.11884801564367115</v>
      </c>
      <c r="AU4" s="349">
        <v>11531.436154223124</v>
      </c>
      <c r="AV4" s="350">
        <v>0.30150696962117424</v>
      </c>
      <c r="AW4" s="349">
        <v>4270.6878602470697</v>
      </c>
      <c r="AX4" s="350">
        <v>0.11166364169388056</v>
      </c>
      <c r="AY4" s="410"/>
      <c r="AZ4" s="410"/>
      <c r="BA4" s="345" t="s">
        <v>8</v>
      </c>
      <c r="BB4" s="349">
        <v>22443.877955937634</v>
      </c>
      <c r="BC4" s="350">
        <v>0.58682938868494516</v>
      </c>
      <c r="BD4" s="349">
        <v>11531.436154223124</v>
      </c>
      <c r="BE4" s="350">
        <v>0.30150696962117424</v>
      </c>
      <c r="BF4" s="349">
        <v>4270.6878602470697</v>
      </c>
      <c r="BG4" s="350">
        <v>0.11166364169388056</v>
      </c>
      <c r="BH4" s="351"/>
    </row>
    <row r="5" spans="1:60" ht="12.75" x14ac:dyDescent="0.2">
      <c r="A5" s="353">
        <v>97213</v>
      </c>
      <c r="B5" s="354" t="s">
        <v>10</v>
      </c>
      <c r="C5" s="355">
        <v>5975.8398795627436</v>
      </c>
      <c r="D5" s="347">
        <v>0.34465107439797199</v>
      </c>
      <c r="E5" s="355">
        <v>553.60330243719181</v>
      </c>
      <c r="F5" s="347">
        <v>3.1928561812336338E-2</v>
      </c>
      <c r="G5" s="355">
        <v>2837.1635309975613</v>
      </c>
      <c r="H5" s="347">
        <v>0.16363079983873366</v>
      </c>
      <c r="I5" s="355">
        <v>3647.609184655731</v>
      </c>
      <c r="J5" s="347">
        <v>0.21037250826866116</v>
      </c>
      <c r="K5" s="355">
        <v>4324.5952173307987</v>
      </c>
      <c r="L5" s="347">
        <v>0.24941705568229688</v>
      </c>
      <c r="M5" s="348">
        <v>17338.811114984026</v>
      </c>
      <c r="N5" s="351"/>
      <c r="O5" s="351"/>
      <c r="P5" s="351"/>
      <c r="Q5" s="354" t="s">
        <v>10</v>
      </c>
      <c r="R5" s="546">
        <v>75.885956641237172</v>
      </c>
      <c r="S5" s="347">
        <v>4.3761480381945992E-3</v>
      </c>
      <c r="T5" s="546">
        <v>410.54059397131124</v>
      </c>
      <c r="U5" s="347">
        <v>2.3674820670713092E-2</v>
      </c>
      <c r="V5" s="546">
        <v>3350.581755185211</v>
      </c>
      <c r="W5" s="347">
        <v>0.19321943642463821</v>
      </c>
      <c r="X5" s="546">
        <v>5965.7534620559381</v>
      </c>
      <c r="Y5" s="347">
        <v>0.34402966589396489</v>
      </c>
      <c r="Z5" s="546">
        <v>3222.6989261748136</v>
      </c>
      <c r="AA5" s="347">
        <v>0.18584476242614881</v>
      </c>
      <c r="AB5" s="546">
        <v>3165.3037938713424</v>
      </c>
      <c r="AC5" s="347">
        <v>0.18253493269283994</v>
      </c>
      <c r="AD5" s="546">
        <v>1150.0466498660182</v>
      </c>
      <c r="AE5" s="347">
        <v>6.6320233853500471E-2</v>
      </c>
      <c r="AF5" s="346">
        <v>17340.811137765872</v>
      </c>
      <c r="AG5" s="351"/>
      <c r="AH5" s="354" t="s">
        <v>10</v>
      </c>
      <c r="AI5" s="355">
        <v>71.532884831075933</v>
      </c>
      <c r="AJ5" s="347">
        <v>4.1255934075697916E-3</v>
      </c>
      <c r="AK5" s="355">
        <v>968.41973026120309</v>
      </c>
      <c r="AL5" s="347">
        <v>5.5852718149994984E-2</v>
      </c>
      <c r="AM5" s="355">
        <v>1352.9976585341108</v>
      </c>
      <c r="AN5" s="347">
        <v>7.8032896809451011E-2</v>
      </c>
      <c r="AO5" s="355">
        <v>2555.1002591829538</v>
      </c>
      <c r="AP5" s="347">
        <v>0.14736305979911518</v>
      </c>
      <c r="AQ5" s="355">
        <v>3529.1955155625997</v>
      </c>
      <c r="AR5" s="347">
        <v>0.20354310870326653</v>
      </c>
      <c r="AS5" s="355">
        <v>2691.6400066959118</v>
      </c>
      <c r="AT5" s="347">
        <v>0.15523786428296826</v>
      </c>
      <c r="AU5" s="355">
        <v>4622.0688492038544</v>
      </c>
      <c r="AV5" s="347">
        <v>0.26657357407910792</v>
      </c>
      <c r="AW5" s="355">
        <v>1547.8562107123178</v>
      </c>
      <c r="AX5" s="347">
        <v>8.9271184768526371E-2</v>
      </c>
      <c r="AY5" s="352"/>
      <c r="AZ5" s="410"/>
      <c r="BA5" s="354" t="s">
        <v>10</v>
      </c>
      <c r="BB5" s="355">
        <v>11168.886055067856</v>
      </c>
      <c r="BC5" s="347">
        <v>0.64415524115236578</v>
      </c>
      <c r="BD5" s="355">
        <v>4622.0688492038544</v>
      </c>
      <c r="BE5" s="347">
        <v>0.26657357407910792</v>
      </c>
      <c r="BF5" s="355">
        <v>1547.8562107123178</v>
      </c>
      <c r="BG5" s="347">
        <v>8.9271184768526371E-2</v>
      </c>
      <c r="BH5" s="351"/>
    </row>
    <row r="6" spans="1:60" ht="12.75" x14ac:dyDescent="0.2">
      <c r="A6" s="353">
        <v>97224</v>
      </c>
      <c r="B6" s="354" t="s">
        <v>19</v>
      </c>
      <c r="C6" s="355">
        <v>2183.5391300529427</v>
      </c>
      <c r="D6" s="347">
        <v>0.31351940010133156</v>
      </c>
      <c r="E6" s="355">
        <v>280.46497053452669</v>
      </c>
      <c r="F6" s="347">
        <v>4.0270040550768799E-2</v>
      </c>
      <c r="G6" s="355">
        <v>1285.3119513777483</v>
      </c>
      <c r="H6" s="347">
        <v>0.18454912320680644</v>
      </c>
      <c r="I6" s="355">
        <v>1660.1747072560445</v>
      </c>
      <c r="J6" s="347">
        <v>0.23837309399154147</v>
      </c>
      <c r="K6" s="355">
        <v>1555.1153523852554</v>
      </c>
      <c r="L6" s="347">
        <v>0.22328834214955176</v>
      </c>
      <c r="M6" s="348">
        <v>6964.6061116065175</v>
      </c>
      <c r="N6" s="351"/>
      <c r="O6" s="351"/>
      <c r="P6" s="351"/>
      <c r="Q6" s="354" t="s">
        <v>19</v>
      </c>
      <c r="R6" s="546">
        <v>24.791241369329498</v>
      </c>
      <c r="S6" s="347">
        <v>3.5596042291630662E-3</v>
      </c>
      <c r="T6" s="546">
        <v>147.68286214615475</v>
      </c>
      <c r="U6" s="347">
        <v>2.1204768766469251E-2</v>
      </c>
      <c r="V6" s="546">
        <v>1002.9014390294999</v>
      </c>
      <c r="W6" s="347">
        <v>0.14399973565743573</v>
      </c>
      <c r="X6" s="546">
        <v>2190.7857698583903</v>
      </c>
      <c r="Y6" s="347">
        <v>0.31455989538409723</v>
      </c>
      <c r="Z6" s="546">
        <v>1491.4655327875619</v>
      </c>
      <c r="AA6" s="347">
        <v>0.21414930132258797</v>
      </c>
      <c r="AB6" s="546">
        <v>1531.8217797280713</v>
      </c>
      <c r="AC6" s="347">
        <v>0.21994377789366867</v>
      </c>
      <c r="AD6" s="546">
        <v>575.1574866875103</v>
      </c>
      <c r="AE6" s="347">
        <v>8.2582916746578139E-2</v>
      </c>
      <c r="AF6" s="346">
        <v>6964.6061116065175</v>
      </c>
      <c r="AG6" s="351"/>
      <c r="AH6" s="354" t="s">
        <v>19</v>
      </c>
      <c r="AI6" s="355">
        <v>24.928789487029231</v>
      </c>
      <c r="AJ6" s="347">
        <v>3.5793538195197276E-3</v>
      </c>
      <c r="AK6" s="355">
        <v>406.77933257924184</v>
      </c>
      <c r="AL6" s="347">
        <v>5.8406653019665238E-2</v>
      </c>
      <c r="AM6" s="355">
        <v>351.54174255522332</v>
      </c>
      <c r="AN6" s="347">
        <v>5.0475466511936531E-2</v>
      </c>
      <c r="AO6" s="355">
        <v>867.16835285851948</v>
      </c>
      <c r="AP6" s="347">
        <v>0.12451075322312674</v>
      </c>
      <c r="AQ6" s="355">
        <v>1192.9688210392567</v>
      </c>
      <c r="AR6" s="347">
        <v>0.17129020678587606</v>
      </c>
      <c r="AS6" s="355">
        <v>1155.672084168692</v>
      </c>
      <c r="AT6" s="347">
        <v>0.165935024271188</v>
      </c>
      <c r="AU6" s="355">
        <v>2330.5304562011388</v>
      </c>
      <c r="AV6" s="347">
        <v>0.33462487595921742</v>
      </c>
      <c r="AW6" s="355">
        <v>635.01653271741645</v>
      </c>
      <c r="AX6" s="347">
        <v>9.1177666409470184E-2</v>
      </c>
      <c r="AY6" s="352"/>
      <c r="AZ6" s="410"/>
      <c r="BA6" s="354" t="s">
        <v>19</v>
      </c>
      <c r="BB6" s="355">
        <v>3999.0591226879624</v>
      </c>
      <c r="BC6" s="347">
        <v>0.57419745763131225</v>
      </c>
      <c r="BD6" s="355">
        <v>2330.5304562011388</v>
      </c>
      <c r="BE6" s="347">
        <v>0.33462487595921742</v>
      </c>
      <c r="BF6" s="355">
        <v>635.01653271741645</v>
      </c>
      <c r="BG6" s="347">
        <v>9.1177666409470184E-2</v>
      </c>
      <c r="BH6" s="351"/>
    </row>
    <row r="7" spans="1:60" ht="12.75" x14ac:dyDescent="0.2">
      <c r="A7" s="353">
        <v>97229</v>
      </c>
      <c r="B7" s="356" t="s">
        <v>24</v>
      </c>
      <c r="C7" s="355">
        <v>3814.7670312170503</v>
      </c>
      <c r="D7" s="347">
        <v>0.41265424809185913</v>
      </c>
      <c r="E7" s="355">
        <v>282.97085094961363</v>
      </c>
      <c r="F7" s="347">
        <v>3.0609765360500332E-2</v>
      </c>
      <c r="G7" s="355">
        <v>1570.5943564412585</v>
      </c>
      <c r="H7" s="347">
        <v>0.16989567853316939</v>
      </c>
      <c r="I7" s="355">
        <v>1637.814946906075</v>
      </c>
      <c r="J7" s="347">
        <v>0.17716712184479408</v>
      </c>
      <c r="K7" s="355">
        <v>1938.3160639419054</v>
      </c>
      <c r="L7" s="347">
        <v>0.20967318616967709</v>
      </c>
      <c r="M7" s="348">
        <v>9244.4632494559028</v>
      </c>
      <c r="N7" s="351"/>
      <c r="O7" s="351"/>
      <c r="P7" s="351"/>
      <c r="Q7" s="356" t="s">
        <v>24</v>
      </c>
      <c r="R7" s="546">
        <v>119.72575515010007</v>
      </c>
      <c r="S7" s="347">
        <v>1.2945475697705183E-2</v>
      </c>
      <c r="T7" s="546">
        <v>282.59721839721681</v>
      </c>
      <c r="U7" s="347">
        <v>3.0556127363020408E-2</v>
      </c>
      <c r="V7" s="546">
        <v>1736.4371034270623</v>
      </c>
      <c r="W7" s="347">
        <v>0.1877541243722097</v>
      </c>
      <c r="X7" s="546">
        <v>2691.2117754729675</v>
      </c>
      <c r="Y7" s="347">
        <v>0.29099015991242383</v>
      </c>
      <c r="Z7" s="546">
        <v>1871.7965293492316</v>
      </c>
      <c r="AA7" s="347">
        <v>0.20239000749137584</v>
      </c>
      <c r="AB7" s="546">
        <v>1811.1344841893156</v>
      </c>
      <c r="AC7" s="347">
        <v>0.19583085879019407</v>
      </c>
      <c r="AD7" s="546">
        <v>735.56029951397181</v>
      </c>
      <c r="AE7" s="347">
        <v>7.9533246373070868E-2</v>
      </c>
      <c r="AF7" s="346">
        <v>9248.4631654998666</v>
      </c>
      <c r="AG7" s="351"/>
      <c r="AH7" s="356" t="s">
        <v>24</v>
      </c>
      <c r="AI7" s="355">
        <v>20.062776621381712</v>
      </c>
      <c r="AJ7" s="347">
        <v>2.1702478640458155E-3</v>
      </c>
      <c r="AK7" s="355">
        <v>601.17104937431498</v>
      </c>
      <c r="AL7" s="347">
        <v>6.5030389883338854E-2</v>
      </c>
      <c r="AM7" s="355">
        <v>1168.0615845768573</v>
      </c>
      <c r="AN7" s="347">
        <v>0.12635255861346037</v>
      </c>
      <c r="AO7" s="355">
        <v>1637.7597043767798</v>
      </c>
      <c r="AP7" s="347">
        <v>0.17716114610257905</v>
      </c>
      <c r="AQ7" s="355">
        <v>1515.7345307198279</v>
      </c>
      <c r="AR7" s="347">
        <v>0.16396133445703717</v>
      </c>
      <c r="AS7" s="355">
        <v>794.91492184388915</v>
      </c>
      <c r="AT7" s="347">
        <v>8.5988218071035669E-2</v>
      </c>
      <c r="AU7" s="355">
        <v>2746.0303397541543</v>
      </c>
      <c r="AV7" s="347">
        <v>0.29704594692566666</v>
      </c>
      <c r="AW7" s="355">
        <v>760.72834218869798</v>
      </c>
      <c r="AX7" s="347">
        <v>8.2290158082836434E-2</v>
      </c>
      <c r="AY7" s="352"/>
      <c r="AZ7" s="410"/>
      <c r="BA7" s="356" t="s">
        <v>24</v>
      </c>
      <c r="BB7" s="355">
        <v>5737.7045675130503</v>
      </c>
      <c r="BC7" s="347">
        <v>0.62066389499149688</v>
      </c>
      <c r="BD7" s="355">
        <v>2746.0303397541543</v>
      </c>
      <c r="BE7" s="347">
        <v>0.29704594692566666</v>
      </c>
      <c r="BF7" s="355">
        <v>760.72834218869798</v>
      </c>
      <c r="BG7" s="347">
        <v>8.2290158082836434E-2</v>
      </c>
      <c r="BH7" s="351"/>
    </row>
    <row r="8" spans="1:60" ht="13.5" thickBot="1" x14ac:dyDescent="0.25">
      <c r="A8" s="357"/>
      <c r="B8" s="538" t="s">
        <v>34</v>
      </c>
      <c r="C8" s="361">
        <v>27566.77599092864</v>
      </c>
      <c r="D8" s="540">
        <v>0.38397109964750342</v>
      </c>
      <c r="E8" s="361">
        <v>2587.3788931184745</v>
      </c>
      <c r="F8" s="540">
        <v>3.6038988350410056E-2</v>
      </c>
      <c r="G8" s="361">
        <v>10976.965423206297</v>
      </c>
      <c r="H8" s="540">
        <v>0.15289555389894396</v>
      </c>
      <c r="I8" s="361">
        <v>12839.150211583792</v>
      </c>
      <c r="J8" s="540">
        <v>0.17883348516720154</v>
      </c>
      <c r="K8" s="361">
        <v>17823.611927617076</v>
      </c>
      <c r="L8" s="540">
        <v>0.2482608729359411</v>
      </c>
      <c r="M8" s="539">
        <v>71793.88244645427</v>
      </c>
      <c r="N8" s="351"/>
      <c r="O8" s="351"/>
      <c r="P8" s="351"/>
      <c r="Q8" s="358" t="s">
        <v>34</v>
      </c>
      <c r="R8" s="547">
        <v>472.68509134945543</v>
      </c>
      <c r="S8" s="360">
        <v>6.5839187883703024E-3</v>
      </c>
      <c r="T8" s="547">
        <v>1853.5300569219644</v>
      </c>
      <c r="U8" s="360">
        <v>2.5817381571604452E-2</v>
      </c>
      <c r="V8" s="547">
        <v>13072.143493567946</v>
      </c>
      <c r="W8" s="360">
        <v>0.18207879352798581</v>
      </c>
      <c r="X8" s="547">
        <v>22309.523101280753</v>
      </c>
      <c r="Y8" s="360">
        <v>0.31074406829030371</v>
      </c>
      <c r="Z8" s="547">
        <v>14133.060308182943</v>
      </c>
      <c r="AA8" s="360">
        <v>0.19685605279948173</v>
      </c>
      <c r="AB8" s="547">
        <v>13964.662126644569</v>
      </c>
      <c r="AC8" s="360">
        <v>0.19451047437602725</v>
      </c>
      <c r="AD8" s="547">
        <v>5988.2782411971193</v>
      </c>
      <c r="AE8" s="360">
        <v>8.3409310646226711E-2</v>
      </c>
      <c r="AF8" s="359">
        <v>71793.882419144749</v>
      </c>
      <c r="AG8" s="351"/>
      <c r="AH8" s="358" t="s">
        <v>34</v>
      </c>
      <c r="AI8" s="547">
        <v>202.47561464101477</v>
      </c>
      <c r="AJ8" s="360">
        <v>2.8202349245010716E-3</v>
      </c>
      <c r="AK8" s="547">
        <v>3996.8373223678263</v>
      </c>
      <c r="AL8" s="360">
        <v>5.5671001291074773E-2</v>
      </c>
      <c r="AM8" s="547">
        <v>5655.5225389666602</v>
      </c>
      <c r="AN8" s="360">
        <v>7.8774435178160129E-2</v>
      </c>
      <c r="AO8" s="547">
        <v>10334.730676664898</v>
      </c>
      <c r="AP8" s="360">
        <v>0.14395001808646868</v>
      </c>
      <c r="AQ8" s="547">
        <v>13972.273095370703</v>
      </c>
      <c r="AR8" s="360">
        <v>0.19461648568443954</v>
      </c>
      <c r="AS8" s="547">
        <v>9187.6884531954001</v>
      </c>
      <c r="AT8" s="360">
        <v>0.12797313838052726</v>
      </c>
      <c r="AU8" s="547">
        <v>21230.065799382272</v>
      </c>
      <c r="AV8" s="360">
        <v>0.29570856284609209</v>
      </c>
      <c r="AW8" s="547">
        <v>7214.2889458655018</v>
      </c>
      <c r="AX8" s="360">
        <v>0.1004861236087365</v>
      </c>
      <c r="AY8" s="352"/>
      <c r="AZ8" s="410"/>
      <c r="BA8" s="358" t="s">
        <v>34</v>
      </c>
      <c r="BB8" s="361">
        <v>43349.527701206505</v>
      </c>
      <c r="BC8" s="360">
        <v>0.60380531354517142</v>
      </c>
      <c r="BD8" s="361">
        <v>21230.065799382272</v>
      </c>
      <c r="BE8" s="360">
        <v>0.29570856284609209</v>
      </c>
      <c r="BF8" s="361">
        <v>7214.2889458655018</v>
      </c>
      <c r="BG8" s="360">
        <v>0.1004861236087365</v>
      </c>
      <c r="BH8" s="351"/>
    </row>
    <row r="9" spans="1:60" ht="12.75" x14ac:dyDescent="0.2">
      <c r="A9" s="353">
        <v>97212</v>
      </c>
      <c r="B9" s="345" t="s">
        <v>9</v>
      </c>
      <c r="C9" s="355">
        <v>1584.5001275084433</v>
      </c>
      <c r="D9" s="347">
        <v>0.35660150670546453</v>
      </c>
      <c r="E9" s="355">
        <v>92.633147863164879</v>
      </c>
      <c r="F9" s="347">
        <v>2.0847660107681916E-2</v>
      </c>
      <c r="G9" s="355">
        <v>748.57117035562885</v>
      </c>
      <c r="H9" s="347">
        <v>0.16847054953844917</v>
      </c>
      <c r="I9" s="355">
        <v>898.91542389263293</v>
      </c>
      <c r="J9" s="347">
        <v>0.20230644920486832</v>
      </c>
      <c r="K9" s="355">
        <v>1118.7156119017015</v>
      </c>
      <c r="L9" s="347">
        <v>0.25177383444353602</v>
      </c>
      <c r="M9" s="348">
        <v>4443.3354815215716</v>
      </c>
      <c r="N9" s="351"/>
      <c r="O9" s="351"/>
      <c r="P9" s="351"/>
      <c r="Q9" s="345" t="s">
        <v>9</v>
      </c>
      <c r="R9" s="546">
        <v>30.042818165589939</v>
      </c>
      <c r="S9" s="347">
        <v>6.7613211495122366E-3</v>
      </c>
      <c r="T9" s="546">
        <v>75.1047313270236</v>
      </c>
      <c r="U9" s="347">
        <v>1.6902782074268406E-2</v>
      </c>
      <c r="V9" s="546">
        <v>517.32345643064366</v>
      </c>
      <c r="W9" s="347">
        <v>0.11642682812991016</v>
      </c>
      <c r="X9" s="546">
        <v>1425.2624536804476</v>
      </c>
      <c r="Y9" s="347">
        <v>0.32076408806124673</v>
      </c>
      <c r="Z9" s="546">
        <v>956.43204897958219</v>
      </c>
      <c r="AA9" s="347">
        <v>0.21525091971044746</v>
      </c>
      <c r="AB9" s="546">
        <v>960.99656498947479</v>
      </c>
      <c r="AC9" s="347">
        <v>0.21627819213425498</v>
      </c>
      <c r="AD9" s="546">
        <v>478.1734079488096</v>
      </c>
      <c r="AE9" s="347">
        <v>0.10761586874035997</v>
      </c>
      <c r="AF9" s="346">
        <v>4443.3354815215716</v>
      </c>
      <c r="AG9" s="351"/>
      <c r="AH9" s="345" t="s">
        <v>9</v>
      </c>
      <c r="AI9" s="355">
        <v>70.165263014966328</v>
      </c>
      <c r="AJ9" s="347">
        <v>1.5791124326929959E-2</v>
      </c>
      <c r="AK9" s="355">
        <v>200.45642026928545</v>
      </c>
      <c r="AL9" s="347">
        <v>4.5113951242916582E-2</v>
      </c>
      <c r="AM9" s="355">
        <v>87.523952634391875</v>
      </c>
      <c r="AN9" s="347">
        <v>1.969780427302335E-2</v>
      </c>
      <c r="AO9" s="355">
        <v>413.02719482656767</v>
      </c>
      <c r="AP9" s="347">
        <v>9.2954312485342888E-2</v>
      </c>
      <c r="AQ9" s="355">
        <v>740.8232273659371</v>
      </c>
      <c r="AR9" s="347">
        <v>0.16672682727801824</v>
      </c>
      <c r="AS9" s="355">
        <v>796.13039867428847</v>
      </c>
      <c r="AT9" s="347">
        <v>0.17917404661096226</v>
      </c>
      <c r="AU9" s="355">
        <v>1636.9341936361154</v>
      </c>
      <c r="AV9" s="347">
        <v>0.36840211603278833</v>
      </c>
      <c r="AW9" s="355">
        <v>498.27483110001884</v>
      </c>
      <c r="AX9" s="347">
        <v>0.1121398177500183</v>
      </c>
      <c r="AY9" s="352"/>
      <c r="AZ9" s="410"/>
      <c r="BA9" s="345" t="s">
        <v>9</v>
      </c>
      <c r="BB9" s="355">
        <v>2308.1264567854369</v>
      </c>
      <c r="BC9" s="347">
        <v>0.51945806621719326</v>
      </c>
      <c r="BD9" s="355">
        <v>1636.9341936361154</v>
      </c>
      <c r="BE9" s="347">
        <v>0.36840211603278833</v>
      </c>
      <c r="BF9" s="355">
        <v>498.27483110001884</v>
      </c>
      <c r="BG9" s="347">
        <v>0.1121398177500183</v>
      </c>
      <c r="BH9" s="351"/>
    </row>
    <row r="10" spans="1:60" ht="12.75" x14ac:dyDescent="0.2">
      <c r="A10" s="353">
        <v>97222</v>
      </c>
      <c r="B10" s="354" t="s">
        <v>17</v>
      </c>
      <c r="C10" s="355">
        <v>2867.3317150604576</v>
      </c>
      <c r="D10" s="347">
        <v>0.29945422502082053</v>
      </c>
      <c r="E10" s="355">
        <v>282.1163494943948</v>
      </c>
      <c r="F10" s="347">
        <v>2.9463257550501325E-2</v>
      </c>
      <c r="G10" s="355">
        <v>1614.4864541650511</v>
      </c>
      <c r="H10" s="347">
        <v>0.16861139135009848</v>
      </c>
      <c r="I10" s="355">
        <v>2385.3022019861883</v>
      </c>
      <c r="J10" s="347">
        <v>0.24911272685489405</v>
      </c>
      <c r="K10" s="355">
        <v>2425.9553303030311</v>
      </c>
      <c r="L10" s="347">
        <v>0.25335839922368569</v>
      </c>
      <c r="M10" s="348">
        <v>9575.1920510091222</v>
      </c>
      <c r="N10" s="351"/>
      <c r="O10" s="351"/>
      <c r="P10" s="351"/>
      <c r="Q10" s="354" t="s">
        <v>17</v>
      </c>
      <c r="R10" s="546">
        <v>62.38447314351707</v>
      </c>
      <c r="S10" s="347">
        <v>6.5152189962542247E-3</v>
      </c>
      <c r="T10" s="546">
        <v>215.59207288123278</v>
      </c>
      <c r="U10" s="347">
        <v>2.2515691772314033E-2</v>
      </c>
      <c r="V10" s="546">
        <v>1596.206968606265</v>
      </c>
      <c r="W10" s="347">
        <v>0.16670234498722586</v>
      </c>
      <c r="X10" s="546">
        <v>3298.5848934623905</v>
      </c>
      <c r="Y10" s="347">
        <v>0.34449281809598331</v>
      </c>
      <c r="Z10" s="546">
        <v>2041.1281974318974</v>
      </c>
      <c r="AA10" s="347">
        <v>0.21316838206047103</v>
      </c>
      <c r="AB10" s="546">
        <v>1662.2280744731495</v>
      </c>
      <c r="AC10" s="347">
        <v>0.17359736134984038</v>
      </c>
      <c r="AD10" s="546">
        <v>699.0673710106704</v>
      </c>
      <c r="AE10" s="347">
        <v>7.300818273791139E-2</v>
      </c>
      <c r="AF10" s="346">
        <v>9575.1920510091204</v>
      </c>
      <c r="AG10" s="351"/>
      <c r="AH10" s="354" t="s">
        <v>17</v>
      </c>
      <c r="AI10" s="355">
        <v>92.336481344699052</v>
      </c>
      <c r="AJ10" s="347">
        <v>9.6433033251764159E-3</v>
      </c>
      <c r="AK10" s="355">
        <v>546.44867431387615</v>
      </c>
      <c r="AL10" s="347">
        <v>5.706921296229106E-2</v>
      </c>
      <c r="AM10" s="355">
        <v>516.45785044144907</v>
      </c>
      <c r="AN10" s="347">
        <v>5.3937074858672933E-2</v>
      </c>
      <c r="AO10" s="355">
        <v>1145.280915773897</v>
      </c>
      <c r="AP10" s="347">
        <v>0.11960918482603143</v>
      </c>
      <c r="AQ10" s="355">
        <v>1841.4363552565055</v>
      </c>
      <c r="AR10" s="347">
        <v>0.19231325548843042</v>
      </c>
      <c r="AS10" s="355">
        <v>1794.219237401885</v>
      </c>
      <c r="AT10" s="347">
        <v>0.18738206271411481</v>
      </c>
      <c r="AU10" s="355">
        <v>2745.6105583274962</v>
      </c>
      <c r="AV10" s="347">
        <v>0.28674208764701886</v>
      </c>
      <c r="AW10" s="355">
        <v>893.40197814931537</v>
      </c>
      <c r="AX10" s="347">
        <v>9.330381817826415E-2</v>
      </c>
      <c r="AY10" s="352"/>
      <c r="AZ10" s="410"/>
      <c r="BA10" s="354" t="s">
        <v>17</v>
      </c>
      <c r="BB10" s="355">
        <v>5936.1795145323122</v>
      </c>
      <c r="BC10" s="347">
        <v>0.61995409417471703</v>
      </c>
      <c r="BD10" s="355">
        <v>2745.6105583274962</v>
      </c>
      <c r="BE10" s="347">
        <v>0.28674208764701886</v>
      </c>
      <c r="BF10" s="355">
        <v>893.40197814931537</v>
      </c>
      <c r="BG10" s="347">
        <v>9.330381817826415E-2</v>
      </c>
      <c r="BH10" s="351"/>
    </row>
    <row r="11" spans="1:60" ht="12.75" x14ac:dyDescent="0.2">
      <c r="A11" s="353">
        <v>97228</v>
      </c>
      <c r="B11" s="354" t="s">
        <v>23</v>
      </c>
      <c r="C11" s="355">
        <v>2237.9626949031322</v>
      </c>
      <c r="D11" s="347">
        <v>0.31860859979358142</v>
      </c>
      <c r="E11" s="355">
        <v>257.88208723320253</v>
      </c>
      <c r="F11" s="347">
        <v>3.6713503273464183E-2</v>
      </c>
      <c r="G11" s="355">
        <v>1241.6052036310075</v>
      </c>
      <c r="H11" s="347">
        <v>0.1767617022063106</v>
      </c>
      <c r="I11" s="355">
        <v>1504.4289622038805</v>
      </c>
      <c r="J11" s="347">
        <v>0.2141787288181031</v>
      </c>
      <c r="K11" s="355">
        <v>1782.2964708751381</v>
      </c>
      <c r="L11" s="347">
        <v>0.25373746590854068</v>
      </c>
      <c r="M11" s="348">
        <v>7024.175418846361</v>
      </c>
      <c r="N11" s="351"/>
      <c r="O11" s="351"/>
      <c r="P11" s="351"/>
      <c r="Q11" s="354" t="s">
        <v>23</v>
      </c>
      <c r="R11" s="546">
        <v>25.03199813591776</v>
      </c>
      <c r="S11" s="347">
        <v>3.5636920554055545E-3</v>
      </c>
      <c r="T11" s="546">
        <v>120.09371806145246</v>
      </c>
      <c r="U11" s="347">
        <v>1.709719801974656E-2</v>
      </c>
      <c r="V11" s="546">
        <v>863.53954188789248</v>
      </c>
      <c r="W11" s="347">
        <v>0.12293820845802834</v>
      </c>
      <c r="X11" s="546">
        <v>2120.3967580028011</v>
      </c>
      <c r="Y11" s="347">
        <v>0.30187127051434764</v>
      </c>
      <c r="Z11" s="546">
        <v>1436.9524078444647</v>
      </c>
      <c r="AA11" s="347">
        <v>0.20457239777768355</v>
      </c>
      <c r="AB11" s="546">
        <v>1609.5552459253554</v>
      </c>
      <c r="AC11" s="347">
        <v>0.22914508108763976</v>
      </c>
      <c r="AD11" s="546">
        <v>848.60574898847699</v>
      </c>
      <c r="AE11" s="347">
        <v>0.12081215208714856</v>
      </c>
      <c r="AF11" s="346">
        <v>7024.175418846361</v>
      </c>
      <c r="AG11" s="351"/>
      <c r="AH11" s="354" t="s">
        <v>23</v>
      </c>
      <c r="AI11" s="355">
        <v>147.68617580334862</v>
      </c>
      <c r="AJ11" s="347">
        <v>2.102541109766367E-2</v>
      </c>
      <c r="AK11" s="355">
        <v>347.93229619446487</v>
      </c>
      <c r="AL11" s="347">
        <v>4.9533543148842479E-2</v>
      </c>
      <c r="AM11" s="355">
        <v>120.20708248729349</v>
      </c>
      <c r="AN11" s="347">
        <v>1.7113337198949984E-2</v>
      </c>
      <c r="AO11" s="355">
        <v>575.79188091160336</v>
      </c>
      <c r="AP11" s="347">
        <v>8.1972878890056333E-2</v>
      </c>
      <c r="AQ11" s="355">
        <v>1039.0587766970848</v>
      </c>
      <c r="AR11" s="347">
        <v>0.14792608594443932</v>
      </c>
      <c r="AS11" s="355">
        <v>1151.5675163815845</v>
      </c>
      <c r="AT11" s="347">
        <v>0.16394344499026139</v>
      </c>
      <c r="AU11" s="355">
        <v>2635.8779728600966</v>
      </c>
      <c r="AV11" s="347">
        <v>0.3752579933849387</v>
      </c>
      <c r="AW11" s="355">
        <v>1006.0537175108848</v>
      </c>
      <c r="AX11" s="347">
        <v>0.14322730534484823</v>
      </c>
      <c r="AY11" s="352"/>
      <c r="AZ11" s="410"/>
      <c r="BA11" s="354" t="s">
        <v>23</v>
      </c>
      <c r="BB11" s="355">
        <v>3382.2437284753796</v>
      </c>
      <c r="BC11" s="347">
        <v>0.48151470127021312</v>
      </c>
      <c r="BD11" s="355">
        <v>2635.8779728600966</v>
      </c>
      <c r="BE11" s="347">
        <v>0.3752579933849387</v>
      </c>
      <c r="BF11" s="355">
        <v>1006.0537175108848</v>
      </c>
      <c r="BG11" s="347">
        <v>0.14322730534484823</v>
      </c>
      <c r="BH11" s="351"/>
    </row>
    <row r="12" spans="1:60" ht="12.75" x14ac:dyDescent="0.2">
      <c r="A12" s="353">
        <v>97230</v>
      </c>
      <c r="B12" s="356" t="s">
        <v>25</v>
      </c>
      <c r="C12" s="355">
        <v>1922.7316446832779</v>
      </c>
      <c r="D12" s="347">
        <v>0.34364554023184002</v>
      </c>
      <c r="E12" s="355">
        <v>132.50844308615049</v>
      </c>
      <c r="F12" s="347">
        <v>2.3682938612643017E-2</v>
      </c>
      <c r="G12" s="355">
        <v>1085.8694998252979</v>
      </c>
      <c r="H12" s="347">
        <v>0.19407503481860583</v>
      </c>
      <c r="I12" s="355">
        <v>1097.954487026924</v>
      </c>
      <c r="J12" s="347">
        <v>0.19623495763835105</v>
      </c>
      <c r="K12" s="355">
        <v>1356.0373295348224</v>
      </c>
      <c r="L12" s="347">
        <v>0.24236152869856001</v>
      </c>
      <c r="M12" s="348">
        <v>5595.1014041564731</v>
      </c>
      <c r="N12" s="351"/>
      <c r="O12" s="351"/>
      <c r="P12" s="351"/>
      <c r="Q12" s="356" t="s">
        <v>25</v>
      </c>
      <c r="R12" s="546">
        <v>34.946164517620794</v>
      </c>
      <c r="S12" s="347">
        <v>6.2469665787033956E-3</v>
      </c>
      <c r="T12" s="546">
        <v>87.481393347958928</v>
      </c>
      <c r="U12" s="347">
        <v>1.5638149366221533E-2</v>
      </c>
      <c r="V12" s="546">
        <v>884.49772251051638</v>
      </c>
      <c r="W12" s="347">
        <v>0.15811256507638763</v>
      </c>
      <c r="X12" s="546">
        <v>1898.7034019338132</v>
      </c>
      <c r="Y12" s="347">
        <v>0.3394116881917118</v>
      </c>
      <c r="Z12" s="546">
        <v>1034.9804486572607</v>
      </c>
      <c r="AA12" s="347">
        <v>0.18501281504335851</v>
      </c>
      <c r="AB12" s="546">
        <v>1180.7469627727367</v>
      </c>
      <c r="AC12" s="347">
        <v>0.21106999626890693</v>
      </c>
      <c r="AD12" s="546">
        <v>472.74531169359631</v>
      </c>
      <c r="AE12" s="347">
        <v>8.4507819474710047E-2</v>
      </c>
      <c r="AF12" s="346">
        <v>5594.1014054335037</v>
      </c>
      <c r="AG12" s="351"/>
      <c r="AH12" s="356" t="s">
        <v>25</v>
      </c>
      <c r="AI12" s="355">
        <v>74.929882843673226</v>
      </c>
      <c r="AJ12" s="347">
        <v>1.3392050908676923E-2</v>
      </c>
      <c r="AK12" s="355">
        <v>270.04023078949075</v>
      </c>
      <c r="AL12" s="347">
        <v>4.8263688409451173E-2</v>
      </c>
      <c r="AM12" s="355">
        <v>376.83736455668179</v>
      </c>
      <c r="AN12" s="347">
        <v>6.7351302029439161E-2</v>
      </c>
      <c r="AO12" s="355">
        <v>702.5644400137702</v>
      </c>
      <c r="AP12" s="347">
        <v>0.12556777603563202</v>
      </c>
      <c r="AQ12" s="355">
        <v>1163.2023383912044</v>
      </c>
      <c r="AR12" s="347">
        <v>0.20789656064626244</v>
      </c>
      <c r="AS12" s="355">
        <v>720.64700198973514</v>
      </c>
      <c r="AT12" s="347">
        <v>0.12879963202353811</v>
      </c>
      <c r="AU12" s="355">
        <v>1883.9961633948717</v>
      </c>
      <c r="AV12" s="347">
        <v>0.336722434019747</v>
      </c>
      <c r="AW12" s="355">
        <v>402.88398217704605</v>
      </c>
      <c r="AX12" s="347">
        <v>7.2006555927253205E-2</v>
      </c>
      <c r="AY12" s="352"/>
      <c r="AZ12" s="410"/>
      <c r="BA12" s="356" t="s">
        <v>25</v>
      </c>
      <c r="BB12" s="355">
        <v>3308.2212585845555</v>
      </c>
      <c r="BC12" s="347">
        <v>0.59127101005299987</v>
      </c>
      <c r="BD12" s="355">
        <v>1883.9961633948717</v>
      </c>
      <c r="BE12" s="347">
        <v>0.336722434019747</v>
      </c>
      <c r="BF12" s="355">
        <v>402.88398217704605</v>
      </c>
      <c r="BG12" s="347">
        <v>7.2006555927253205E-2</v>
      </c>
      <c r="BH12" s="351"/>
    </row>
    <row r="13" spans="1:60" ht="12.75" x14ac:dyDescent="0.2">
      <c r="A13" s="357"/>
      <c r="B13" s="362" t="s">
        <v>35</v>
      </c>
      <c r="C13" s="365">
        <v>8612.5261821553104</v>
      </c>
      <c r="D13" s="364">
        <v>0.32331967256776595</v>
      </c>
      <c r="E13" s="365">
        <v>765.14002767691272</v>
      </c>
      <c r="F13" s="364">
        <v>2.8723839903042479E-2</v>
      </c>
      <c r="G13" s="365">
        <v>4690.5323279769855</v>
      </c>
      <c r="H13" s="364">
        <v>0.17608554614234229</v>
      </c>
      <c r="I13" s="365">
        <v>5886.6010751096255</v>
      </c>
      <c r="J13" s="364">
        <v>0.22098672234923858</v>
      </c>
      <c r="K13" s="365">
        <v>6683.004742614693</v>
      </c>
      <c r="L13" s="364">
        <v>0.25088421903761066</v>
      </c>
      <c r="M13" s="363">
        <v>26637.804355533528</v>
      </c>
      <c r="N13" s="351"/>
      <c r="O13" s="351"/>
      <c r="P13" s="351"/>
      <c r="Q13" s="362" t="s">
        <v>35</v>
      </c>
      <c r="R13" s="769">
        <v>152.40545396264557</v>
      </c>
      <c r="S13" s="364">
        <v>5.721611794009299E-3</v>
      </c>
      <c r="T13" s="769">
        <v>498.27191561766779</v>
      </c>
      <c r="U13" s="364">
        <v>1.8706144661466063E-2</v>
      </c>
      <c r="V13" s="769">
        <v>3861.5676894353173</v>
      </c>
      <c r="W13" s="364">
        <v>0.14497113233660039</v>
      </c>
      <c r="X13" s="769">
        <v>8742.9475070794524</v>
      </c>
      <c r="Y13" s="364">
        <v>0.32822809335400011</v>
      </c>
      <c r="Z13" s="769">
        <v>5469.4931029132058</v>
      </c>
      <c r="AA13" s="364">
        <v>0.20533593405752346</v>
      </c>
      <c r="AB13" s="769">
        <v>5413.5268481607163</v>
      </c>
      <c r="AC13" s="364">
        <v>0.20323484662966237</v>
      </c>
      <c r="AD13" s="769">
        <v>2498.5918396415532</v>
      </c>
      <c r="AE13" s="364">
        <v>9.3802237166738342E-2</v>
      </c>
      <c r="AF13" s="363">
        <v>26636.804356810557</v>
      </c>
      <c r="AG13" s="351"/>
      <c r="AH13" s="362" t="s">
        <v>35</v>
      </c>
      <c r="AI13" s="769">
        <v>385.11780300668727</v>
      </c>
      <c r="AJ13" s="364">
        <v>1.4457565566085627E-2</v>
      </c>
      <c r="AK13" s="769">
        <v>1364.8776215671173</v>
      </c>
      <c r="AL13" s="364">
        <v>5.1238367973206786E-2</v>
      </c>
      <c r="AM13" s="769">
        <v>1101.0262501198163</v>
      </c>
      <c r="AN13" s="364">
        <v>4.1333220839993808E-2</v>
      </c>
      <c r="AO13" s="769">
        <v>2836.6644315258386</v>
      </c>
      <c r="AP13" s="364">
        <v>0.10649017440270268</v>
      </c>
      <c r="AQ13" s="769">
        <v>4784.5206977107318</v>
      </c>
      <c r="AR13" s="364">
        <v>0.17961392890539918</v>
      </c>
      <c r="AS13" s="769">
        <v>4462.5641544474929</v>
      </c>
      <c r="AT13" s="364">
        <v>0.16752747692286715</v>
      </c>
      <c r="AU13" s="769">
        <v>8902.4188882185808</v>
      </c>
      <c r="AV13" s="364">
        <v>0.33420242785022414</v>
      </c>
      <c r="AW13" s="769">
        <v>2800.6145089372649</v>
      </c>
      <c r="AX13" s="364">
        <v>0.10513683753952068</v>
      </c>
      <c r="AY13" s="352"/>
      <c r="AZ13" s="410"/>
      <c r="BA13" s="362" t="s">
        <v>35</v>
      </c>
      <c r="BB13" s="365">
        <v>14934.770958377685</v>
      </c>
      <c r="BC13" s="364">
        <v>0.56066073461025523</v>
      </c>
      <c r="BD13" s="365">
        <v>8902.4188882185808</v>
      </c>
      <c r="BE13" s="364">
        <v>0.33420242785022414</v>
      </c>
      <c r="BF13" s="365">
        <v>2800.6145089372649</v>
      </c>
      <c r="BG13" s="364">
        <v>0.10513683753952068</v>
      </c>
      <c r="BH13" s="351"/>
    </row>
    <row r="14" spans="1:60" ht="12.75" x14ac:dyDescent="0.2">
      <c r="A14" s="353">
        <v>97201</v>
      </c>
      <c r="B14" s="366" t="s">
        <v>32</v>
      </c>
      <c r="C14" s="355">
        <v>249.05932656333528</v>
      </c>
      <c r="D14" s="347">
        <v>0.31818181818181823</v>
      </c>
      <c r="E14" s="355">
        <v>30.497060395510442</v>
      </c>
      <c r="F14" s="347">
        <v>3.8961038961038967E-2</v>
      </c>
      <c r="G14" s="355">
        <v>132.15392838054524</v>
      </c>
      <c r="H14" s="347">
        <v>0.16883116883116883</v>
      </c>
      <c r="I14" s="355">
        <v>188.06520577231441</v>
      </c>
      <c r="J14" s="347">
        <v>0.24025974025974031</v>
      </c>
      <c r="K14" s="355">
        <v>182.98236237306264</v>
      </c>
      <c r="L14" s="347">
        <v>0.23376623376623376</v>
      </c>
      <c r="M14" s="348">
        <v>782.75788348476794</v>
      </c>
      <c r="N14" s="351"/>
      <c r="O14" s="351"/>
      <c r="P14" s="351"/>
      <c r="Q14" s="366" t="s">
        <v>32</v>
      </c>
      <c r="R14" s="546">
        <v>3.04970603955105</v>
      </c>
      <c r="S14" s="347">
        <v>3.8860103626943009E-3</v>
      </c>
      <c r="T14" s="546">
        <v>12.198824158204198</v>
      </c>
      <c r="U14" s="347">
        <v>1.55440414507772E-2</v>
      </c>
      <c r="V14" s="546">
        <v>96.574024585783249</v>
      </c>
      <c r="W14" s="347">
        <v>0.12305699481865286</v>
      </c>
      <c r="X14" s="546">
        <v>264.30785676109099</v>
      </c>
      <c r="Y14" s="347">
        <v>0.33678756476683941</v>
      </c>
      <c r="Z14" s="546">
        <v>156.55157669695387</v>
      </c>
      <c r="AA14" s="347">
        <v>0.19948186528497408</v>
      </c>
      <c r="AB14" s="546">
        <v>171.8001068947091</v>
      </c>
      <c r="AC14" s="347">
        <v>0.21891191709844554</v>
      </c>
      <c r="AD14" s="546">
        <v>80.308925708177654</v>
      </c>
      <c r="AE14" s="347">
        <v>0.1023316062176166</v>
      </c>
      <c r="AF14" s="346">
        <v>784.79102084447015</v>
      </c>
      <c r="AG14" s="351"/>
      <c r="AH14" s="366" t="s">
        <v>32</v>
      </c>
      <c r="AI14" s="355">
        <v>10.165686798503479</v>
      </c>
      <c r="AJ14" s="347">
        <v>1.2987012987012988E-2</v>
      </c>
      <c r="AK14" s="355">
        <v>45.745590593265661</v>
      </c>
      <c r="AL14" s="347">
        <v>5.8441558441558454E-2</v>
      </c>
      <c r="AM14" s="355">
        <v>5.0828433992517397</v>
      </c>
      <c r="AN14" s="347">
        <v>6.4935064935064939E-3</v>
      </c>
      <c r="AO14" s="355">
        <v>45.745590593265661</v>
      </c>
      <c r="AP14" s="347">
        <v>5.8441558441558454E-2</v>
      </c>
      <c r="AQ14" s="355">
        <v>106.73971138428655</v>
      </c>
      <c r="AR14" s="347">
        <v>0.13636363636363641</v>
      </c>
      <c r="AS14" s="355">
        <v>203.31373597006962</v>
      </c>
      <c r="AT14" s="347">
        <v>0.25974025974025983</v>
      </c>
      <c r="AU14" s="355">
        <v>304.97060395510431</v>
      </c>
      <c r="AV14" s="347">
        <v>0.38961038961038957</v>
      </c>
      <c r="AW14" s="355">
        <v>60.994120791020883</v>
      </c>
      <c r="AX14" s="347">
        <v>7.7922077922077934E-2</v>
      </c>
      <c r="AY14" s="352"/>
      <c r="AZ14" s="410"/>
      <c r="BA14" s="366" t="s">
        <v>32</v>
      </c>
      <c r="BB14" s="355">
        <v>416.79315873864272</v>
      </c>
      <c r="BC14" s="347">
        <v>0.53246753246753264</v>
      </c>
      <c r="BD14" s="355">
        <v>304.97060395510431</v>
      </c>
      <c r="BE14" s="347">
        <v>0.38961038961038957</v>
      </c>
      <c r="BF14" s="355">
        <v>60.994120791020883</v>
      </c>
      <c r="BG14" s="347">
        <v>7.7922077922077934E-2</v>
      </c>
      <c r="BH14" s="351"/>
    </row>
    <row r="15" spans="1:60" ht="12.75" x14ac:dyDescent="0.2">
      <c r="A15" s="353">
        <v>97203</v>
      </c>
      <c r="B15" s="354" t="s">
        <v>1</v>
      </c>
      <c r="C15" s="355">
        <v>597.77834015524468</v>
      </c>
      <c r="D15" s="347">
        <v>0.38297872340425532</v>
      </c>
      <c r="E15" s="355">
        <v>88.559754097073281</v>
      </c>
      <c r="F15" s="347">
        <v>5.6737588652482268E-2</v>
      </c>
      <c r="G15" s="355">
        <v>282.2842161844211</v>
      </c>
      <c r="H15" s="347">
        <v>0.18085106382978725</v>
      </c>
      <c r="I15" s="355">
        <v>287.81920081548816</v>
      </c>
      <c r="J15" s="347">
        <v>0.18439716312056736</v>
      </c>
      <c r="K15" s="355">
        <v>304.4241547086894</v>
      </c>
      <c r="L15" s="347">
        <v>0.19503546099290778</v>
      </c>
      <c r="M15" s="348">
        <v>1560.8656659609167</v>
      </c>
      <c r="N15" s="351"/>
      <c r="O15" s="351"/>
      <c r="P15" s="351"/>
      <c r="Q15" s="354" t="s">
        <v>1</v>
      </c>
      <c r="R15" s="546">
        <v>6.6419815572805208</v>
      </c>
      <c r="S15" s="347">
        <v>4.2735042735042748E-3</v>
      </c>
      <c r="T15" s="546">
        <v>15.49795696698788</v>
      </c>
      <c r="U15" s="347">
        <v>9.9715099715099731E-3</v>
      </c>
      <c r="V15" s="546">
        <v>142.80260348153121</v>
      </c>
      <c r="W15" s="347">
        <v>9.1880341880341901E-2</v>
      </c>
      <c r="X15" s="546">
        <v>374.16496106013597</v>
      </c>
      <c r="Y15" s="347">
        <v>0.24074074074074076</v>
      </c>
      <c r="Z15" s="546">
        <v>336.52706556887961</v>
      </c>
      <c r="AA15" s="347">
        <v>0.2165242165242165</v>
      </c>
      <c r="AB15" s="546">
        <v>437.26378585430086</v>
      </c>
      <c r="AC15" s="347">
        <v>0.28133903133903132</v>
      </c>
      <c r="AD15" s="546">
        <v>241.32532991452558</v>
      </c>
      <c r="AE15" s="347">
        <v>0.15527065527065531</v>
      </c>
      <c r="AF15" s="346">
        <v>1554.2236844036415</v>
      </c>
      <c r="AG15" s="351"/>
      <c r="AH15" s="354" t="s">
        <v>1</v>
      </c>
      <c r="AI15" s="355">
        <v>27.674923155335399</v>
      </c>
      <c r="AJ15" s="347">
        <v>1.7730496453900711E-2</v>
      </c>
      <c r="AK15" s="355">
        <v>77.48978483493913</v>
      </c>
      <c r="AL15" s="347">
        <v>4.9645390070921995E-2</v>
      </c>
      <c r="AM15" s="355">
        <v>11.06996926213416</v>
      </c>
      <c r="AN15" s="347">
        <v>7.0921985815602844E-3</v>
      </c>
      <c r="AO15" s="355">
        <v>94.094738728140356</v>
      </c>
      <c r="AP15" s="347">
        <v>6.0283687943262415E-2</v>
      </c>
      <c r="AQ15" s="355">
        <v>188.18947745628071</v>
      </c>
      <c r="AR15" s="347">
        <v>0.12056737588652483</v>
      </c>
      <c r="AS15" s="355">
        <v>276.74923155335398</v>
      </c>
      <c r="AT15" s="347">
        <v>0.1773049645390071</v>
      </c>
      <c r="AU15" s="355">
        <v>763.82787908725709</v>
      </c>
      <c r="AV15" s="347">
        <v>0.48936170212765967</v>
      </c>
      <c r="AW15" s="355">
        <v>121.76966188347576</v>
      </c>
      <c r="AX15" s="347">
        <v>7.8014184397163122E-2</v>
      </c>
      <c r="AY15" s="352"/>
      <c r="AZ15" s="410"/>
      <c r="BA15" s="354" t="s">
        <v>1</v>
      </c>
      <c r="BB15" s="355">
        <v>675.26812499018376</v>
      </c>
      <c r="BC15" s="347">
        <v>0.43262411347517737</v>
      </c>
      <c r="BD15" s="355">
        <v>763.82787908725709</v>
      </c>
      <c r="BE15" s="347">
        <v>0.48936170212765967</v>
      </c>
      <c r="BF15" s="355">
        <v>121.76966188347576</v>
      </c>
      <c r="BG15" s="347">
        <v>7.8014184397163122E-2</v>
      </c>
      <c r="BH15" s="351"/>
    </row>
    <row r="16" spans="1:60" ht="12.75" x14ac:dyDescent="0.2">
      <c r="A16" s="353">
        <v>97211</v>
      </c>
      <c r="B16" s="354" t="s">
        <v>30</v>
      </c>
      <c r="C16" s="355">
        <v>120</v>
      </c>
      <c r="D16" s="347">
        <v>0.38709677419354838</v>
      </c>
      <c r="E16" s="355">
        <v>5</v>
      </c>
      <c r="F16" s="347">
        <v>1.6129032258064516E-2</v>
      </c>
      <c r="G16" s="355">
        <v>60</v>
      </c>
      <c r="H16" s="347">
        <v>0.19354838709677419</v>
      </c>
      <c r="I16" s="355">
        <v>65</v>
      </c>
      <c r="J16" s="347">
        <v>0.20967741935483872</v>
      </c>
      <c r="K16" s="355">
        <v>60</v>
      </c>
      <c r="L16" s="347">
        <v>0.19354838709677419</v>
      </c>
      <c r="M16" s="348">
        <v>310</v>
      </c>
      <c r="N16" s="351"/>
      <c r="O16" s="351"/>
      <c r="P16" s="351"/>
      <c r="Q16" s="354" t="s">
        <v>30</v>
      </c>
      <c r="R16" s="546">
        <v>0</v>
      </c>
      <c r="S16" s="347">
        <v>0</v>
      </c>
      <c r="T16" s="546">
        <v>9</v>
      </c>
      <c r="U16" s="347">
        <v>2.8846153846153848E-2</v>
      </c>
      <c r="V16" s="546">
        <v>29</v>
      </c>
      <c r="W16" s="347">
        <v>9.2948717948717952E-2</v>
      </c>
      <c r="X16" s="546">
        <v>72</v>
      </c>
      <c r="Y16" s="347">
        <v>0.23076923076923078</v>
      </c>
      <c r="Z16" s="546">
        <v>58</v>
      </c>
      <c r="AA16" s="347">
        <v>0.1858974358974359</v>
      </c>
      <c r="AB16" s="546">
        <v>76</v>
      </c>
      <c r="AC16" s="347">
        <v>0.24358974358974358</v>
      </c>
      <c r="AD16" s="546">
        <v>68</v>
      </c>
      <c r="AE16" s="347">
        <v>0.21794871794871795</v>
      </c>
      <c r="AF16" s="346">
        <v>312</v>
      </c>
      <c r="AG16" s="351"/>
      <c r="AH16" s="354" t="s">
        <v>30</v>
      </c>
      <c r="AI16" s="355">
        <v>10</v>
      </c>
      <c r="AJ16" s="347">
        <v>3.2258064516129031E-2</v>
      </c>
      <c r="AK16" s="355">
        <v>10</v>
      </c>
      <c r="AL16" s="347">
        <v>3.2258064516129031E-2</v>
      </c>
      <c r="AM16" s="355">
        <v>0</v>
      </c>
      <c r="AN16" s="347">
        <v>0</v>
      </c>
      <c r="AO16" s="355">
        <v>5</v>
      </c>
      <c r="AP16" s="347">
        <v>1.6129032258064516E-2</v>
      </c>
      <c r="AQ16" s="355">
        <v>55</v>
      </c>
      <c r="AR16" s="347">
        <v>0.17741935483870969</v>
      </c>
      <c r="AS16" s="355">
        <v>65</v>
      </c>
      <c r="AT16" s="347">
        <v>0.20967741935483872</v>
      </c>
      <c r="AU16" s="355">
        <v>140</v>
      </c>
      <c r="AV16" s="347">
        <v>0.45161290322580644</v>
      </c>
      <c r="AW16" s="355">
        <v>25</v>
      </c>
      <c r="AX16" s="347">
        <v>8.0645161290322578E-2</v>
      </c>
      <c r="AY16" s="352"/>
      <c r="AZ16" s="410"/>
      <c r="BA16" s="354" t="s">
        <v>30</v>
      </c>
      <c r="BB16" s="355">
        <v>145</v>
      </c>
      <c r="BC16" s="347">
        <v>0.467741935483871</v>
      </c>
      <c r="BD16" s="355">
        <v>140</v>
      </c>
      <c r="BE16" s="347">
        <v>0.45161290322580644</v>
      </c>
      <c r="BF16" s="355">
        <v>25</v>
      </c>
      <c r="BG16" s="347">
        <v>8.0645161290322578E-2</v>
      </c>
      <c r="BH16" s="351"/>
    </row>
    <row r="17" spans="1:60" ht="12.75" x14ac:dyDescent="0.2">
      <c r="A17" s="353">
        <v>97214</v>
      </c>
      <c r="B17" s="354" t="s">
        <v>11</v>
      </c>
      <c r="C17" s="355">
        <v>918.80236324252178</v>
      </c>
      <c r="D17" s="347">
        <v>0.31720430107526881</v>
      </c>
      <c r="E17" s="355">
        <v>128.47660163984415</v>
      </c>
      <c r="F17" s="347">
        <v>4.4354838709677422E-2</v>
      </c>
      <c r="G17" s="355">
        <v>529.47932797026681</v>
      </c>
      <c r="H17" s="347">
        <v>0.18279569892473121</v>
      </c>
      <c r="I17" s="355">
        <v>583.98455290838251</v>
      </c>
      <c r="J17" s="347">
        <v>0.20161290322580647</v>
      </c>
      <c r="K17" s="355">
        <v>735.82053666456204</v>
      </c>
      <c r="L17" s="347">
        <v>0.25403225806451618</v>
      </c>
      <c r="M17" s="348">
        <v>2896.5633824255769</v>
      </c>
      <c r="N17" s="351"/>
      <c r="O17" s="351"/>
      <c r="P17" s="351"/>
      <c r="Q17" s="354" t="s">
        <v>11</v>
      </c>
      <c r="R17" s="546">
        <v>12.65299864634828</v>
      </c>
      <c r="S17" s="347">
        <v>4.3668122270742356E-3</v>
      </c>
      <c r="T17" s="546">
        <v>50.611994585393127</v>
      </c>
      <c r="U17" s="347">
        <v>1.7467248908296942E-2</v>
      </c>
      <c r="V17" s="546">
        <v>308.53850545326191</v>
      </c>
      <c r="W17" s="347">
        <v>0.10648303661404097</v>
      </c>
      <c r="X17" s="546">
        <v>880.84336730347638</v>
      </c>
      <c r="Y17" s="347">
        <v>0.30399731273093716</v>
      </c>
      <c r="Z17" s="546">
        <v>582.03793773202108</v>
      </c>
      <c r="AA17" s="347">
        <v>0.2008733624454149</v>
      </c>
      <c r="AB17" s="546">
        <v>699.80815590187797</v>
      </c>
      <c r="AC17" s="347">
        <v>0.2415183070204904</v>
      </c>
      <c r="AD17" s="546">
        <v>363.04373039137761</v>
      </c>
      <c r="AE17" s="347">
        <v>0.12529392005374537</v>
      </c>
      <c r="AF17" s="346">
        <v>2897.5366900137565</v>
      </c>
      <c r="AG17" s="351"/>
      <c r="AH17" s="354" t="s">
        <v>11</v>
      </c>
      <c r="AI17" s="355">
        <v>105.11721952350885</v>
      </c>
      <c r="AJ17" s="347">
        <v>3.6290322580645157E-2</v>
      </c>
      <c r="AK17" s="355">
        <v>155.72921410890203</v>
      </c>
      <c r="AL17" s="347">
        <v>5.3763440860215062E-2</v>
      </c>
      <c r="AM17" s="355">
        <v>38.9323035272255</v>
      </c>
      <c r="AN17" s="347">
        <v>1.3440860215053762E-2</v>
      </c>
      <c r="AO17" s="355">
        <v>147.94275340345692</v>
      </c>
      <c r="AP17" s="347">
        <v>5.1075268817204304E-2</v>
      </c>
      <c r="AQ17" s="355">
        <v>412.68241738859024</v>
      </c>
      <c r="AR17" s="347">
        <v>0.14247311827956985</v>
      </c>
      <c r="AS17" s="355">
        <v>513.90640655937659</v>
      </c>
      <c r="AT17" s="347">
        <v>0.17741935483870966</v>
      </c>
      <c r="AU17" s="355">
        <v>1222.4743307548811</v>
      </c>
      <c r="AV17" s="347">
        <v>0.4220430107526883</v>
      </c>
      <c r="AW17" s="355">
        <v>299.77873715963631</v>
      </c>
      <c r="AX17" s="347">
        <v>0.10349462365591396</v>
      </c>
      <c r="AY17" s="352"/>
      <c r="AZ17" s="410"/>
      <c r="BA17" s="354" t="s">
        <v>11</v>
      </c>
      <c r="BB17" s="355">
        <v>1374.3103145110601</v>
      </c>
      <c r="BC17" s="347">
        <v>0.47446236559139776</v>
      </c>
      <c r="BD17" s="355">
        <v>1222.4743307548811</v>
      </c>
      <c r="BE17" s="347">
        <v>0.4220430107526883</v>
      </c>
      <c r="BF17" s="355">
        <v>299.77873715963631</v>
      </c>
      <c r="BG17" s="347">
        <v>0.10349462365591396</v>
      </c>
      <c r="BH17" s="351"/>
    </row>
    <row r="18" spans="1:60" ht="12.75" x14ac:dyDescent="0.2">
      <c r="A18" s="353">
        <v>97215</v>
      </c>
      <c r="B18" s="354" t="s">
        <v>12</v>
      </c>
      <c r="C18" s="355">
        <v>150.1381215469614</v>
      </c>
      <c r="D18" s="347">
        <v>0.33333333333333337</v>
      </c>
      <c r="E18" s="355">
        <v>40.03683241252304</v>
      </c>
      <c r="F18" s="347">
        <v>8.8888888888888892E-2</v>
      </c>
      <c r="G18" s="355">
        <v>75.0690607734807</v>
      </c>
      <c r="H18" s="347">
        <v>0.16666666666666669</v>
      </c>
      <c r="I18" s="355">
        <v>55.05064456721918</v>
      </c>
      <c r="J18" s="347">
        <v>0.12222222222222223</v>
      </c>
      <c r="K18" s="355">
        <v>130.11970534069988</v>
      </c>
      <c r="L18" s="347">
        <v>0.28888888888888892</v>
      </c>
      <c r="M18" s="348">
        <v>450.41436464088417</v>
      </c>
      <c r="N18" s="351"/>
      <c r="O18" s="351"/>
      <c r="P18" s="351"/>
      <c r="Q18" s="354" t="s">
        <v>12</v>
      </c>
      <c r="R18" s="546">
        <v>2.00184162062616</v>
      </c>
      <c r="S18" s="347">
        <v>4.4642857142857132E-3</v>
      </c>
      <c r="T18" s="546">
        <v>8.00736648250464</v>
      </c>
      <c r="U18" s="347">
        <v>1.7857142857142853E-2</v>
      </c>
      <c r="V18" s="546">
        <v>46.042357274401688</v>
      </c>
      <c r="W18" s="347">
        <v>0.10267857142857142</v>
      </c>
      <c r="X18" s="546">
        <v>118.10865561694344</v>
      </c>
      <c r="Y18" s="347">
        <v>0.2633928571428571</v>
      </c>
      <c r="Z18" s="546">
        <v>94.086556169429514</v>
      </c>
      <c r="AA18" s="347">
        <v>0.20982142857142852</v>
      </c>
      <c r="AB18" s="546">
        <v>117.10773480663036</v>
      </c>
      <c r="AC18" s="347">
        <v>0.26116071428571425</v>
      </c>
      <c r="AD18" s="546">
        <v>63.058011049724044</v>
      </c>
      <c r="AE18" s="347">
        <v>0.14062499999999997</v>
      </c>
      <c r="AF18" s="346">
        <v>448.41252302025993</v>
      </c>
      <c r="AG18" s="351"/>
      <c r="AH18" s="354" t="s">
        <v>12</v>
      </c>
      <c r="AI18" s="355">
        <v>0</v>
      </c>
      <c r="AJ18" s="347">
        <v>0</v>
      </c>
      <c r="AK18" s="355">
        <v>10.00920810313076</v>
      </c>
      <c r="AL18" s="347">
        <v>2.2222222222222227E-2</v>
      </c>
      <c r="AM18" s="355">
        <v>5.00460405156538</v>
      </c>
      <c r="AN18" s="347">
        <v>1.1111111111111113E-2</v>
      </c>
      <c r="AO18" s="355">
        <v>20.01841620626152</v>
      </c>
      <c r="AP18" s="347">
        <v>4.4444444444444453E-2</v>
      </c>
      <c r="AQ18" s="355">
        <v>65.05985267034994</v>
      </c>
      <c r="AR18" s="347">
        <v>0.14444444444444446</v>
      </c>
      <c r="AS18" s="355">
        <v>95.08747697974222</v>
      </c>
      <c r="AT18" s="347">
        <v>0.21111111111111114</v>
      </c>
      <c r="AU18" s="355">
        <v>190.17495395948441</v>
      </c>
      <c r="AV18" s="347">
        <v>0.42222222222222222</v>
      </c>
      <c r="AW18" s="355">
        <v>65.05985267034994</v>
      </c>
      <c r="AX18" s="347">
        <v>0.14444444444444446</v>
      </c>
      <c r="AY18" s="352"/>
      <c r="AZ18" s="410"/>
      <c r="BA18" s="354" t="s">
        <v>12</v>
      </c>
      <c r="BB18" s="355">
        <v>195.17955801104983</v>
      </c>
      <c r="BC18" s="347">
        <v>0.4333333333333334</v>
      </c>
      <c r="BD18" s="355">
        <v>190.17495395948441</v>
      </c>
      <c r="BE18" s="347">
        <v>0.42222222222222222</v>
      </c>
      <c r="BF18" s="355">
        <v>65.05985267034994</v>
      </c>
      <c r="BG18" s="347">
        <v>0.14444444444444446</v>
      </c>
      <c r="BH18" s="351"/>
    </row>
    <row r="19" spans="1:60" ht="12.75" x14ac:dyDescent="0.2">
      <c r="A19" s="353">
        <v>97216</v>
      </c>
      <c r="B19" s="356" t="s">
        <v>13</v>
      </c>
      <c r="C19" s="355">
        <v>490</v>
      </c>
      <c r="D19" s="347">
        <v>0.33793103448275863</v>
      </c>
      <c r="E19" s="355">
        <v>70</v>
      </c>
      <c r="F19" s="347">
        <v>4.8275862068965517E-2</v>
      </c>
      <c r="G19" s="355">
        <v>260</v>
      </c>
      <c r="H19" s="347">
        <v>0.1793103448275862</v>
      </c>
      <c r="I19" s="355">
        <v>260</v>
      </c>
      <c r="J19" s="347">
        <v>0.1793103448275862</v>
      </c>
      <c r="K19" s="355">
        <v>370</v>
      </c>
      <c r="L19" s="347">
        <v>0.25517241379310346</v>
      </c>
      <c r="M19" s="348">
        <v>1450</v>
      </c>
      <c r="N19" s="351"/>
      <c r="O19" s="351"/>
      <c r="P19" s="351"/>
      <c r="Q19" s="356" t="s">
        <v>13</v>
      </c>
      <c r="R19" s="546">
        <v>13</v>
      </c>
      <c r="S19" s="347">
        <v>9.0027700831024939E-3</v>
      </c>
      <c r="T19" s="546">
        <v>23</v>
      </c>
      <c r="U19" s="347">
        <v>1.5927977839335181E-2</v>
      </c>
      <c r="V19" s="546">
        <v>152</v>
      </c>
      <c r="W19" s="347">
        <v>0.10526315789473684</v>
      </c>
      <c r="X19" s="546">
        <v>441</v>
      </c>
      <c r="Y19" s="347">
        <v>0.30540166204986152</v>
      </c>
      <c r="Z19" s="546">
        <v>303</v>
      </c>
      <c r="AA19" s="347">
        <v>0.20983379501385041</v>
      </c>
      <c r="AB19" s="546">
        <v>346</v>
      </c>
      <c r="AC19" s="347">
        <v>0.23961218836565096</v>
      </c>
      <c r="AD19" s="546">
        <v>166</v>
      </c>
      <c r="AE19" s="347">
        <v>0.1149584487534626</v>
      </c>
      <c r="AF19" s="346">
        <v>1444</v>
      </c>
      <c r="AG19" s="351"/>
      <c r="AH19" s="356" t="s">
        <v>13</v>
      </c>
      <c r="AI19" s="355">
        <v>10</v>
      </c>
      <c r="AJ19" s="347">
        <v>6.8965517241379309E-3</v>
      </c>
      <c r="AK19" s="355">
        <v>65</v>
      </c>
      <c r="AL19" s="347">
        <v>4.4827586206896551E-2</v>
      </c>
      <c r="AM19" s="355">
        <v>30</v>
      </c>
      <c r="AN19" s="347">
        <v>2.0689655172413793E-2</v>
      </c>
      <c r="AO19" s="355">
        <v>120</v>
      </c>
      <c r="AP19" s="347">
        <v>8.2758620689655171E-2</v>
      </c>
      <c r="AQ19" s="355">
        <v>190</v>
      </c>
      <c r="AR19" s="347">
        <v>0.1310344827586207</v>
      </c>
      <c r="AS19" s="355">
        <v>260</v>
      </c>
      <c r="AT19" s="347">
        <v>0.1793103448275862</v>
      </c>
      <c r="AU19" s="355">
        <v>640</v>
      </c>
      <c r="AV19" s="347">
        <v>0.44137931034482758</v>
      </c>
      <c r="AW19" s="355">
        <v>135</v>
      </c>
      <c r="AX19" s="347">
        <v>9.3103448275862075E-2</v>
      </c>
      <c r="AY19" s="352"/>
      <c r="AZ19" s="410"/>
      <c r="BA19" s="356" t="s">
        <v>13</v>
      </c>
      <c r="BB19" s="355">
        <v>675</v>
      </c>
      <c r="BC19" s="347">
        <v>0.46551724137931039</v>
      </c>
      <c r="BD19" s="355">
        <v>640</v>
      </c>
      <c r="BE19" s="347">
        <v>0.44137931034482758</v>
      </c>
      <c r="BF19" s="355">
        <v>135</v>
      </c>
      <c r="BG19" s="347">
        <v>9.3103448275862075E-2</v>
      </c>
      <c r="BH19" s="351"/>
    </row>
    <row r="20" spans="1:60" ht="12.75" x14ac:dyDescent="0.2">
      <c r="A20" s="357"/>
      <c r="B20" s="362" t="s">
        <v>36</v>
      </c>
      <c r="C20" s="365">
        <v>2525.7781515080633</v>
      </c>
      <c r="D20" s="364">
        <v>0.33900326309105511</v>
      </c>
      <c r="E20" s="365">
        <v>362.57024854495091</v>
      </c>
      <c r="F20" s="364">
        <v>4.8663219801424774E-2</v>
      </c>
      <c r="G20" s="365">
        <v>1338.9865333087139</v>
      </c>
      <c r="H20" s="364">
        <v>0.17971523102914316</v>
      </c>
      <c r="I20" s="365">
        <v>1439.9196040634044</v>
      </c>
      <c r="J20" s="364">
        <v>0.19326220082900891</v>
      </c>
      <c r="K20" s="365">
        <v>1783.3467590870141</v>
      </c>
      <c r="L20" s="364">
        <v>0.23935608524936816</v>
      </c>
      <c r="M20" s="363">
        <v>7450.6012965121454</v>
      </c>
      <c r="N20" s="351"/>
      <c r="O20" s="351"/>
      <c r="P20" s="351"/>
      <c r="Q20" s="362" t="s">
        <v>36</v>
      </c>
      <c r="R20" s="769">
        <v>37.34652786380601</v>
      </c>
      <c r="S20" s="364">
        <v>5.0190443434414726E-3</v>
      </c>
      <c r="T20" s="769">
        <v>118.31614219308983</v>
      </c>
      <c r="U20" s="364">
        <v>1.5900647213513853E-2</v>
      </c>
      <c r="V20" s="769">
        <v>774.95749079497796</v>
      </c>
      <c r="W20" s="364">
        <v>0.10414745983258175</v>
      </c>
      <c r="X20" s="769">
        <v>2150.4248407416467</v>
      </c>
      <c r="Y20" s="364">
        <v>0.28899815458829808</v>
      </c>
      <c r="Z20" s="769">
        <v>1530.2031361672839</v>
      </c>
      <c r="AA20" s="364">
        <v>0.20564582129038964</v>
      </c>
      <c r="AB20" s="769">
        <v>1847.9797834575181</v>
      </c>
      <c r="AC20" s="364">
        <v>0.24835220325650437</v>
      </c>
      <c r="AD20" s="769">
        <v>981.73599706380492</v>
      </c>
      <c r="AE20" s="364">
        <v>0.1319366694752708</v>
      </c>
      <c r="AF20" s="363">
        <v>7440.9639182821275</v>
      </c>
      <c r="AG20" s="351"/>
      <c r="AH20" s="362" t="s">
        <v>36</v>
      </c>
      <c r="AI20" s="769">
        <v>162.95782947734773</v>
      </c>
      <c r="AJ20" s="364">
        <v>2.1871768866981684E-2</v>
      </c>
      <c r="AK20" s="769">
        <v>363.97379764023754</v>
      </c>
      <c r="AL20" s="364">
        <v>4.8851600448761738E-2</v>
      </c>
      <c r="AM20" s="769">
        <v>90.089720240176774</v>
      </c>
      <c r="AN20" s="364">
        <v>1.209160397327267E-2</v>
      </c>
      <c r="AO20" s="769">
        <v>432.80149893112446</v>
      </c>
      <c r="AP20" s="364">
        <v>5.8089472474353449E-2</v>
      </c>
      <c r="AQ20" s="769">
        <v>1017.6714588995075</v>
      </c>
      <c r="AR20" s="364">
        <v>0.13658917158483713</v>
      </c>
      <c r="AS20" s="769">
        <v>1414.0568510625424</v>
      </c>
      <c r="AT20" s="364">
        <v>0.18979097052535954</v>
      </c>
      <c r="AU20" s="769">
        <v>3261.447767756727</v>
      </c>
      <c r="AV20" s="364">
        <v>0.43774289321903592</v>
      </c>
      <c r="AW20" s="769">
        <v>707.6023725044829</v>
      </c>
      <c r="AX20" s="364">
        <v>9.4972518907397871E-2</v>
      </c>
      <c r="AY20" s="352"/>
      <c r="AZ20" s="410"/>
      <c r="BA20" s="362" t="s">
        <v>36</v>
      </c>
      <c r="BB20" s="365">
        <v>3481.5511562509364</v>
      </c>
      <c r="BC20" s="364">
        <v>0.46728458787356619</v>
      </c>
      <c r="BD20" s="365">
        <v>3261.447767756727</v>
      </c>
      <c r="BE20" s="364">
        <v>0.43774289321903592</v>
      </c>
      <c r="BF20" s="365">
        <v>707.6023725044829</v>
      </c>
      <c r="BG20" s="364">
        <v>9.4972518907397871E-2</v>
      </c>
      <c r="BH20" s="351"/>
    </row>
    <row r="21" spans="1:60" ht="12.75" x14ac:dyDescent="0.2">
      <c r="A21" s="353">
        <v>97234</v>
      </c>
      <c r="B21" s="366" t="s">
        <v>2</v>
      </c>
      <c r="C21" s="355">
        <v>206.529971485923</v>
      </c>
      <c r="D21" s="347">
        <v>0.32258064516129031</v>
      </c>
      <c r="E21" s="355">
        <v>41.305994297184597</v>
      </c>
      <c r="F21" s="347">
        <v>6.4516129032258063E-2</v>
      </c>
      <c r="G21" s="355">
        <v>95.003786883524583</v>
      </c>
      <c r="H21" s="347">
        <v>0.14838709677419354</v>
      </c>
      <c r="I21" s="355">
        <v>165.22397718873839</v>
      </c>
      <c r="J21" s="347">
        <v>0.25806451612903225</v>
      </c>
      <c r="K21" s="355">
        <v>132.17918175099075</v>
      </c>
      <c r="L21" s="347">
        <v>0.20645161290322586</v>
      </c>
      <c r="M21" s="348">
        <v>640.2429116063613</v>
      </c>
      <c r="N21" s="351"/>
      <c r="O21" s="351"/>
      <c r="P21" s="351"/>
      <c r="Q21" s="366" t="s">
        <v>2</v>
      </c>
      <c r="R21" s="546">
        <v>6.1958991445776599</v>
      </c>
      <c r="S21" s="347">
        <v>9.7244732576985422E-3</v>
      </c>
      <c r="T21" s="546">
        <v>13.424448146584929</v>
      </c>
      <c r="U21" s="347">
        <v>2.1069692058346842E-2</v>
      </c>
      <c r="V21" s="546">
        <v>82.611988594368796</v>
      </c>
      <c r="W21" s="347">
        <v>0.12965964343598055</v>
      </c>
      <c r="X21" s="546">
        <v>234.41151763652149</v>
      </c>
      <c r="Y21" s="347">
        <v>0.36790923824959487</v>
      </c>
      <c r="Z21" s="546">
        <v>125.98328260641239</v>
      </c>
      <c r="AA21" s="347">
        <v>0.1977309562398703</v>
      </c>
      <c r="AB21" s="546">
        <v>109.46088488753864</v>
      </c>
      <c r="AC21" s="347">
        <v>0.17179902755267423</v>
      </c>
      <c r="AD21" s="546">
        <v>65.05694101806543</v>
      </c>
      <c r="AE21" s="347">
        <v>0.1021069692058347</v>
      </c>
      <c r="AF21" s="346">
        <v>637.14496203406929</v>
      </c>
      <c r="AG21" s="351"/>
      <c r="AH21" s="366" t="s">
        <v>2</v>
      </c>
      <c r="AI21" s="355">
        <v>16.52239771887384</v>
      </c>
      <c r="AJ21" s="347">
        <v>2.5806451612903226E-2</v>
      </c>
      <c r="AK21" s="355">
        <v>33.04479543774768</v>
      </c>
      <c r="AL21" s="347">
        <v>5.1612903225806452E-2</v>
      </c>
      <c r="AM21" s="355">
        <v>24.783596578310757</v>
      </c>
      <c r="AN21" s="347">
        <v>3.8709677419354833E-2</v>
      </c>
      <c r="AO21" s="355">
        <v>86.742588024087652</v>
      </c>
      <c r="AP21" s="347">
        <v>0.13548387096774192</v>
      </c>
      <c r="AQ21" s="355">
        <v>95.003786883524569</v>
      </c>
      <c r="AR21" s="347">
        <v>0.14838709677419354</v>
      </c>
      <c r="AS21" s="355">
        <v>140.44038061042767</v>
      </c>
      <c r="AT21" s="347">
        <v>0.21935483870967745</v>
      </c>
      <c r="AU21" s="355">
        <v>173.48517604817533</v>
      </c>
      <c r="AV21" s="347">
        <v>0.2709677419354839</v>
      </c>
      <c r="AW21" s="355">
        <v>70.220190305213819</v>
      </c>
      <c r="AX21" s="347">
        <v>0.10967741935483871</v>
      </c>
      <c r="AY21" s="352"/>
      <c r="AZ21" s="410"/>
      <c r="BA21" s="366" t="s">
        <v>2</v>
      </c>
      <c r="BB21" s="355">
        <v>396.53754525297217</v>
      </c>
      <c r="BC21" s="347">
        <v>0.61935483870967745</v>
      </c>
      <c r="BD21" s="355">
        <v>173.48517604817533</v>
      </c>
      <c r="BE21" s="347">
        <v>0.2709677419354839</v>
      </c>
      <c r="BF21" s="355">
        <v>70.220190305213819</v>
      </c>
      <c r="BG21" s="347">
        <v>0.10967741935483871</v>
      </c>
      <c r="BH21" s="351"/>
    </row>
    <row r="22" spans="1:60" ht="12.75" x14ac:dyDescent="0.2">
      <c r="A22" s="353">
        <v>97204</v>
      </c>
      <c r="B22" s="354" t="s">
        <v>3</v>
      </c>
      <c r="C22" s="355">
        <v>592.908484761046</v>
      </c>
      <c r="D22" s="347">
        <v>0.36655948553054662</v>
      </c>
      <c r="E22" s="355">
        <v>41.607612965687437</v>
      </c>
      <c r="F22" s="347">
        <v>2.5723472668810289E-2</v>
      </c>
      <c r="G22" s="355">
        <v>379.6694683118979</v>
      </c>
      <c r="H22" s="347">
        <v>0.2347266881028939</v>
      </c>
      <c r="I22" s="355">
        <v>265.24853265625745</v>
      </c>
      <c r="J22" s="347">
        <v>0.16398713826366562</v>
      </c>
      <c r="K22" s="355">
        <v>338.06185534621045</v>
      </c>
      <c r="L22" s="347">
        <v>0.20900321543408362</v>
      </c>
      <c r="M22" s="348">
        <v>1617.4959540410991</v>
      </c>
      <c r="N22" s="351"/>
      <c r="O22" s="351"/>
      <c r="P22" s="351"/>
      <c r="Q22" s="354" t="s">
        <v>3</v>
      </c>
      <c r="R22" s="546">
        <v>4.1607612965687597</v>
      </c>
      <c r="S22" s="347">
        <v>2.5657472738935204E-3</v>
      </c>
      <c r="T22" s="546">
        <v>31.205709724265702</v>
      </c>
      <c r="U22" s="347">
        <v>1.9243104554201407E-2</v>
      </c>
      <c r="V22" s="546">
        <v>200.75673255944267</v>
      </c>
      <c r="W22" s="347">
        <v>0.12379730596536237</v>
      </c>
      <c r="X22" s="546">
        <v>474.32678780883879</v>
      </c>
      <c r="Y22" s="347">
        <v>0.29249518922386142</v>
      </c>
      <c r="Z22" s="546">
        <v>340.14223599449616</v>
      </c>
      <c r="AA22" s="347">
        <v>0.20974983964079533</v>
      </c>
      <c r="AB22" s="546">
        <v>403.5938457671698</v>
      </c>
      <c r="AC22" s="347">
        <v>0.24887748556767156</v>
      </c>
      <c r="AD22" s="546">
        <v>167.47064218689263</v>
      </c>
      <c r="AE22" s="347">
        <v>0.10327132777421423</v>
      </c>
      <c r="AF22" s="346">
        <v>1621.6567153376748</v>
      </c>
      <c r="AG22" s="351"/>
      <c r="AH22" s="354" t="s">
        <v>3</v>
      </c>
      <c r="AI22" s="355">
        <v>46.808564586398376</v>
      </c>
      <c r="AJ22" s="347">
        <v>2.8938906752411578E-2</v>
      </c>
      <c r="AK22" s="355">
        <v>72.813322689953011</v>
      </c>
      <c r="AL22" s="347">
        <v>4.5016077170418001E-2</v>
      </c>
      <c r="AM22" s="355">
        <v>83.215225931374889</v>
      </c>
      <c r="AN22" s="347">
        <v>5.1446945337620578E-2</v>
      </c>
      <c r="AO22" s="355">
        <v>208.03806482843717</v>
      </c>
      <c r="AP22" s="347">
        <v>0.12861736334405141</v>
      </c>
      <c r="AQ22" s="355">
        <v>306.8561456219449</v>
      </c>
      <c r="AR22" s="347">
        <v>0.18971061093247588</v>
      </c>
      <c r="AS22" s="355">
        <v>197.63616158701532</v>
      </c>
      <c r="AT22" s="347">
        <v>0.12218649517684885</v>
      </c>
      <c r="AU22" s="355">
        <v>577.30562989891337</v>
      </c>
      <c r="AV22" s="347">
        <v>0.35691318327974281</v>
      </c>
      <c r="AW22" s="355">
        <v>124.8228388970623</v>
      </c>
      <c r="AX22" s="347">
        <v>7.7170418006430846E-2</v>
      </c>
      <c r="AY22" s="352"/>
      <c r="AZ22" s="410"/>
      <c r="BA22" s="354" t="s">
        <v>3</v>
      </c>
      <c r="BB22" s="355">
        <v>915.36748524512359</v>
      </c>
      <c r="BC22" s="347">
        <v>0.56591639871382626</v>
      </c>
      <c r="BD22" s="355">
        <v>577.30562989891337</v>
      </c>
      <c r="BE22" s="347">
        <v>0.35691318327974281</v>
      </c>
      <c r="BF22" s="355">
        <v>124.8228388970623</v>
      </c>
      <c r="BG22" s="347">
        <v>7.7170418006430846E-2</v>
      </c>
      <c r="BH22" s="351"/>
    </row>
    <row r="23" spans="1:60" ht="12.75" x14ac:dyDescent="0.2">
      <c r="A23" s="353">
        <v>97205</v>
      </c>
      <c r="B23" s="354" t="s">
        <v>4</v>
      </c>
      <c r="C23" s="355">
        <v>505.49202528222179</v>
      </c>
      <c r="D23" s="347">
        <v>0.27900552486187846</v>
      </c>
      <c r="E23" s="355">
        <v>90.087687674059325</v>
      </c>
      <c r="F23" s="347">
        <v>4.9723756906077346E-2</v>
      </c>
      <c r="G23" s="355">
        <v>400.38972299581923</v>
      </c>
      <c r="H23" s="347">
        <v>0.22099447513812154</v>
      </c>
      <c r="I23" s="355">
        <v>440.4286952954011</v>
      </c>
      <c r="J23" s="347">
        <v>0.24309392265193366</v>
      </c>
      <c r="K23" s="355">
        <v>375.36536530858052</v>
      </c>
      <c r="L23" s="347">
        <v>0.20718232044198892</v>
      </c>
      <c r="M23" s="348">
        <v>1811.7634965560821</v>
      </c>
      <c r="N23" s="351"/>
      <c r="O23" s="351"/>
      <c r="P23" s="351"/>
      <c r="Q23" s="354" t="s">
        <v>4</v>
      </c>
      <c r="R23" s="546">
        <v>10.0097430748955</v>
      </c>
      <c r="S23" s="347">
        <v>5.5157198014340863E-3</v>
      </c>
      <c r="T23" s="546">
        <v>24.023383379749198</v>
      </c>
      <c r="U23" s="347">
        <v>1.3237727523441807E-2</v>
      </c>
      <c r="V23" s="546">
        <v>252.24552548736659</v>
      </c>
      <c r="W23" s="347">
        <v>0.13899613899613897</v>
      </c>
      <c r="X23" s="546">
        <v>582.56704695891813</v>
      </c>
      <c r="Y23" s="347">
        <v>0.32101489244346387</v>
      </c>
      <c r="Z23" s="546">
        <v>438.42674668042292</v>
      </c>
      <c r="AA23" s="347">
        <v>0.24158852730281299</v>
      </c>
      <c r="AB23" s="546">
        <v>411.40044037820508</v>
      </c>
      <c r="AC23" s="347">
        <v>0.22669608383894096</v>
      </c>
      <c r="AD23" s="546">
        <v>96.093533518996807</v>
      </c>
      <c r="AE23" s="347">
        <v>5.2950910093767234E-2</v>
      </c>
      <c r="AF23" s="346">
        <v>1814.7664194785543</v>
      </c>
      <c r="AG23" s="351"/>
      <c r="AH23" s="354" t="s">
        <v>4</v>
      </c>
      <c r="AI23" s="355">
        <v>30.029229224686443</v>
      </c>
      <c r="AJ23" s="347">
        <v>1.6574585635359122E-2</v>
      </c>
      <c r="AK23" s="355">
        <v>150.1461461234322</v>
      </c>
      <c r="AL23" s="347">
        <v>8.2872928176795604E-2</v>
      </c>
      <c r="AM23" s="355">
        <v>185.18024688556639</v>
      </c>
      <c r="AN23" s="347">
        <v>0.10220994475138125</v>
      </c>
      <c r="AO23" s="355">
        <v>275.2679345596257</v>
      </c>
      <c r="AP23" s="347">
        <v>0.15193370165745859</v>
      </c>
      <c r="AQ23" s="355">
        <v>290.28254917196892</v>
      </c>
      <c r="AR23" s="347">
        <v>0.16022099447513816</v>
      </c>
      <c r="AS23" s="355">
        <v>175.17050381067091</v>
      </c>
      <c r="AT23" s="347">
        <v>9.6685082872928207E-2</v>
      </c>
      <c r="AU23" s="355">
        <v>565.55048373159445</v>
      </c>
      <c r="AV23" s="347">
        <v>0.31215469613259667</v>
      </c>
      <c r="AW23" s="355">
        <v>140.13640304853672</v>
      </c>
      <c r="AX23" s="347">
        <v>7.7348066298342566E-2</v>
      </c>
      <c r="AY23" s="352"/>
      <c r="AZ23" s="410"/>
      <c r="BA23" s="354" t="s">
        <v>4</v>
      </c>
      <c r="BB23" s="355">
        <v>1106.0766097759506</v>
      </c>
      <c r="BC23" s="347">
        <v>0.61049723756906094</v>
      </c>
      <c r="BD23" s="355">
        <v>565.55048373159445</v>
      </c>
      <c r="BE23" s="347">
        <v>0.31215469613259667</v>
      </c>
      <c r="BF23" s="355">
        <v>140.13640304853672</v>
      </c>
      <c r="BG23" s="347">
        <v>7.7348066298342566E-2</v>
      </c>
      <c r="BH23" s="351"/>
    </row>
    <row r="24" spans="1:60" ht="12.75" x14ac:dyDescent="0.2">
      <c r="A24" s="353">
        <v>97208</v>
      </c>
      <c r="B24" s="354" t="s">
        <v>7</v>
      </c>
      <c r="C24" s="355">
        <v>136.0393603936038</v>
      </c>
      <c r="D24" s="347">
        <v>0.39325842696629215</v>
      </c>
      <c r="E24" s="355">
        <v>19.4341943419434</v>
      </c>
      <c r="F24" s="347">
        <v>5.6179775280898875E-2</v>
      </c>
      <c r="G24" s="355">
        <v>50.528905289052837</v>
      </c>
      <c r="H24" s="347">
        <v>0.14606741573033707</v>
      </c>
      <c r="I24" s="355">
        <v>62.189421894218881</v>
      </c>
      <c r="J24" s="347">
        <v>0.17977528089887643</v>
      </c>
      <c r="K24" s="355">
        <v>77.736777367773598</v>
      </c>
      <c r="L24" s="347">
        <v>0.2247191011235955</v>
      </c>
      <c r="M24" s="348">
        <v>345.92865928659251</v>
      </c>
      <c r="N24" s="351"/>
      <c r="O24" s="351"/>
      <c r="P24" s="351"/>
      <c r="Q24" s="354" t="s">
        <v>7</v>
      </c>
      <c r="R24" s="546">
        <v>1.943419434194342</v>
      </c>
      <c r="S24" s="347">
        <v>5.555555555555554E-3</v>
      </c>
      <c r="T24" s="546">
        <v>1.943419434194342</v>
      </c>
      <c r="U24" s="347">
        <v>5.555555555555554E-3</v>
      </c>
      <c r="V24" s="546">
        <v>32.066420664206639</v>
      </c>
      <c r="W24" s="347">
        <v>9.1666666666666632E-2</v>
      </c>
      <c r="X24" s="546">
        <v>105.91635916359164</v>
      </c>
      <c r="Y24" s="347">
        <v>0.3027777777777777</v>
      </c>
      <c r="Z24" s="546">
        <v>75.79335793357933</v>
      </c>
      <c r="AA24" s="347">
        <v>0.21666666666666659</v>
      </c>
      <c r="AB24" s="546">
        <v>85.510455104551042</v>
      </c>
      <c r="AC24" s="347">
        <v>0.24444444444444438</v>
      </c>
      <c r="AD24" s="546">
        <v>46.642066420664207</v>
      </c>
      <c r="AE24" s="347">
        <v>0.1333333333333333</v>
      </c>
      <c r="AF24" s="346">
        <v>349.81549815498164</v>
      </c>
      <c r="AG24" s="351"/>
      <c r="AH24" s="354" t="s">
        <v>7</v>
      </c>
      <c r="AI24" s="355">
        <v>27.207872078720762</v>
      </c>
      <c r="AJ24" s="347">
        <v>7.8651685393258439E-2</v>
      </c>
      <c r="AK24" s="355">
        <v>11.660516605166039</v>
      </c>
      <c r="AL24" s="347">
        <v>3.3707865168539325E-2</v>
      </c>
      <c r="AM24" s="355">
        <v>7.7736777367773602</v>
      </c>
      <c r="AN24" s="347">
        <v>2.2471910112359553E-2</v>
      </c>
      <c r="AO24" s="355">
        <v>54.415744157441523</v>
      </c>
      <c r="AP24" s="347">
        <v>0.15730337078651688</v>
      </c>
      <c r="AQ24" s="355">
        <v>46.642066420664158</v>
      </c>
      <c r="AR24" s="347">
        <v>0.1348314606741573</v>
      </c>
      <c r="AS24" s="355">
        <v>54.415744157441516</v>
      </c>
      <c r="AT24" s="347">
        <v>0.15730337078651685</v>
      </c>
      <c r="AU24" s="355">
        <v>136.0393603936038</v>
      </c>
      <c r="AV24" s="347">
        <v>0.39325842696629215</v>
      </c>
      <c r="AW24" s="355">
        <v>7.7736777367773602</v>
      </c>
      <c r="AX24" s="347">
        <v>2.2471910112359553E-2</v>
      </c>
      <c r="AY24" s="352"/>
      <c r="AZ24" s="410"/>
      <c r="BA24" s="354" t="s">
        <v>7</v>
      </c>
      <c r="BB24" s="355">
        <v>202.11562115621135</v>
      </c>
      <c r="BC24" s="347">
        <v>0.58426966292134841</v>
      </c>
      <c r="BD24" s="355">
        <v>136.0393603936038</v>
      </c>
      <c r="BE24" s="347">
        <v>0.39325842696629215</v>
      </c>
      <c r="BF24" s="355">
        <v>7.7736777367773602</v>
      </c>
      <c r="BG24" s="347">
        <v>2.2471910112359553E-2</v>
      </c>
      <c r="BH24" s="351"/>
    </row>
    <row r="25" spans="1:60" ht="12.75" x14ac:dyDescent="0.2">
      <c r="A25" s="353">
        <v>97218</v>
      </c>
      <c r="B25" s="354" t="s">
        <v>15</v>
      </c>
      <c r="C25" s="355">
        <v>640</v>
      </c>
      <c r="D25" s="347">
        <v>0.30695443645083931</v>
      </c>
      <c r="E25" s="355">
        <v>75</v>
      </c>
      <c r="F25" s="347">
        <v>3.5971223021582732E-2</v>
      </c>
      <c r="G25" s="355">
        <v>415</v>
      </c>
      <c r="H25" s="347">
        <v>0.19904076738609114</v>
      </c>
      <c r="I25" s="355">
        <v>490</v>
      </c>
      <c r="J25" s="347">
        <v>0.23501199040767387</v>
      </c>
      <c r="K25" s="355">
        <v>465</v>
      </c>
      <c r="L25" s="347">
        <v>0.22302158273381295</v>
      </c>
      <c r="M25" s="348">
        <v>2085</v>
      </c>
      <c r="N25" s="351"/>
      <c r="O25" s="351"/>
      <c r="P25" s="351"/>
      <c r="Q25" s="354" t="s">
        <v>15</v>
      </c>
      <c r="R25" s="546">
        <v>4</v>
      </c>
      <c r="S25" s="347">
        <v>1.9138755980861245E-3</v>
      </c>
      <c r="T25" s="546">
        <v>44</v>
      </c>
      <c r="U25" s="347">
        <v>2.1052631578947368E-2</v>
      </c>
      <c r="V25" s="546">
        <v>273</v>
      </c>
      <c r="W25" s="347">
        <v>0.130622009569378</v>
      </c>
      <c r="X25" s="546">
        <v>622</v>
      </c>
      <c r="Y25" s="347">
        <v>0.29760765550239232</v>
      </c>
      <c r="Z25" s="546">
        <v>422</v>
      </c>
      <c r="AA25" s="347">
        <v>0.20191387559808613</v>
      </c>
      <c r="AB25" s="546">
        <v>513</v>
      </c>
      <c r="AC25" s="347">
        <v>0.24545454545454545</v>
      </c>
      <c r="AD25" s="546">
        <v>212</v>
      </c>
      <c r="AE25" s="347">
        <v>0.10143540669856459</v>
      </c>
      <c r="AF25" s="346">
        <v>2090</v>
      </c>
      <c r="AG25" s="351"/>
      <c r="AH25" s="354" t="s">
        <v>15</v>
      </c>
      <c r="AI25" s="355">
        <v>60</v>
      </c>
      <c r="AJ25" s="347">
        <v>2.8776978417266189E-2</v>
      </c>
      <c r="AK25" s="355">
        <v>140</v>
      </c>
      <c r="AL25" s="347">
        <v>6.7146282973621102E-2</v>
      </c>
      <c r="AM25" s="355">
        <v>30</v>
      </c>
      <c r="AN25" s="347">
        <v>1.4388489208633094E-2</v>
      </c>
      <c r="AO25" s="355">
        <v>170</v>
      </c>
      <c r="AP25" s="347">
        <v>8.1534772182254203E-2</v>
      </c>
      <c r="AQ25" s="355">
        <v>280</v>
      </c>
      <c r="AR25" s="347">
        <v>0.1342925659472422</v>
      </c>
      <c r="AS25" s="355">
        <v>420</v>
      </c>
      <c r="AT25" s="347">
        <v>0.20143884892086331</v>
      </c>
      <c r="AU25" s="355">
        <v>815</v>
      </c>
      <c r="AV25" s="347">
        <v>0.39088729016786572</v>
      </c>
      <c r="AW25" s="355">
        <v>170</v>
      </c>
      <c r="AX25" s="347">
        <v>8.1534772182254203E-2</v>
      </c>
      <c r="AY25" s="352"/>
      <c r="AZ25" s="410"/>
      <c r="BA25" s="354" t="s">
        <v>15</v>
      </c>
      <c r="BB25" s="355">
        <v>1100</v>
      </c>
      <c r="BC25" s="347">
        <v>0.52757793764988015</v>
      </c>
      <c r="BD25" s="355">
        <v>815</v>
      </c>
      <c r="BE25" s="347">
        <v>0.39088729016786572</v>
      </c>
      <c r="BF25" s="355">
        <v>170</v>
      </c>
      <c r="BG25" s="347">
        <v>8.1534772182254203E-2</v>
      </c>
      <c r="BH25" s="351"/>
    </row>
    <row r="26" spans="1:60" ht="12.75" x14ac:dyDescent="0.2">
      <c r="A26" s="353">
        <v>97233</v>
      </c>
      <c r="B26" s="354" t="s">
        <v>16</v>
      </c>
      <c r="C26" s="355">
        <v>294.20590026770481</v>
      </c>
      <c r="D26" s="347">
        <v>0.3515151515151515</v>
      </c>
      <c r="E26" s="355">
        <v>25.362577609284902</v>
      </c>
      <c r="F26" s="347">
        <v>3.0303030303030307E-2</v>
      </c>
      <c r="G26" s="355">
        <v>192.75558983056524</v>
      </c>
      <c r="H26" s="347">
        <v>0.23030303030303031</v>
      </c>
      <c r="I26" s="355">
        <v>147.10295013385243</v>
      </c>
      <c r="J26" s="347">
        <v>0.17575757575757578</v>
      </c>
      <c r="K26" s="355">
        <v>177.53804326499431</v>
      </c>
      <c r="L26" s="347">
        <v>0.21212121212121215</v>
      </c>
      <c r="M26" s="348">
        <v>836.96506110640166</v>
      </c>
      <c r="N26" s="351"/>
      <c r="O26" s="351"/>
      <c r="P26" s="351"/>
      <c r="Q26" s="354" t="s">
        <v>16</v>
      </c>
      <c r="R26" s="546">
        <v>1.0145031043713999</v>
      </c>
      <c r="S26" s="347">
        <v>1.221001221001221E-3</v>
      </c>
      <c r="T26" s="546">
        <v>7.1015217305997993</v>
      </c>
      <c r="U26" s="347">
        <v>8.5470085470085461E-3</v>
      </c>
      <c r="V26" s="546">
        <v>88.261770080311805</v>
      </c>
      <c r="W26" s="347">
        <v>0.10622710622710624</v>
      </c>
      <c r="X26" s="546">
        <v>212.03114881362259</v>
      </c>
      <c r="Y26" s="347">
        <v>0.25518925518925523</v>
      </c>
      <c r="Z26" s="546">
        <v>183.6250618912234</v>
      </c>
      <c r="AA26" s="347">
        <v>0.22100122100122102</v>
      </c>
      <c r="AB26" s="546">
        <v>253.62577609285</v>
      </c>
      <c r="AC26" s="347">
        <v>0.30525030525030528</v>
      </c>
      <c r="AD26" s="546">
        <v>85.218260767197606</v>
      </c>
      <c r="AE26" s="347">
        <v>0.10256410256410257</v>
      </c>
      <c r="AF26" s="346">
        <v>830.87804248017653</v>
      </c>
      <c r="AG26" s="351"/>
      <c r="AH26" s="354" t="s">
        <v>16</v>
      </c>
      <c r="AI26" s="355">
        <v>45.652639696712818</v>
      </c>
      <c r="AJ26" s="347">
        <v>5.4545454545454543E-2</v>
      </c>
      <c r="AK26" s="355">
        <v>55.797670740426781</v>
      </c>
      <c r="AL26" s="347">
        <v>6.6666666666666666E-2</v>
      </c>
      <c r="AM26" s="355">
        <v>35.507608652998861</v>
      </c>
      <c r="AN26" s="347">
        <v>4.2424242424242427E-2</v>
      </c>
      <c r="AO26" s="355">
        <v>116.66785700271055</v>
      </c>
      <c r="AP26" s="347">
        <v>0.1393939393939394</v>
      </c>
      <c r="AQ26" s="355">
        <v>126.81288804642452</v>
      </c>
      <c r="AR26" s="347">
        <v>0.15151515151515155</v>
      </c>
      <c r="AS26" s="355">
        <v>45.652639696712811</v>
      </c>
      <c r="AT26" s="347">
        <v>5.4545454545454536E-2</v>
      </c>
      <c r="AU26" s="355">
        <v>365.2211175737026</v>
      </c>
      <c r="AV26" s="347">
        <v>0.43636363636363645</v>
      </c>
      <c r="AW26" s="355">
        <v>45.652639696712818</v>
      </c>
      <c r="AX26" s="347">
        <v>5.4545454545454543E-2</v>
      </c>
      <c r="AY26" s="352"/>
      <c r="AZ26" s="410"/>
      <c r="BA26" s="354" t="s">
        <v>16</v>
      </c>
      <c r="BB26" s="355">
        <v>426.09130383598637</v>
      </c>
      <c r="BC26" s="347">
        <v>0.50909090909090915</v>
      </c>
      <c r="BD26" s="355">
        <v>365.2211175737026</v>
      </c>
      <c r="BE26" s="347">
        <v>0.43636363636363645</v>
      </c>
      <c r="BF26" s="355">
        <v>45.652639696712818</v>
      </c>
      <c r="BG26" s="347">
        <v>5.4545454545454543E-2</v>
      </c>
      <c r="BH26" s="351"/>
    </row>
    <row r="27" spans="1:60" ht="12.75" x14ac:dyDescent="0.2">
      <c r="A27" s="353">
        <v>97219</v>
      </c>
      <c r="B27" s="354" t="s">
        <v>31</v>
      </c>
      <c r="C27" s="355">
        <v>267.52999741724949</v>
      </c>
      <c r="D27" s="347">
        <v>0.40983606557377045</v>
      </c>
      <c r="E27" s="355">
        <v>21.40239979337996</v>
      </c>
      <c r="F27" s="347">
        <v>3.2786885245901641E-2</v>
      </c>
      <c r="G27" s="355">
        <v>101.6613990185548</v>
      </c>
      <c r="H27" s="347">
        <v>0.15573770491803277</v>
      </c>
      <c r="I27" s="355">
        <v>112.3625989152448</v>
      </c>
      <c r="J27" s="347">
        <v>0.17213114754098363</v>
      </c>
      <c r="K27" s="355">
        <v>149.81679855365971</v>
      </c>
      <c r="L27" s="347">
        <v>0.22950819672131145</v>
      </c>
      <c r="M27" s="348">
        <v>652.77319369808879</v>
      </c>
      <c r="N27" s="351"/>
      <c r="O27" s="351"/>
      <c r="P27" s="351"/>
      <c r="Q27" s="354" t="s">
        <v>31</v>
      </c>
      <c r="R27" s="546">
        <v>6.420719938013999</v>
      </c>
      <c r="S27" s="347">
        <v>9.7087378640776708E-3</v>
      </c>
      <c r="T27" s="546">
        <v>19.262159814041997</v>
      </c>
      <c r="U27" s="347">
        <v>2.9126213592233011E-2</v>
      </c>
      <c r="V27" s="546">
        <v>90.960199121864989</v>
      </c>
      <c r="W27" s="347">
        <v>0.13754045307443366</v>
      </c>
      <c r="X27" s="546">
        <v>170.149078357371</v>
      </c>
      <c r="Y27" s="347">
        <v>0.2572815533980583</v>
      </c>
      <c r="Z27" s="546">
        <v>138.04547866730098</v>
      </c>
      <c r="AA27" s="347">
        <v>0.20873786407766992</v>
      </c>
      <c r="AB27" s="546">
        <v>165.86859839869496</v>
      </c>
      <c r="AC27" s="347">
        <v>0.2508090614886731</v>
      </c>
      <c r="AD27" s="546">
        <v>70.627919318153999</v>
      </c>
      <c r="AE27" s="347">
        <v>0.10679611650485439</v>
      </c>
      <c r="AF27" s="346">
        <v>661.33415361544189</v>
      </c>
      <c r="AG27" s="351"/>
      <c r="AH27" s="354" t="s">
        <v>31</v>
      </c>
      <c r="AI27" s="355">
        <v>42.80479958675992</v>
      </c>
      <c r="AJ27" s="347">
        <v>6.5573770491803282E-2</v>
      </c>
      <c r="AK27" s="355">
        <v>10.70119989668998</v>
      </c>
      <c r="AL27" s="347">
        <v>1.6393442622950821E-2</v>
      </c>
      <c r="AM27" s="355">
        <v>10.70119989668998</v>
      </c>
      <c r="AN27" s="347">
        <v>1.6393442622950821E-2</v>
      </c>
      <c r="AO27" s="355">
        <v>42.804799586759927</v>
      </c>
      <c r="AP27" s="347">
        <v>6.5573770491803282E-2</v>
      </c>
      <c r="AQ27" s="355">
        <v>149.81679855365971</v>
      </c>
      <c r="AR27" s="347">
        <v>0.22950819672131145</v>
      </c>
      <c r="AS27" s="355">
        <v>101.66139901855482</v>
      </c>
      <c r="AT27" s="347">
        <v>0.15573770491803279</v>
      </c>
      <c r="AU27" s="355">
        <v>246.12759762386955</v>
      </c>
      <c r="AV27" s="347">
        <v>0.37704918032786888</v>
      </c>
      <c r="AW27" s="355">
        <v>48.15539953510492</v>
      </c>
      <c r="AX27" s="347">
        <v>7.3770491803278701E-2</v>
      </c>
      <c r="AY27" s="352"/>
      <c r="AZ27" s="410"/>
      <c r="BA27" s="354" t="s">
        <v>31</v>
      </c>
      <c r="BB27" s="355">
        <v>358.49019653911432</v>
      </c>
      <c r="BC27" s="347">
        <v>0.54918032786885251</v>
      </c>
      <c r="BD27" s="355">
        <v>246.12759762386955</v>
      </c>
      <c r="BE27" s="347">
        <v>0.37704918032786888</v>
      </c>
      <c r="BF27" s="355">
        <v>48.15539953510492</v>
      </c>
      <c r="BG27" s="347">
        <v>7.3770491803278701E-2</v>
      </c>
      <c r="BH27" s="351"/>
    </row>
    <row r="28" spans="1:60" ht="12.75" x14ac:dyDescent="0.2">
      <c r="A28" s="353">
        <v>97225</v>
      </c>
      <c r="B28" s="356" t="s">
        <v>20</v>
      </c>
      <c r="C28" s="355">
        <v>672.34848486920782</v>
      </c>
      <c r="D28" s="347">
        <v>0.36930585683297179</v>
      </c>
      <c r="E28" s="355">
        <v>88.856627956282978</v>
      </c>
      <c r="F28" s="347">
        <v>4.8806941431670282E-2</v>
      </c>
      <c r="G28" s="355">
        <v>296.18875985427661</v>
      </c>
      <c r="H28" s="347">
        <v>0.16268980477223427</v>
      </c>
      <c r="I28" s="355">
        <v>325.80763583970423</v>
      </c>
      <c r="J28" s="347">
        <v>0.17895878524945769</v>
      </c>
      <c r="K28" s="355">
        <v>437.3720687181484</v>
      </c>
      <c r="L28" s="347">
        <v>0.24023861171366592</v>
      </c>
      <c r="M28" s="348">
        <v>1820.5735772376202</v>
      </c>
      <c r="N28" s="351"/>
      <c r="O28" s="351"/>
      <c r="P28" s="351"/>
      <c r="Q28" s="356" t="s">
        <v>20</v>
      </c>
      <c r="R28" s="546">
        <v>12.834846260351998</v>
      </c>
      <c r="S28" s="347">
        <v>7.0422535211267607E-3</v>
      </c>
      <c r="T28" s="546">
        <v>61.212343703217215</v>
      </c>
      <c r="U28" s="347">
        <v>3.3586132177681471E-2</v>
      </c>
      <c r="V28" s="546">
        <v>271.50636319975382</v>
      </c>
      <c r="W28" s="347">
        <v>0.14897074756229686</v>
      </c>
      <c r="X28" s="546">
        <v>519.31762561116557</v>
      </c>
      <c r="Y28" s="347">
        <v>0.28494041170097517</v>
      </c>
      <c r="Z28" s="546">
        <v>333.70600276915189</v>
      </c>
      <c r="AA28" s="347">
        <v>0.18309859154929575</v>
      </c>
      <c r="AB28" s="546">
        <v>371.22324568402706</v>
      </c>
      <c r="AC28" s="347">
        <v>0.20368364030335864</v>
      </c>
      <c r="AD28" s="546">
        <v>252.74774174231629</v>
      </c>
      <c r="AE28" s="347">
        <v>0.13867822318526546</v>
      </c>
      <c r="AF28" s="346">
        <v>1822.5481689699836</v>
      </c>
      <c r="AG28" s="351"/>
      <c r="AH28" s="356" t="s">
        <v>20</v>
      </c>
      <c r="AI28" s="355">
        <v>49.3647933090461</v>
      </c>
      <c r="AJ28" s="347">
        <v>2.7114967462039046E-2</v>
      </c>
      <c r="AK28" s="355">
        <v>103.6660659489968</v>
      </c>
      <c r="AL28" s="347">
        <v>5.694143167028199E-2</v>
      </c>
      <c r="AM28" s="355">
        <v>49.3647933090461</v>
      </c>
      <c r="AN28" s="347">
        <v>2.7114967462039046E-2</v>
      </c>
      <c r="AO28" s="355">
        <v>206.34483603181266</v>
      </c>
      <c r="AP28" s="347">
        <v>0.1133405639913232</v>
      </c>
      <c r="AQ28" s="355">
        <v>294.21416812191472</v>
      </c>
      <c r="AR28" s="347">
        <v>0.1616052060737527</v>
      </c>
      <c r="AS28" s="355">
        <v>207.33213189799363</v>
      </c>
      <c r="AT28" s="347">
        <v>0.11388286334056399</v>
      </c>
      <c r="AU28" s="355">
        <v>732.57353270624412</v>
      </c>
      <c r="AV28" s="347">
        <v>0.40238611713665945</v>
      </c>
      <c r="AW28" s="355">
        <v>177.71325591256596</v>
      </c>
      <c r="AX28" s="347">
        <v>9.7613882863340565E-2</v>
      </c>
      <c r="AY28" s="352"/>
      <c r="AZ28" s="410"/>
      <c r="BA28" s="356" t="s">
        <v>20</v>
      </c>
      <c r="BB28" s="355">
        <v>910.28678861881008</v>
      </c>
      <c r="BC28" s="347">
        <v>0.5</v>
      </c>
      <c r="BD28" s="355">
        <v>732.57353270624412</v>
      </c>
      <c r="BE28" s="347">
        <v>0.40238611713665945</v>
      </c>
      <c r="BF28" s="355">
        <v>177.71325591256596</v>
      </c>
      <c r="BG28" s="347">
        <v>9.7613882863340565E-2</v>
      </c>
      <c r="BH28" s="351"/>
    </row>
    <row r="29" spans="1:60" ht="12.75" x14ac:dyDescent="0.2">
      <c r="A29" s="357"/>
      <c r="B29" s="362" t="s">
        <v>37</v>
      </c>
      <c r="C29" s="365">
        <v>3315.0542244769563</v>
      </c>
      <c r="D29" s="364">
        <v>0.33790042955650484</v>
      </c>
      <c r="E29" s="365">
        <v>403.05709463782262</v>
      </c>
      <c r="F29" s="364">
        <v>4.1083239124212342E-2</v>
      </c>
      <c r="G29" s="365">
        <v>1931.1976321836914</v>
      </c>
      <c r="H29" s="364">
        <v>0.19684519928971389</v>
      </c>
      <c r="I29" s="365">
        <v>2008.3638119234174</v>
      </c>
      <c r="J29" s="364">
        <v>0.20471067705136403</v>
      </c>
      <c r="K29" s="365">
        <v>2153.0700903103575</v>
      </c>
      <c r="L29" s="364">
        <v>0.21946045497820474</v>
      </c>
      <c r="M29" s="363">
        <v>9810.742853532247</v>
      </c>
      <c r="N29" s="351"/>
      <c r="O29" s="351"/>
      <c r="P29" s="351"/>
      <c r="Q29" s="362" t="s">
        <v>37</v>
      </c>
      <c r="R29" s="549">
        <v>46.579892252973664</v>
      </c>
      <c r="S29" s="364">
        <v>4.7394393531693573E-3</v>
      </c>
      <c r="T29" s="549">
        <v>202.17298593265318</v>
      </c>
      <c r="U29" s="364">
        <v>2.0570820569379925E-2</v>
      </c>
      <c r="V29" s="549">
        <v>1291.4089997073152</v>
      </c>
      <c r="W29" s="364">
        <v>0.13139907239392953</v>
      </c>
      <c r="X29" s="549">
        <v>2920.719564350029</v>
      </c>
      <c r="Y29" s="364">
        <v>0.29717915979010184</v>
      </c>
      <c r="Z29" s="549">
        <v>2057.7221665425873</v>
      </c>
      <c r="AA29" s="364">
        <v>0.20937037297200384</v>
      </c>
      <c r="AB29" s="549">
        <v>2313.6832463130368</v>
      </c>
      <c r="AC29" s="364">
        <v>0.23541405739607726</v>
      </c>
      <c r="AD29" s="549">
        <v>995.85710497228695</v>
      </c>
      <c r="AE29" s="364">
        <v>0.10132707752533823</v>
      </c>
      <c r="AF29" s="363">
        <v>9828.1439600708818</v>
      </c>
      <c r="AG29" s="351"/>
      <c r="AH29" s="362" t="s">
        <v>37</v>
      </c>
      <c r="AI29" s="549">
        <v>318.39029620119823</v>
      </c>
      <c r="AJ29" s="364">
        <v>3.2453230194140238E-2</v>
      </c>
      <c r="AK29" s="549">
        <v>577.82971744241252</v>
      </c>
      <c r="AL29" s="364">
        <v>5.8897651897416879E-2</v>
      </c>
      <c r="AM29" s="549">
        <v>426.52634899076429</v>
      </c>
      <c r="AN29" s="364">
        <v>4.3475438645015387E-2</v>
      </c>
      <c r="AO29" s="549">
        <v>1160.2818241908751</v>
      </c>
      <c r="AP29" s="364">
        <v>0.11826645968741592</v>
      </c>
      <c r="AQ29" s="549">
        <v>1589.6284028201014</v>
      </c>
      <c r="AR29" s="364">
        <v>0.1620293617468298</v>
      </c>
      <c r="AS29" s="549">
        <v>1342.3089607788168</v>
      </c>
      <c r="AT29" s="364">
        <v>0.13682031838144998</v>
      </c>
      <c r="AU29" s="549">
        <v>3611.3028979761029</v>
      </c>
      <c r="AV29" s="364">
        <v>0.36809678450351951</v>
      </c>
      <c r="AW29" s="549">
        <v>784.47440513197398</v>
      </c>
      <c r="AX29" s="364">
        <v>7.9960754944212301E-2</v>
      </c>
      <c r="AY29" s="352"/>
      <c r="AZ29" s="410"/>
      <c r="BA29" s="362" t="s">
        <v>37</v>
      </c>
      <c r="BB29" s="365">
        <v>5414.9655504241691</v>
      </c>
      <c r="BC29" s="364">
        <v>0.55194246055226825</v>
      </c>
      <c r="BD29" s="365">
        <v>3611.3028979761029</v>
      </c>
      <c r="BE29" s="364">
        <v>0.36809678450351951</v>
      </c>
      <c r="BF29" s="365">
        <v>784.47440513197398</v>
      </c>
      <c r="BG29" s="364">
        <v>7.9960754944212301E-2</v>
      </c>
      <c r="BH29" s="351"/>
    </row>
    <row r="30" spans="1:60" ht="13.5" thickBot="1" x14ac:dyDescent="0.25">
      <c r="A30" s="357"/>
      <c r="B30" s="538" t="s">
        <v>253</v>
      </c>
      <c r="C30" s="361">
        <v>14453.358558140329</v>
      </c>
      <c r="D30" s="540">
        <v>0.32924006615535734</v>
      </c>
      <c r="E30" s="361">
        <v>1530.7673708596863</v>
      </c>
      <c r="F30" s="540">
        <v>3.4870092540979093E-2</v>
      </c>
      <c r="G30" s="361">
        <v>7960.716493469391</v>
      </c>
      <c r="H30" s="540">
        <v>0.18134102287787848</v>
      </c>
      <c r="I30" s="361">
        <v>9334.8844910964472</v>
      </c>
      <c r="J30" s="540">
        <v>0.21264386232708676</v>
      </c>
      <c r="K30" s="361">
        <v>10619.421592012064</v>
      </c>
      <c r="L30" s="540">
        <v>0.2419049560986983</v>
      </c>
      <c r="M30" s="539">
        <v>43899.148505577919</v>
      </c>
      <c r="N30" s="351"/>
      <c r="O30" s="351"/>
      <c r="P30" s="351"/>
      <c r="Q30" s="358" t="s">
        <v>253</v>
      </c>
      <c r="R30" s="547">
        <v>236.33187407942523</v>
      </c>
      <c r="S30" s="360">
        <v>5.3826890741641552E-3</v>
      </c>
      <c r="T30" s="547">
        <v>818.76104374341082</v>
      </c>
      <c r="U30" s="360">
        <v>1.8648081820007777E-2</v>
      </c>
      <c r="V30" s="547">
        <v>5927.9341799376107</v>
      </c>
      <c r="W30" s="360">
        <v>0.13501448616275463</v>
      </c>
      <c r="X30" s="547">
        <v>13814.091912171129</v>
      </c>
      <c r="Y30" s="360">
        <v>0.31462942480688594</v>
      </c>
      <c r="Z30" s="547">
        <v>9057.418405623077</v>
      </c>
      <c r="AA30" s="360">
        <v>0.20629154354226423</v>
      </c>
      <c r="AB30" s="547">
        <v>9575.1898779312723</v>
      </c>
      <c r="AC30" s="360">
        <v>0.21808429412981542</v>
      </c>
      <c r="AD30" s="547">
        <v>4476.1849416776449</v>
      </c>
      <c r="AE30" s="360">
        <v>0.10194948046410791</v>
      </c>
      <c r="AF30" s="359">
        <v>43905.912235163567</v>
      </c>
      <c r="AG30" s="351"/>
      <c r="AH30" s="358" t="s">
        <v>253</v>
      </c>
      <c r="AI30" s="547">
        <v>866.46592868523317</v>
      </c>
      <c r="AJ30" s="360">
        <v>1.9737647726245491E-2</v>
      </c>
      <c r="AK30" s="547">
        <v>2306.6811366497673</v>
      </c>
      <c r="AL30" s="360">
        <v>5.2545008620307872E-2</v>
      </c>
      <c r="AM30" s="547">
        <v>1617.6423193507574</v>
      </c>
      <c r="AN30" s="360">
        <v>3.6849059137108689E-2</v>
      </c>
      <c r="AO30" s="547">
        <v>4429.7477546478385</v>
      </c>
      <c r="AP30" s="360">
        <v>0.10090737304585726</v>
      </c>
      <c r="AQ30" s="547">
        <v>7391.8205594303408</v>
      </c>
      <c r="AR30" s="360">
        <v>0.16838186641572606</v>
      </c>
      <c r="AS30" s="547">
        <v>7218.9299662888516</v>
      </c>
      <c r="AT30" s="360">
        <v>0.16444350772251537</v>
      </c>
      <c r="AU30" s="547">
        <v>15775.169553951411</v>
      </c>
      <c r="AV30" s="360">
        <v>0.35935024006096578</v>
      </c>
      <c r="AW30" s="547">
        <v>4292.6912865737213</v>
      </c>
      <c r="AX30" s="360">
        <v>9.7785297271273566E-2</v>
      </c>
      <c r="AY30" s="352"/>
      <c r="AZ30" s="410"/>
      <c r="BA30" s="358" t="s">
        <v>253</v>
      </c>
      <c r="BB30" s="361">
        <v>23831.287665052787</v>
      </c>
      <c r="BC30" s="360">
        <v>0.54286446266776078</v>
      </c>
      <c r="BD30" s="361">
        <v>15775.169553951411</v>
      </c>
      <c r="BE30" s="360">
        <v>0.35935024006096578</v>
      </c>
      <c r="BF30" s="361">
        <v>4292.6912865737213</v>
      </c>
      <c r="BG30" s="360">
        <v>9.7785297271273566E-2</v>
      </c>
      <c r="BH30" s="351"/>
    </row>
    <row r="31" spans="1:60" ht="12.75" x14ac:dyDescent="0.2">
      <c r="A31" s="353">
        <v>97210</v>
      </c>
      <c r="B31" s="345" t="s">
        <v>33</v>
      </c>
      <c r="C31" s="355">
        <v>2441.6919564061541</v>
      </c>
      <c r="D31" s="347">
        <v>0.32481992867468085</v>
      </c>
      <c r="E31" s="355">
        <v>268.62749759839892</v>
      </c>
      <c r="F31" s="347">
        <v>3.5735697281977584E-2</v>
      </c>
      <c r="G31" s="355">
        <v>1352.4329302509641</v>
      </c>
      <c r="H31" s="347">
        <v>0.1799150653663924</v>
      </c>
      <c r="I31" s="355">
        <v>1559.5715071179882</v>
      </c>
      <c r="J31" s="347">
        <v>0.20747085002923452</v>
      </c>
      <c r="K31" s="355">
        <v>1894.7393823260554</v>
      </c>
      <c r="L31" s="347">
        <v>0.2520584586477147</v>
      </c>
      <c r="M31" s="348">
        <v>7517.0632736995603</v>
      </c>
      <c r="N31" s="351"/>
      <c r="O31" s="351"/>
      <c r="P31" s="351"/>
      <c r="Q31" s="345" t="s">
        <v>33</v>
      </c>
      <c r="R31" s="546">
        <v>42.541183621335229</v>
      </c>
      <c r="S31" s="347">
        <v>5.6585295931557483E-3</v>
      </c>
      <c r="T31" s="546">
        <v>120.37259284934233</v>
      </c>
      <c r="U31" s="347">
        <v>1.6011117248305493E-2</v>
      </c>
      <c r="V31" s="546">
        <v>1018.3404453704514</v>
      </c>
      <c r="W31" s="347">
        <v>0.13545249698097714</v>
      </c>
      <c r="X31" s="546">
        <v>2413.1325278038139</v>
      </c>
      <c r="Y31" s="347">
        <v>0.32097794791813172</v>
      </c>
      <c r="Z31" s="546">
        <v>1626.1075462739479</v>
      </c>
      <c r="AA31" s="347">
        <v>0.2162934100317403</v>
      </c>
      <c r="AB31" s="546">
        <v>1614.2744217465461</v>
      </c>
      <c r="AC31" s="347">
        <v>0.21471945087926811</v>
      </c>
      <c r="AD31" s="546">
        <v>683.29457439381918</v>
      </c>
      <c r="AE31" s="347">
        <v>9.0887047348421499E-2</v>
      </c>
      <c r="AF31" s="346">
        <v>7518.0632920592561</v>
      </c>
      <c r="AG31" s="351"/>
      <c r="AH31" s="354" t="s">
        <v>33</v>
      </c>
      <c r="AI31" s="355">
        <v>105.36915071709373</v>
      </c>
      <c r="AJ31" s="347">
        <v>1.4017329225597399E-2</v>
      </c>
      <c r="AK31" s="355">
        <v>615.23981368899422</v>
      </c>
      <c r="AL31" s="347">
        <v>8.1845767594051488E-2</v>
      </c>
      <c r="AM31" s="355">
        <v>387.0803986956858</v>
      </c>
      <c r="AN31" s="347">
        <v>5.1493566649889612E-2</v>
      </c>
      <c r="AO31" s="355">
        <v>699.61431513490697</v>
      </c>
      <c r="AP31" s="347">
        <v>9.3070164459396407E-2</v>
      </c>
      <c r="AQ31" s="355">
        <v>1324.5053409612133</v>
      </c>
      <c r="AR31" s="347">
        <v>0.17619983931695057</v>
      </c>
      <c r="AS31" s="355">
        <v>1214.7156705333496</v>
      </c>
      <c r="AT31" s="347">
        <v>0.16159444537115369</v>
      </c>
      <c r="AU31" s="355">
        <v>2517.9293166516172</v>
      </c>
      <c r="AV31" s="347">
        <v>0.33496183615498626</v>
      </c>
      <c r="AW31" s="355">
        <v>652.60926731670122</v>
      </c>
      <c r="AX31" s="347">
        <v>8.681705122797459E-2</v>
      </c>
      <c r="AY31" s="352"/>
      <c r="AZ31" s="410"/>
      <c r="BA31" s="345" t="s">
        <v>33</v>
      </c>
      <c r="BB31" s="355">
        <v>4346.5246897312436</v>
      </c>
      <c r="BC31" s="347">
        <v>0.57822111261703912</v>
      </c>
      <c r="BD31" s="355">
        <v>2517.9293166516172</v>
      </c>
      <c r="BE31" s="347">
        <v>0.33496183615498626</v>
      </c>
      <c r="BF31" s="355">
        <v>652.60926731670122</v>
      </c>
      <c r="BG31" s="347">
        <v>8.681705122797459E-2</v>
      </c>
      <c r="BH31" s="351"/>
    </row>
    <row r="32" spans="1:60" ht="12.75" x14ac:dyDescent="0.2">
      <c r="A32" s="353">
        <v>97217</v>
      </c>
      <c r="B32" s="354" t="s">
        <v>14</v>
      </c>
      <c r="C32" s="355">
        <v>1289.8009371486608</v>
      </c>
      <c r="D32" s="347">
        <v>0.34965986394557824</v>
      </c>
      <c r="E32" s="355">
        <v>185.6911855038928</v>
      </c>
      <c r="F32" s="347">
        <v>5.0340136054421766E-2</v>
      </c>
      <c r="G32" s="355">
        <v>597.22300202603356</v>
      </c>
      <c r="H32" s="347">
        <v>0.16190476190476188</v>
      </c>
      <c r="I32" s="355">
        <v>682.5405737440384</v>
      </c>
      <c r="J32" s="347">
        <v>0.18503401360544219</v>
      </c>
      <c r="K32" s="355">
        <v>933.47460820875847</v>
      </c>
      <c r="L32" s="347">
        <v>0.25306122448979596</v>
      </c>
      <c r="M32" s="348">
        <v>3688.7303066313839</v>
      </c>
      <c r="N32" s="351"/>
      <c r="O32" s="351"/>
      <c r="P32" s="351"/>
      <c r="Q32" s="354" t="s">
        <v>14</v>
      </c>
      <c r="R32" s="546">
        <v>24.089667308613119</v>
      </c>
      <c r="S32" s="347">
        <v>6.5412919051512659E-3</v>
      </c>
      <c r="T32" s="546">
        <v>79.295154890851521</v>
      </c>
      <c r="U32" s="347">
        <v>2.1531752521122917E-2</v>
      </c>
      <c r="V32" s="546">
        <v>538.00256989235982</v>
      </c>
      <c r="W32" s="347">
        <v>0.14608885254837831</v>
      </c>
      <c r="X32" s="546">
        <v>1180.3936981220431</v>
      </c>
      <c r="Y32" s="347">
        <v>0.32052330335241214</v>
      </c>
      <c r="Z32" s="546">
        <v>783.91792366778566</v>
      </c>
      <c r="AA32" s="347">
        <v>0.21286454074679756</v>
      </c>
      <c r="AB32" s="546">
        <v>772.87682615133792</v>
      </c>
      <c r="AC32" s="347">
        <v>0.20986644862360321</v>
      </c>
      <c r="AD32" s="546">
        <v>304.13204977124064</v>
      </c>
      <c r="AE32" s="347">
        <v>8.2583810302534741E-2</v>
      </c>
      <c r="AF32" s="346">
        <v>3682.7078898042314</v>
      </c>
      <c r="AG32" s="351"/>
      <c r="AH32" s="354" t="s">
        <v>14</v>
      </c>
      <c r="AI32" s="355">
        <v>30.112084135766402</v>
      </c>
      <c r="AJ32" s="347">
        <v>8.163265306122448E-3</v>
      </c>
      <c r="AK32" s="355">
        <v>210.78458895036479</v>
      </c>
      <c r="AL32" s="347">
        <v>5.7142857142857134E-2</v>
      </c>
      <c r="AM32" s="355">
        <v>155.5791013681264</v>
      </c>
      <c r="AN32" s="347">
        <v>4.2176870748299317E-2</v>
      </c>
      <c r="AO32" s="355">
        <v>441.64390065790718</v>
      </c>
      <c r="AP32" s="347">
        <v>0.11972789115646257</v>
      </c>
      <c r="AQ32" s="355">
        <v>712.65265787980502</v>
      </c>
      <c r="AR32" s="347">
        <v>0.19319727891156466</v>
      </c>
      <c r="AS32" s="355">
        <v>542.01751444379522</v>
      </c>
      <c r="AT32" s="347">
        <v>0.14693877551020407</v>
      </c>
      <c r="AU32" s="355">
        <v>1194.4460040520673</v>
      </c>
      <c r="AV32" s="347">
        <v>0.32380952380952382</v>
      </c>
      <c r="AW32" s="355">
        <v>401.49445514355199</v>
      </c>
      <c r="AX32" s="347">
        <v>0.10884353741496597</v>
      </c>
      <c r="AY32" s="352"/>
      <c r="AZ32" s="410"/>
      <c r="BA32" s="354" t="s">
        <v>14</v>
      </c>
      <c r="BB32" s="355">
        <v>2092.7898474357648</v>
      </c>
      <c r="BC32" s="347">
        <v>0.56734693877551023</v>
      </c>
      <c r="BD32" s="355">
        <v>1194.4460040520673</v>
      </c>
      <c r="BE32" s="347">
        <v>0.32380952380952382</v>
      </c>
      <c r="BF32" s="355">
        <v>401.49445514355199</v>
      </c>
      <c r="BG32" s="347">
        <v>0.10884353741496597</v>
      </c>
      <c r="BH32" s="351"/>
    </row>
    <row r="33" spans="1:60" ht="12.75" x14ac:dyDescent="0.2">
      <c r="A33" s="353">
        <v>97220</v>
      </c>
      <c r="B33" s="354" t="s">
        <v>28</v>
      </c>
      <c r="C33" s="355">
        <v>1871.451185341811</v>
      </c>
      <c r="D33" s="347">
        <v>0.35069807662446989</v>
      </c>
      <c r="E33" s="355">
        <v>210.11443267509176</v>
      </c>
      <c r="F33" s="347">
        <v>3.9374111378030867E-2</v>
      </c>
      <c r="G33" s="355">
        <v>868.10948309815285</v>
      </c>
      <c r="H33" s="347">
        <v>0.16267820844409561</v>
      </c>
      <c r="I33" s="355">
        <v>1163.2843925458101</v>
      </c>
      <c r="J33" s="347">
        <v>0.21799211340827376</v>
      </c>
      <c r="K33" s="355">
        <v>1223.4004982582653</v>
      </c>
      <c r="L33" s="347">
        <v>0.22925749014512983</v>
      </c>
      <c r="M33" s="348">
        <v>5336.3599919191311</v>
      </c>
      <c r="N33" s="351"/>
      <c r="O33" s="351"/>
      <c r="P33" s="351"/>
      <c r="Q33" s="354" t="s">
        <v>28</v>
      </c>
      <c r="R33" s="546">
        <v>17.502058970249209</v>
      </c>
      <c r="S33" s="347">
        <v>3.281004426404225E-3</v>
      </c>
      <c r="T33" s="546">
        <v>94.607042423802142</v>
      </c>
      <c r="U33" s="347">
        <v>1.773540618787478E-2</v>
      </c>
      <c r="V33" s="546">
        <v>600.81117091754561</v>
      </c>
      <c r="W33" s="347">
        <v>0.11263041191693025</v>
      </c>
      <c r="X33" s="546">
        <v>1719.3413236178255</v>
      </c>
      <c r="Y33" s="347">
        <v>0.32231444899590928</v>
      </c>
      <c r="Z33" s="546">
        <v>1238.3048074964781</v>
      </c>
      <c r="AA33" s="347">
        <v>0.23213746231456822</v>
      </c>
      <c r="AB33" s="546">
        <v>1170.957212142215</v>
      </c>
      <c r="AC33" s="347">
        <v>0.21951221868805382</v>
      </c>
      <c r="AD33" s="546">
        <v>492.8364448449596</v>
      </c>
      <c r="AE33" s="347">
        <v>9.2389047470259431E-2</v>
      </c>
      <c r="AF33" s="346">
        <v>5334.3600604130752</v>
      </c>
      <c r="AG33" s="351"/>
      <c r="AH33" s="354" t="s">
        <v>28</v>
      </c>
      <c r="AI33" s="355">
        <v>60.054854304056178</v>
      </c>
      <c r="AJ33" s="347">
        <v>1.1253898611599941E-2</v>
      </c>
      <c r="AK33" s="355">
        <v>327.77033182372622</v>
      </c>
      <c r="AL33" s="347">
        <v>6.1422080279454533E-2</v>
      </c>
      <c r="AM33" s="355">
        <v>95.030599640116122</v>
      </c>
      <c r="AN33" s="347">
        <v>1.7808131344965724E-2</v>
      </c>
      <c r="AO33" s="355">
        <v>462.71963041889751</v>
      </c>
      <c r="AP33" s="347">
        <v>8.6710722499905454E-2</v>
      </c>
      <c r="AQ33" s="355">
        <v>918.01441904673686</v>
      </c>
      <c r="AR33" s="347">
        <v>0.17203007676335355</v>
      </c>
      <c r="AS33" s="355">
        <v>883.21433949305958</v>
      </c>
      <c r="AT33" s="347">
        <v>0.16550876268289888</v>
      </c>
      <c r="AU33" s="355">
        <v>1718.8475217731691</v>
      </c>
      <c r="AV33" s="347">
        <v>0.32210111843579259</v>
      </c>
      <c r="AW33" s="355">
        <v>870.70829541936905</v>
      </c>
      <c r="AX33" s="347">
        <v>0.16316520938202927</v>
      </c>
      <c r="AY33" s="352"/>
      <c r="AZ33" s="410"/>
      <c r="BA33" s="354" t="s">
        <v>28</v>
      </c>
      <c r="BB33" s="355">
        <v>2746.8041747265925</v>
      </c>
      <c r="BC33" s="347">
        <v>0.51473367218217803</v>
      </c>
      <c r="BD33" s="355">
        <v>1718.8475217731691</v>
      </c>
      <c r="BE33" s="347">
        <v>0.32210111843579259</v>
      </c>
      <c r="BF33" s="355">
        <v>870.70829541936905</v>
      </c>
      <c r="BG33" s="347">
        <v>0.16316520938202927</v>
      </c>
      <c r="BH33" s="351"/>
    </row>
    <row r="34" spans="1:60" ht="12.75" x14ac:dyDescent="0.2">
      <c r="A34" s="353">
        <v>97226</v>
      </c>
      <c r="B34" s="354" t="s">
        <v>21</v>
      </c>
      <c r="C34" s="355">
        <v>598.61736421701244</v>
      </c>
      <c r="D34" s="347">
        <v>0.32482522281580667</v>
      </c>
      <c r="E34" s="355">
        <v>82.558416699634179</v>
      </c>
      <c r="F34" s="347">
        <v>4.4798326448240305E-2</v>
      </c>
      <c r="G34" s="355">
        <v>363.65016879600768</v>
      </c>
      <c r="H34" s="347">
        <v>0.19732596173629657</v>
      </c>
      <c r="I34" s="355">
        <v>430.48317279094965</v>
      </c>
      <c r="J34" s="347">
        <v>0.2335912736229673</v>
      </c>
      <c r="K34" s="355">
        <v>367.58152197218072</v>
      </c>
      <c r="L34" s="347">
        <v>0.19945921537668898</v>
      </c>
      <c r="M34" s="348">
        <v>1842.8906444757849</v>
      </c>
      <c r="N34" s="351"/>
      <c r="O34" s="351"/>
      <c r="P34" s="351"/>
      <c r="Q34" s="354" t="s">
        <v>21</v>
      </c>
      <c r="R34" s="546">
        <v>5.8970297642595835</v>
      </c>
      <c r="S34" s="347">
        <v>3.2101224894316742E-3</v>
      </c>
      <c r="T34" s="546">
        <v>20.656814961074701</v>
      </c>
      <c r="U34" s="347">
        <v>1.1244797621417535E-2</v>
      </c>
      <c r="V34" s="546">
        <v>220.15577786569111</v>
      </c>
      <c r="W34" s="347">
        <v>0.11984457293878249</v>
      </c>
      <c r="X34" s="546">
        <v>630.06818962639704</v>
      </c>
      <c r="Y34" s="347">
        <v>0.34298556158791071</v>
      </c>
      <c r="Z34" s="546">
        <v>398.04950908752187</v>
      </c>
      <c r="AA34" s="347">
        <v>0.21668326803663801</v>
      </c>
      <c r="AB34" s="546">
        <v>419.67195155647374</v>
      </c>
      <c r="AC34" s="347">
        <v>0.22845371716455418</v>
      </c>
      <c r="AD34" s="546">
        <v>142.51155263627325</v>
      </c>
      <c r="AE34" s="347">
        <v>7.7577960161265447E-2</v>
      </c>
      <c r="AF34" s="346">
        <v>1837.0108254976913</v>
      </c>
      <c r="AG34" s="351"/>
      <c r="AH34" s="354" t="s">
        <v>21</v>
      </c>
      <c r="AI34" s="355">
        <v>39.313531761730559</v>
      </c>
      <c r="AJ34" s="347">
        <v>2.1332536403923956E-2</v>
      </c>
      <c r="AK34" s="355">
        <v>131.70033140179737</v>
      </c>
      <c r="AL34" s="347">
        <v>7.1463996953145259E-2</v>
      </c>
      <c r="AM34" s="355">
        <v>44.227723231946882</v>
      </c>
      <c r="AN34" s="347">
        <v>2.3999103454414451E-2</v>
      </c>
      <c r="AO34" s="355">
        <v>161.18548022309531</v>
      </c>
      <c r="AP34" s="347">
        <v>8.7463399256088231E-2</v>
      </c>
      <c r="AQ34" s="355">
        <v>283.05742868446004</v>
      </c>
      <c r="AR34" s="347">
        <v>0.1535942621082525</v>
      </c>
      <c r="AS34" s="355">
        <v>322.43980359085532</v>
      </c>
      <c r="AT34" s="347">
        <v>0.17496415457824097</v>
      </c>
      <c r="AU34" s="355">
        <v>660.46733359707332</v>
      </c>
      <c r="AV34" s="347">
        <v>0.35838661158592244</v>
      </c>
      <c r="AW34" s="355">
        <v>200.49901198482587</v>
      </c>
      <c r="AX34" s="347">
        <v>0.10879593566001219</v>
      </c>
      <c r="AY34" s="352"/>
      <c r="AZ34" s="410"/>
      <c r="BA34" s="354" t="s">
        <v>21</v>
      </c>
      <c r="BB34" s="355">
        <v>981.92429889388541</v>
      </c>
      <c r="BC34" s="347">
        <v>0.53281745275406533</v>
      </c>
      <c r="BD34" s="355">
        <v>660.46733359707332</v>
      </c>
      <c r="BE34" s="347">
        <v>0.35838661158592244</v>
      </c>
      <c r="BF34" s="355">
        <v>200.49901198482587</v>
      </c>
      <c r="BG34" s="347">
        <v>0.10879593566001219</v>
      </c>
      <c r="BH34" s="351"/>
    </row>
    <row r="35" spans="1:60" ht="12.75" x14ac:dyDescent="0.2">
      <c r="A35" s="353">
        <v>97232</v>
      </c>
      <c r="B35" s="356" t="s">
        <v>26</v>
      </c>
      <c r="C35" s="355">
        <v>1353.1355616971271</v>
      </c>
      <c r="D35" s="347">
        <v>0.34145885810270227</v>
      </c>
      <c r="E35" s="355">
        <v>149.00901874788224</v>
      </c>
      <c r="F35" s="347">
        <v>3.7601886188580277E-2</v>
      </c>
      <c r="G35" s="355">
        <v>789.34507228607879</v>
      </c>
      <c r="H35" s="347">
        <v>0.19918837008004686</v>
      </c>
      <c r="I35" s="355">
        <v>781.29053073213925</v>
      </c>
      <c r="J35" s="347">
        <v>0.19715583569147496</v>
      </c>
      <c r="K35" s="355">
        <v>890.02684171032354</v>
      </c>
      <c r="L35" s="347">
        <v>0.2245950499371957</v>
      </c>
      <c r="M35" s="348">
        <v>3962.8070251735508</v>
      </c>
      <c r="N35" s="351"/>
      <c r="O35" s="351"/>
      <c r="P35" s="351"/>
      <c r="Q35" s="356" t="s">
        <v>26</v>
      </c>
      <c r="R35" s="546">
        <v>27.184077744546151</v>
      </c>
      <c r="S35" s="347">
        <v>6.8685050947295979E-3</v>
      </c>
      <c r="T35" s="546">
        <v>70.477238596971489</v>
      </c>
      <c r="U35" s="347">
        <v>1.7807235430780433E-2</v>
      </c>
      <c r="V35" s="546">
        <v>539.65428411395328</v>
      </c>
      <c r="W35" s="347">
        <v>0.13635254558426166</v>
      </c>
      <c r="X35" s="546">
        <v>1274.6312009109417</v>
      </c>
      <c r="Y35" s="347">
        <v>0.32205657221954337</v>
      </c>
      <c r="Z35" s="546">
        <v>804.44048285853705</v>
      </c>
      <c r="AA35" s="347">
        <v>0.20325514099992309</v>
      </c>
      <c r="AB35" s="546">
        <v>869.88363298429636</v>
      </c>
      <c r="AC35" s="347">
        <v>0.21979043104279064</v>
      </c>
      <c r="AD35" s="546">
        <v>371.515729175464</v>
      </c>
      <c r="AE35" s="347">
        <v>9.3869569627971147E-2</v>
      </c>
      <c r="AF35" s="346">
        <v>3957.7866463847104</v>
      </c>
      <c r="AG35" s="351"/>
      <c r="AH35" s="356" t="s">
        <v>26</v>
      </c>
      <c r="AI35" s="355">
        <v>140.95447719394267</v>
      </c>
      <c r="AJ35" s="347">
        <v>3.5569351800008378E-2</v>
      </c>
      <c r="AK35" s="355">
        <v>241.60882725346505</v>
      </c>
      <c r="AL35" s="347">
        <v>6.0969112479779111E-2</v>
      </c>
      <c r="AM35" s="355">
        <v>104.70904020121453</v>
      </c>
      <c r="AN35" s="347">
        <v>2.6422947051434789E-2</v>
      </c>
      <c r="AO35" s="355">
        <v>374.53618225819042</v>
      </c>
      <c r="AP35" s="347">
        <v>9.4512849068593668E-2</v>
      </c>
      <c r="AQ35" s="355">
        <v>583.95426266061952</v>
      </c>
      <c r="AR35" s="347">
        <v>0.14735874317146325</v>
      </c>
      <c r="AS35" s="355">
        <v>414.80889002788837</v>
      </c>
      <c r="AT35" s="347">
        <v>0.10467552101145321</v>
      </c>
      <c r="AU35" s="355">
        <v>1473.9811043709428</v>
      </c>
      <c r="AV35" s="347">
        <v>0.37195379310865889</v>
      </c>
      <c r="AW35" s="355">
        <v>628.25424120728724</v>
      </c>
      <c r="AX35" s="347">
        <v>0.15853768230860876</v>
      </c>
      <c r="AY35" s="352"/>
      <c r="AZ35" s="410"/>
      <c r="BA35" s="356" t="s">
        <v>26</v>
      </c>
      <c r="BB35" s="355">
        <v>1860.5716795953206</v>
      </c>
      <c r="BC35" s="347">
        <v>0.4695085245827324</v>
      </c>
      <c r="BD35" s="355">
        <v>1473.9811043709428</v>
      </c>
      <c r="BE35" s="347">
        <v>0.37195379310865889</v>
      </c>
      <c r="BF35" s="355">
        <v>628.25424120728724</v>
      </c>
      <c r="BG35" s="347">
        <v>0.15853768230860876</v>
      </c>
      <c r="BH35" s="351"/>
    </row>
    <row r="36" spans="1:60" ht="12.75" x14ac:dyDescent="0.2">
      <c r="A36" s="357"/>
      <c r="B36" s="362" t="s">
        <v>38</v>
      </c>
      <c r="C36" s="365">
        <v>7554.6970048107651</v>
      </c>
      <c r="D36" s="364">
        <v>0.33805026367128566</v>
      </c>
      <c r="E36" s="365">
        <v>896.00055122489994</v>
      </c>
      <c r="F36" s="364">
        <v>4.0093364750209692E-2</v>
      </c>
      <c r="G36" s="365">
        <v>3970.760656457237</v>
      </c>
      <c r="H36" s="364">
        <v>0.17767975155537816</v>
      </c>
      <c r="I36" s="365">
        <v>4617.1701769309257</v>
      </c>
      <c r="J36" s="364">
        <v>0.20660465862929639</v>
      </c>
      <c r="K36" s="365">
        <v>5309.2228524755837</v>
      </c>
      <c r="L36" s="364">
        <v>0.23757196139383002</v>
      </c>
      <c r="M36" s="363">
        <v>22347.851241899414</v>
      </c>
      <c r="N36" s="351"/>
      <c r="O36" s="351"/>
      <c r="P36" s="351"/>
      <c r="Q36" s="362" t="s">
        <v>38</v>
      </c>
      <c r="R36" s="769">
        <v>117.2140174090033</v>
      </c>
      <c r="S36" s="364">
        <v>5.2491890551661377E-3</v>
      </c>
      <c r="T36" s="769">
        <v>385.40884372204221</v>
      </c>
      <c r="U36" s="364">
        <v>1.7259743578028626E-2</v>
      </c>
      <c r="V36" s="769">
        <v>2916.9642481600013</v>
      </c>
      <c r="W36" s="364">
        <v>0.13063025348175036</v>
      </c>
      <c r="X36" s="769">
        <v>7217.5669400810211</v>
      </c>
      <c r="Y36" s="364">
        <v>0.32322391318269217</v>
      </c>
      <c r="Z36" s="769">
        <v>4850.8202693842704</v>
      </c>
      <c r="AA36" s="364">
        <v>0.21723402396302599</v>
      </c>
      <c r="AB36" s="769">
        <v>4847.6640445808689</v>
      </c>
      <c r="AC36" s="364">
        <v>0.21709267891693096</v>
      </c>
      <c r="AD36" s="769">
        <v>1994.2903508217569</v>
      </c>
      <c r="AE36" s="364">
        <v>8.9310197822405818E-2</v>
      </c>
      <c r="AF36" s="363">
        <v>22329.928714158963</v>
      </c>
      <c r="AG36" s="351"/>
      <c r="AH36" s="362" t="s">
        <v>38</v>
      </c>
      <c r="AI36" s="769">
        <v>375.80409811258954</v>
      </c>
      <c r="AJ36" s="364">
        <v>1.6816117757576802E-2</v>
      </c>
      <c r="AK36" s="769">
        <v>1527.1038931183477</v>
      </c>
      <c r="AL36" s="364">
        <v>6.833336577143577E-2</v>
      </c>
      <c r="AM36" s="769">
        <v>786.6268631370898</v>
      </c>
      <c r="AN36" s="364">
        <v>3.5199216901098E-2</v>
      </c>
      <c r="AO36" s="769">
        <v>2139.6995086929974</v>
      </c>
      <c r="AP36" s="364">
        <v>9.5745200982962048E-2</v>
      </c>
      <c r="AQ36" s="769">
        <v>3822.1841092328345</v>
      </c>
      <c r="AR36" s="364">
        <v>0.17103139213969348</v>
      </c>
      <c r="AS36" s="769">
        <v>3377.1962180889482</v>
      </c>
      <c r="AT36" s="364">
        <v>0.15111950502682467</v>
      </c>
      <c r="AU36" s="769">
        <v>7565.6712804448707</v>
      </c>
      <c r="AV36" s="364">
        <v>0.33854132992706643</v>
      </c>
      <c r="AW36" s="769">
        <v>2753.5652710717354</v>
      </c>
      <c r="AX36" s="364">
        <v>0.12321387149334279</v>
      </c>
      <c r="AY36" s="352"/>
      <c r="AZ36" s="410"/>
      <c r="BA36" s="362" t="s">
        <v>38</v>
      </c>
      <c r="BB36" s="365">
        <v>12028.614690382807</v>
      </c>
      <c r="BC36" s="364">
        <v>0.53824479857959073</v>
      </c>
      <c r="BD36" s="365">
        <v>7565.6712804448707</v>
      </c>
      <c r="BE36" s="364">
        <v>0.33854132992706643</v>
      </c>
      <c r="BF36" s="365">
        <v>2753.5652710717354</v>
      </c>
      <c r="BG36" s="364">
        <v>0.12321387149334279</v>
      </c>
      <c r="BH36" s="351"/>
    </row>
    <row r="37" spans="1:60" ht="12.75" x14ac:dyDescent="0.2">
      <c r="A37" s="353">
        <v>97202</v>
      </c>
      <c r="B37" s="366" t="s">
        <v>0</v>
      </c>
      <c r="C37" s="355">
        <v>513.83813726119001</v>
      </c>
      <c r="D37" s="347">
        <v>0.33112582781456956</v>
      </c>
      <c r="E37" s="355">
        <v>118.1827715700737</v>
      </c>
      <c r="F37" s="347">
        <v>7.6158940397350994E-2</v>
      </c>
      <c r="G37" s="355">
        <v>282.61097549365451</v>
      </c>
      <c r="H37" s="347">
        <v>0.18211920529801326</v>
      </c>
      <c r="I37" s="355">
        <v>313.4412637293259</v>
      </c>
      <c r="J37" s="347">
        <v>0.20198675496688742</v>
      </c>
      <c r="K37" s="355">
        <v>323.71802647454967</v>
      </c>
      <c r="L37" s="347">
        <v>0.20860927152317879</v>
      </c>
      <c r="M37" s="348">
        <v>1551.7911745287938</v>
      </c>
      <c r="N37" s="351"/>
      <c r="O37" s="351"/>
      <c r="P37" s="351"/>
      <c r="Q37" s="366" t="s">
        <v>0</v>
      </c>
      <c r="R37" s="546">
        <v>4.1107050980895199</v>
      </c>
      <c r="S37" s="347">
        <v>2.6507620941020544E-3</v>
      </c>
      <c r="T37" s="546">
        <v>17.470496666880461</v>
      </c>
      <c r="U37" s="347">
        <v>1.1265738899933733E-2</v>
      </c>
      <c r="V37" s="546">
        <v>189.09243451211793</v>
      </c>
      <c r="W37" s="347">
        <v>0.12193505632869452</v>
      </c>
      <c r="X37" s="546">
        <v>451.14988451532474</v>
      </c>
      <c r="Y37" s="347">
        <v>0.29092113982770046</v>
      </c>
      <c r="Z37" s="546">
        <v>367.90810627901203</v>
      </c>
      <c r="AA37" s="347">
        <v>0.23724320742213387</v>
      </c>
      <c r="AB37" s="546">
        <v>379.21254529875813</v>
      </c>
      <c r="AC37" s="347">
        <v>0.24453280318091447</v>
      </c>
      <c r="AD37" s="546">
        <v>141.81932588408841</v>
      </c>
      <c r="AE37" s="347">
        <v>9.1451292246520863E-2</v>
      </c>
      <c r="AF37" s="346">
        <v>1550.7634982542713</v>
      </c>
      <c r="AG37" s="351"/>
      <c r="AH37" s="366" t="s">
        <v>0</v>
      </c>
      <c r="AI37" s="355">
        <v>20.553525490447601</v>
      </c>
      <c r="AJ37" s="347">
        <v>1.3245033112582785E-2</v>
      </c>
      <c r="AK37" s="355">
        <v>71.937339216566613</v>
      </c>
      <c r="AL37" s="347">
        <v>4.635761589403975E-2</v>
      </c>
      <c r="AM37" s="355">
        <v>61.6605764713428</v>
      </c>
      <c r="AN37" s="347">
        <v>3.9735099337748353E-2</v>
      </c>
      <c r="AO37" s="355">
        <v>174.70496666880456</v>
      </c>
      <c r="AP37" s="347">
        <v>0.11258278145695363</v>
      </c>
      <c r="AQ37" s="355">
        <v>267.19583137581878</v>
      </c>
      <c r="AR37" s="347">
        <v>0.17218543046357618</v>
      </c>
      <c r="AS37" s="355">
        <v>190.12011078664031</v>
      </c>
      <c r="AT37" s="347">
        <v>0.12251655629139076</v>
      </c>
      <c r="AU37" s="355">
        <v>554.94518824208512</v>
      </c>
      <c r="AV37" s="347">
        <v>0.35761589403973509</v>
      </c>
      <c r="AW37" s="355">
        <v>210.67363627708787</v>
      </c>
      <c r="AX37" s="347">
        <v>0.13576158940397351</v>
      </c>
      <c r="AY37" s="352"/>
      <c r="AZ37" s="410"/>
      <c r="BA37" s="366" t="s">
        <v>0</v>
      </c>
      <c r="BB37" s="355">
        <v>786.17235000962069</v>
      </c>
      <c r="BC37" s="347">
        <v>0.50662251655629154</v>
      </c>
      <c r="BD37" s="355">
        <v>554.94518824208512</v>
      </c>
      <c r="BE37" s="347">
        <v>0.35761589403973509</v>
      </c>
      <c r="BF37" s="355">
        <v>210.67363627708787</v>
      </c>
      <c r="BG37" s="347">
        <v>0.13576158940397351</v>
      </c>
      <c r="BH37" s="351"/>
    </row>
    <row r="38" spans="1:60" ht="12.75" x14ac:dyDescent="0.2">
      <c r="A38" s="353">
        <v>97206</v>
      </c>
      <c r="B38" s="354" t="s">
        <v>5</v>
      </c>
      <c r="C38" s="355">
        <v>847.384308913008</v>
      </c>
      <c r="D38" s="347">
        <v>0.32323232323232326</v>
      </c>
      <c r="E38" s="355">
        <v>132.40379826765749</v>
      </c>
      <c r="F38" s="347">
        <v>5.0505050505050504E-2</v>
      </c>
      <c r="G38" s="355">
        <v>513.72673727851111</v>
      </c>
      <c r="H38" s="347">
        <v>0.19595959595959597</v>
      </c>
      <c r="I38" s="355">
        <v>635.53823168475606</v>
      </c>
      <c r="J38" s="347">
        <v>0.24242424242424246</v>
      </c>
      <c r="K38" s="355">
        <v>492.5421295556859</v>
      </c>
      <c r="L38" s="347">
        <v>0.1878787878787879</v>
      </c>
      <c r="M38" s="348">
        <v>2621.5952056996184</v>
      </c>
      <c r="N38" s="351"/>
      <c r="O38" s="351"/>
      <c r="P38" s="351"/>
      <c r="Q38" s="354" t="s">
        <v>5</v>
      </c>
      <c r="R38" s="546">
        <v>11.65153424755386</v>
      </c>
      <c r="S38" s="347">
        <v>4.4571513141181563E-3</v>
      </c>
      <c r="T38" s="546">
        <v>26.480759653531496</v>
      </c>
      <c r="U38" s="347">
        <v>1.0129889350268536E-2</v>
      </c>
      <c r="V38" s="546">
        <v>434.28445831791669</v>
      </c>
      <c r="W38" s="347">
        <v>0.16613018534440402</v>
      </c>
      <c r="X38" s="546">
        <v>891.87198513094074</v>
      </c>
      <c r="Y38" s="347">
        <v>0.34117467331704426</v>
      </c>
      <c r="Z38" s="546">
        <v>579.33974168294014</v>
      </c>
      <c r="AA38" s="347">
        <v>0.22161930232536556</v>
      </c>
      <c r="AB38" s="546">
        <v>513.72673727851122</v>
      </c>
      <c r="AC38" s="347">
        <v>0.19651985339520966</v>
      </c>
      <c r="AD38" s="546">
        <v>156.76609714890648</v>
      </c>
      <c r="AE38" s="347">
        <v>5.9968944953589738E-2</v>
      </c>
      <c r="AF38" s="346">
        <v>2614.1213134603008</v>
      </c>
      <c r="AG38" s="351"/>
      <c r="AH38" s="354" t="s">
        <v>5</v>
      </c>
      <c r="AI38" s="355">
        <v>15.888455792118899</v>
      </c>
      <c r="AJ38" s="347">
        <v>6.0606060606060606E-3</v>
      </c>
      <c r="AK38" s="355">
        <v>254.21529267390238</v>
      </c>
      <c r="AL38" s="347">
        <v>9.696969696969697E-2</v>
      </c>
      <c r="AM38" s="355">
        <v>248.9191407431961</v>
      </c>
      <c r="AN38" s="347">
        <v>9.494949494949495E-2</v>
      </c>
      <c r="AO38" s="355">
        <v>434.28445831791663</v>
      </c>
      <c r="AP38" s="347">
        <v>0.16565656565656567</v>
      </c>
      <c r="AQ38" s="355">
        <v>338.95372356520318</v>
      </c>
      <c r="AR38" s="347">
        <v>0.12929292929292929</v>
      </c>
      <c r="AS38" s="355">
        <v>296.58450811955277</v>
      </c>
      <c r="AT38" s="347">
        <v>0.11313131313131312</v>
      </c>
      <c r="AU38" s="355">
        <v>773.23818188311975</v>
      </c>
      <c r="AV38" s="347">
        <v>0.29494949494949496</v>
      </c>
      <c r="AW38" s="355">
        <v>259.51144460460864</v>
      </c>
      <c r="AX38" s="347">
        <v>9.8989898989898975E-2</v>
      </c>
      <c r="AY38" s="352"/>
      <c r="AZ38" s="410"/>
      <c r="BA38" s="354" t="s">
        <v>5</v>
      </c>
      <c r="BB38" s="355">
        <v>1588.84557921189</v>
      </c>
      <c r="BC38" s="347">
        <v>0.60606060606060608</v>
      </c>
      <c r="BD38" s="355">
        <v>773.23818188311975</v>
      </c>
      <c r="BE38" s="347">
        <v>0.29494949494949496</v>
      </c>
      <c r="BF38" s="355">
        <v>259.51144460460864</v>
      </c>
      <c r="BG38" s="347">
        <v>9.8989898989898975E-2</v>
      </c>
      <c r="BH38" s="351"/>
    </row>
    <row r="39" spans="1:60" ht="12.75" x14ac:dyDescent="0.2">
      <c r="A39" s="353">
        <v>97207</v>
      </c>
      <c r="B39" s="354" t="s">
        <v>6</v>
      </c>
      <c r="C39" s="355">
        <v>2394.6075066922895</v>
      </c>
      <c r="D39" s="347">
        <v>0.32882723481843024</v>
      </c>
      <c r="E39" s="355">
        <v>170.90696987592432</v>
      </c>
      <c r="F39" s="347">
        <v>2.3468925975733437E-2</v>
      </c>
      <c r="G39" s="355">
        <v>1304.2026064663205</v>
      </c>
      <c r="H39" s="347">
        <v>0.17909295595573288</v>
      </c>
      <c r="I39" s="355">
        <v>1722.1550136847438</v>
      </c>
      <c r="J39" s="347">
        <v>0.23648613373841706</v>
      </c>
      <c r="K39" s="355">
        <v>1690.3942520961677</v>
      </c>
      <c r="L39" s="347">
        <v>0.23212474951168627</v>
      </c>
      <c r="M39" s="348">
        <v>7282.2663488154467</v>
      </c>
      <c r="N39" s="351"/>
      <c r="O39" s="351"/>
      <c r="P39" s="351"/>
      <c r="Q39" s="354" t="s">
        <v>6</v>
      </c>
      <c r="R39" s="546">
        <v>35.639733132234845</v>
      </c>
      <c r="S39" s="347">
        <v>4.8974066850161644E-3</v>
      </c>
      <c r="T39" s="546">
        <v>163.53857474432257</v>
      </c>
      <c r="U39" s="347">
        <v>2.2472528238054134E-2</v>
      </c>
      <c r="V39" s="546">
        <v>1377.0177307712029</v>
      </c>
      <c r="W39" s="347">
        <v>0.18922183886851671</v>
      </c>
      <c r="X39" s="546">
        <v>2486.4047403807272</v>
      </c>
      <c r="Y39" s="347">
        <v>0.34166740676806184</v>
      </c>
      <c r="Z39" s="546">
        <v>1530.8490839395449</v>
      </c>
      <c r="AA39" s="347">
        <v>0.21036045667399966</v>
      </c>
      <c r="AB39" s="546">
        <v>1272.1033187881858</v>
      </c>
      <c r="AC39" s="347">
        <v>0.17480510514344155</v>
      </c>
      <c r="AD39" s="546">
        <v>411.7132215580524</v>
      </c>
      <c r="AE39" s="347">
        <v>5.6575257622909984E-2</v>
      </c>
      <c r="AF39" s="346">
        <v>7277.2664033142701</v>
      </c>
      <c r="AG39" s="351"/>
      <c r="AH39" s="354" t="s">
        <v>6</v>
      </c>
      <c r="AI39" s="355">
        <v>51.662994868561448</v>
      </c>
      <c r="AJ39" s="347">
        <v>7.0943566733129848E-3</v>
      </c>
      <c r="AK39" s="355">
        <v>522.81579090807077</v>
      </c>
      <c r="AL39" s="347">
        <v>7.1793005894808207E-2</v>
      </c>
      <c r="AM39" s="355">
        <v>598.717348465246</v>
      </c>
      <c r="AN39" s="347">
        <v>8.2215799283781352E-2</v>
      </c>
      <c r="AO39" s="355">
        <v>1258.4802060060006</v>
      </c>
      <c r="AP39" s="347">
        <v>0.17281436104169801</v>
      </c>
      <c r="AQ39" s="355">
        <v>1330.7706566984978</v>
      </c>
      <c r="AR39" s="347">
        <v>0.18274127764016274</v>
      </c>
      <c r="AS39" s="355">
        <v>990.68250464170796</v>
      </c>
      <c r="AT39" s="347">
        <v>0.136040410661834</v>
      </c>
      <c r="AU39" s="355">
        <v>1972.6380202986657</v>
      </c>
      <c r="AV39" s="347">
        <v>0.27088243217299246</v>
      </c>
      <c r="AW39" s="355">
        <v>556.49882692869619</v>
      </c>
      <c r="AX39" s="347">
        <v>7.6418356631410195E-2</v>
      </c>
      <c r="AY39" s="352"/>
      <c r="AZ39" s="410"/>
      <c r="BA39" s="354" t="s">
        <v>6</v>
      </c>
      <c r="BB39" s="355">
        <v>4753.1295015880842</v>
      </c>
      <c r="BC39" s="347">
        <v>0.65269921119559737</v>
      </c>
      <c r="BD39" s="355">
        <v>1972.6380202986657</v>
      </c>
      <c r="BE39" s="347">
        <v>0.27088243217299246</v>
      </c>
      <c r="BF39" s="355">
        <v>556.49882692869619</v>
      </c>
      <c r="BG39" s="347">
        <v>7.6418356631410195E-2</v>
      </c>
      <c r="BH39" s="351"/>
    </row>
    <row r="40" spans="1:60" ht="12.75" x14ac:dyDescent="0.2">
      <c r="A40" s="353">
        <v>97221</v>
      </c>
      <c r="B40" s="354" t="s">
        <v>27</v>
      </c>
      <c r="C40" s="355">
        <v>1822.0703107101044</v>
      </c>
      <c r="D40" s="347">
        <v>0.34109490099113915</v>
      </c>
      <c r="E40" s="355">
        <v>146.3608428416612</v>
      </c>
      <c r="F40" s="347">
        <v>2.7399017976754113E-2</v>
      </c>
      <c r="G40" s="355">
        <v>828.46089242318601</v>
      </c>
      <c r="H40" s="347">
        <v>0.15508939716271858</v>
      </c>
      <c r="I40" s="355">
        <v>1163.7207275017515</v>
      </c>
      <c r="J40" s="347">
        <v>0.21785065263142872</v>
      </c>
      <c r="K40" s="355">
        <v>1381.2152791139672</v>
      </c>
      <c r="L40" s="347">
        <v>0.2585660312379594</v>
      </c>
      <c r="M40" s="348">
        <v>5341.8280525906703</v>
      </c>
      <c r="N40" s="351"/>
      <c r="O40" s="351"/>
      <c r="P40" s="351"/>
      <c r="Q40" s="354" t="s">
        <v>27</v>
      </c>
      <c r="R40" s="546">
        <v>43.008892068992878</v>
      </c>
      <c r="S40" s="347">
        <v>8.0498365081427548E-3</v>
      </c>
      <c r="T40" s="546">
        <v>124.38891215394021</v>
      </c>
      <c r="U40" s="347">
        <v>2.3281474088165166E-2</v>
      </c>
      <c r="V40" s="546">
        <v>831.56454609083573</v>
      </c>
      <c r="W40" s="347">
        <v>0.15564127137385983</v>
      </c>
      <c r="X40" s="546">
        <v>1883.2497910955765</v>
      </c>
      <c r="Y40" s="347">
        <v>0.35248182859476251</v>
      </c>
      <c r="Z40" s="546">
        <v>1151.5378576509875</v>
      </c>
      <c r="AA40" s="347">
        <v>0.21552965075588096</v>
      </c>
      <c r="AB40" s="546">
        <v>1004.578470768285</v>
      </c>
      <c r="AC40" s="347">
        <v>0.18802373323898838</v>
      </c>
      <c r="AD40" s="546">
        <v>304.49955226692862</v>
      </c>
      <c r="AE40" s="347">
        <v>5.6992205440200339E-2</v>
      </c>
      <c r="AF40" s="346">
        <v>5342.8280220955467</v>
      </c>
      <c r="AG40" s="351"/>
      <c r="AH40" s="354" t="s">
        <v>27</v>
      </c>
      <c r="AI40" s="355">
        <v>35.139806870880804</v>
      </c>
      <c r="AJ40" s="347">
        <v>6.5782362376562761E-3</v>
      </c>
      <c r="AK40" s="355">
        <v>314.69917526813077</v>
      </c>
      <c r="AL40" s="347">
        <v>5.891226227611511E-2</v>
      </c>
      <c r="AM40" s="355">
        <v>320.84229558937926</v>
      </c>
      <c r="AN40" s="347">
        <v>6.0062265657124199E-2</v>
      </c>
      <c r="AO40" s="355">
        <v>793.18584404675767</v>
      </c>
      <c r="AP40" s="347">
        <v>0.14848584346740248</v>
      </c>
      <c r="AQ40" s="355">
        <v>1005.6779509309258</v>
      </c>
      <c r="AR40" s="347">
        <v>0.18826475525418568</v>
      </c>
      <c r="AS40" s="355">
        <v>752.93311381481089</v>
      </c>
      <c r="AT40" s="347">
        <v>0.1409504586074527</v>
      </c>
      <c r="AU40" s="355">
        <v>1503.5930176530408</v>
      </c>
      <c r="AV40" s="347">
        <v>0.28147536814177893</v>
      </c>
      <c r="AW40" s="355">
        <v>615.75684841674399</v>
      </c>
      <c r="AX40" s="347">
        <v>0.11527081035828463</v>
      </c>
      <c r="AY40" s="352"/>
      <c r="AZ40" s="410"/>
      <c r="BA40" s="354" t="s">
        <v>27</v>
      </c>
      <c r="BB40" s="355">
        <v>3222.4781865208852</v>
      </c>
      <c r="BC40" s="347">
        <v>0.60325382149993645</v>
      </c>
      <c r="BD40" s="355">
        <v>1503.5930176530408</v>
      </c>
      <c r="BE40" s="347">
        <v>0.28147536814177893</v>
      </c>
      <c r="BF40" s="355">
        <v>615.75684841674399</v>
      </c>
      <c r="BG40" s="347">
        <v>0.11527081035828463</v>
      </c>
      <c r="BH40" s="351"/>
    </row>
    <row r="41" spans="1:60" ht="12.75" x14ac:dyDescent="0.2">
      <c r="A41" s="353">
        <v>97227</v>
      </c>
      <c r="B41" s="354" t="s">
        <v>22</v>
      </c>
      <c r="C41" s="355">
        <v>1230</v>
      </c>
      <c r="D41" s="347">
        <v>0.31498079385403327</v>
      </c>
      <c r="E41" s="355">
        <v>150</v>
      </c>
      <c r="F41" s="347">
        <v>3.8412291933418691E-2</v>
      </c>
      <c r="G41" s="355">
        <v>680</v>
      </c>
      <c r="H41" s="347">
        <v>0.17413572343149808</v>
      </c>
      <c r="I41" s="355">
        <v>865</v>
      </c>
      <c r="J41" s="347">
        <v>0.22151088348271447</v>
      </c>
      <c r="K41" s="355">
        <v>980</v>
      </c>
      <c r="L41" s="347">
        <v>0.25096030729833546</v>
      </c>
      <c r="M41" s="348">
        <v>3905</v>
      </c>
      <c r="N41" s="351"/>
      <c r="O41" s="351"/>
      <c r="P41" s="351"/>
      <c r="Q41" s="354" t="s">
        <v>22</v>
      </c>
      <c r="R41" s="546">
        <v>15</v>
      </c>
      <c r="S41" s="347">
        <v>3.8372985418265539E-3</v>
      </c>
      <c r="T41" s="546">
        <v>81</v>
      </c>
      <c r="U41" s="347">
        <v>2.0721412125863391E-2</v>
      </c>
      <c r="V41" s="546">
        <v>569</v>
      </c>
      <c r="W41" s="347">
        <v>0.14556152468662062</v>
      </c>
      <c r="X41" s="546">
        <v>1366</v>
      </c>
      <c r="Y41" s="347">
        <v>0.34944998720900489</v>
      </c>
      <c r="Z41" s="546">
        <v>776</v>
      </c>
      <c r="AA41" s="347">
        <v>0.19851624456382708</v>
      </c>
      <c r="AB41" s="546">
        <v>782</v>
      </c>
      <c r="AC41" s="347">
        <v>0.20005116398055769</v>
      </c>
      <c r="AD41" s="546">
        <v>320</v>
      </c>
      <c r="AE41" s="347">
        <v>8.1862368892299822E-2</v>
      </c>
      <c r="AF41" s="346">
        <v>3909</v>
      </c>
      <c r="AG41" s="351"/>
      <c r="AH41" s="354" t="s">
        <v>22</v>
      </c>
      <c r="AI41" s="355">
        <v>105</v>
      </c>
      <c r="AJ41" s="347">
        <v>2.6888604353393086E-2</v>
      </c>
      <c r="AK41" s="355">
        <v>170</v>
      </c>
      <c r="AL41" s="347">
        <v>4.353393085787452E-2</v>
      </c>
      <c r="AM41" s="355">
        <v>160</v>
      </c>
      <c r="AN41" s="347">
        <v>4.0973111395646605E-2</v>
      </c>
      <c r="AO41" s="355">
        <v>405</v>
      </c>
      <c r="AP41" s="347">
        <v>0.10371318822023047</v>
      </c>
      <c r="AQ41" s="355">
        <v>570</v>
      </c>
      <c r="AR41" s="347">
        <v>0.14596670934699105</v>
      </c>
      <c r="AS41" s="355">
        <v>670</v>
      </c>
      <c r="AT41" s="347">
        <v>0.17157490396927016</v>
      </c>
      <c r="AU41" s="355">
        <v>1305</v>
      </c>
      <c r="AV41" s="347">
        <v>0.33418693982074266</v>
      </c>
      <c r="AW41" s="355">
        <v>520</v>
      </c>
      <c r="AX41" s="347">
        <v>0.13316261203585147</v>
      </c>
      <c r="AY41" s="352"/>
      <c r="AZ41" s="410"/>
      <c r="BA41" s="354" t="s">
        <v>22</v>
      </c>
      <c r="BB41" s="355">
        <v>2080</v>
      </c>
      <c r="BC41" s="347">
        <v>0.5326504481434059</v>
      </c>
      <c r="BD41" s="355">
        <v>1305</v>
      </c>
      <c r="BE41" s="347">
        <v>0.33418693982074266</v>
      </c>
      <c r="BF41" s="355">
        <v>520</v>
      </c>
      <c r="BG41" s="347">
        <v>0.13316261203585147</v>
      </c>
      <c r="BH41" s="351"/>
    </row>
    <row r="42" spans="1:60" ht="12.75" x14ac:dyDescent="0.2">
      <c r="A42" s="353">
        <v>97223</v>
      </c>
      <c r="B42" s="354" t="s">
        <v>18</v>
      </c>
      <c r="C42" s="355">
        <v>1510.5462808109071</v>
      </c>
      <c r="D42" s="347">
        <v>0.34119521476024545</v>
      </c>
      <c r="E42" s="355">
        <v>94.410237667993755</v>
      </c>
      <c r="F42" s="347">
        <v>2.1324948282554039E-2</v>
      </c>
      <c r="G42" s="355">
        <v>866.76633093062367</v>
      </c>
      <c r="H42" s="347">
        <v>0.19578117412600146</v>
      </c>
      <c r="I42" s="355">
        <v>1021.4384224292518</v>
      </c>
      <c r="J42" s="347">
        <v>0.23071779152507937</v>
      </c>
      <c r="K42" s="355">
        <v>934.05873437483206</v>
      </c>
      <c r="L42" s="347">
        <v>0.21098087130611978</v>
      </c>
      <c r="M42" s="348">
        <v>4427.220006213608</v>
      </c>
      <c r="N42" s="351"/>
      <c r="O42" s="351"/>
      <c r="P42" s="351"/>
      <c r="Q42" s="354" t="s">
        <v>18</v>
      </c>
      <c r="R42" s="546">
        <v>13.05673499663741</v>
      </c>
      <c r="S42" s="347">
        <v>2.9458505652405964E-3</v>
      </c>
      <c r="T42" s="546">
        <v>82.357866901866714</v>
      </c>
      <c r="U42" s="347">
        <v>1.8581518949979142E-2</v>
      </c>
      <c r="V42" s="546">
        <v>740.21205741704182</v>
      </c>
      <c r="W42" s="347">
        <v>0.16700607834205647</v>
      </c>
      <c r="X42" s="546">
        <v>1616.0176664222593</v>
      </c>
      <c r="Y42" s="347">
        <v>0.36460467010281045</v>
      </c>
      <c r="Z42" s="546">
        <v>947.1154693714675</v>
      </c>
      <c r="AA42" s="347">
        <v>0.2136874679247602</v>
      </c>
      <c r="AB42" s="546">
        <v>767.3342721100754</v>
      </c>
      <c r="AC42" s="347">
        <v>0.17312537168029352</v>
      </c>
      <c r="AD42" s="546">
        <v>266.15214061605275</v>
      </c>
      <c r="AE42" s="347">
        <v>6.0049042434859409E-2</v>
      </c>
      <c r="AF42" s="346">
        <v>4432.2462078354019</v>
      </c>
      <c r="AG42" s="351"/>
      <c r="AH42" s="354" t="s">
        <v>18</v>
      </c>
      <c r="AI42" s="355">
        <v>70.305496135740043</v>
      </c>
      <c r="AJ42" s="347">
        <v>1.5880280635944499E-2</v>
      </c>
      <c r="AK42" s="355">
        <v>404.75878489576047</v>
      </c>
      <c r="AL42" s="347">
        <v>9.1425044232651881E-2</v>
      </c>
      <c r="AM42" s="355">
        <v>241.04741532253729</v>
      </c>
      <c r="AN42" s="347">
        <v>5.4446676466095426E-2</v>
      </c>
      <c r="AO42" s="355">
        <v>660.87166367595637</v>
      </c>
      <c r="AP42" s="347">
        <v>0.14927463797787829</v>
      </c>
      <c r="AQ42" s="355">
        <v>781.39537133722501</v>
      </c>
      <c r="AR42" s="347">
        <v>0.176497976210926</v>
      </c>
      <c r="AS42" s="355">
        <v>608.64472368940665</v>
      </c>
      <c r="AT42" s="347">
        <v>0.13747785807689095</v>
      </c>
      <c r="AU42" s="355">
        <v>1268.4945012578589</v>
      </c>
      <c r="AV42" s="347">
        <v>0.28652167714220789</v>
      </c>
      <c r="AW42" s="355">
        <v>391.70204989912304</v>
      </c>
      <c r="AX42" s="347">
        <v>8.8475849257405051E-2</v>
      </c>
      <c r="AY42" s="352"/>
      <c r="AZ42" s="410"/>
      <c r="BA42" s="354" t="s">
        <v>18</v>
      </c>
      <c r="BB42" s="355">
        <v>2767.0234550566256</v>
      </c>
      <c r="BC42" s="347">
        <v>0.62500247360038708</v>
      </c>
      <c r="BD42" s="355">
        <v>1268.4945012578589</v>
      </c>
      <c r="BE42" s="347">
        <v>0.28652167714220789</v>
      </c>
      <c r="BF42" s="355">
        <v>391.70204989912304</v>
      </c>
      <c r="BG42" s="347">
        <v>8.8475849257405051E-2</v>
      </c>
      <c r="BH42" s="351"/>
    </row>
    <row r="43" spans="1:60" ht="12.75" x14ac:dyDescent="0.2">
      <c r="A43" s="353">
        <v>97231</v>
      </c>
      <c r="B43" s="356" t="s">
        <v>29</v>
      </c>
      <c r="C43" s="355">
        <v>1299.1005059960894</v>
      </c>
      <c r="D43" s="347">
        <v>0.37053571428571425</v>
      </c>
      <c r="E43" s="355">
        <v>177.38721768621301</v>
      </c>
      <c r="F43" s="347">
        <v>5.0595238095238089E-2</v>
      </c>
      <c r="G43" s="355">
        <v>735.63522628694227</v>
      </c>
      <c r="H43" s="347">
        <v>0.20982142857142858</v>
      </c>
      <c r="I43" s="355">
        <v>740.85249739536027</v>
      </c>
      <c r="J43" s="347">
        <v>0.21130952380952381</v>
      </c>
      <c r="K43" s="355">
        <v>553.03073749231123</v>
      </c>
      <c r="L43" s="347">
        <v>0.15773809523809526</v>
      </c>
      <c r="M43" s="348">
        <v>3506.0061848569162</v>
      </c>
      <c r="N43" s="351"/>
      <c r="O43" s="351"/>
      <c r="P43" s="351"/>
      <c r="Q43" s="356" t="s">
        <v>29</v>
      </c>
      <c r="R43" s="546">
        <v>21.912538655355814</v>
      </c>
      <c r="S43" s="347">
        <v>6.2407904518402392E-3</v>
      </c>
      <c r="T43" s="546">
        <v>60.520344857649377</v>
      </c>
      <c r="U43" s="347">
        <v>1.7236468866987324E-2</v>
      </c>
      <c r="V43" s="546">
        <v>606.24690279817753</v>
      </c>
      <c r="W43" s="347">
        <v>0.17266186916757995</v>
      </c>
      <c r="X43" s="546">
        <v>1230.2325273649758</v>
      </c>
      <c r="Y43" s="347">
        <v>0.35037580679617325</v>
      </c>
      <c r="Z43" s="546">
        <v>734.59177206526147</v>
      </c>
      <c r="AA43" s="347">
        <v>0.2092150703855013</v>
      </c>
      <c r="AB43" s="546">
        <v>667.76725178696415</v>
      </c>
      <c r="AC43" s="347">
        <v>0.19018314374930251</v>
      </c>
      <c r="AD43" s="546">
        <v>189.90866834641702</v>
      </c>
      <c r="AE43" s="347">
        <v>5.4086850582615392E-2</v>
      </c>
      <c r="AF43" s="346">
        <v>3511.1800058748013</v>
      </c>
      <c r="AG43" s="351"/>
      <c r="AH43" s="356" t="s">
        <v>29</v>
      </c>
      <c r="AI43" s="355">
        <v>20.869084433672121</v>
      </c>
      <c r="AJ43" s="347">
        <v>5.9523809523809538E-3</v>
      </c>
      <c r="AK43" s="355">
        <v>286.94991096299157</v>
      </c>
      <c r="AL43" s="347">
        <v>8.1845238095238082E-2</v>
      </c>
      <c r="AM43" s="355">
        <v>464.33712864920454</v>
      </c>
      <c r="AN43" s="347">
        <v>0.13244047619047616</v>
      </c>
      <c r="AO43" s="355">
        <v>526.94438195022099</v>
      </c>
      <c r="AP43" s="347">
        <v>0.15029761904761904</v>
      </c>
      <c r="AQ43" s="355">
        <v>599.98617746807349</v>
      </c>
      <c r="AR43" s="347">
        <v>0.17113095238095241</v>
      </c>
      <c r="AS43" s="355">
        <v>370.42624869768002</v>
      </c>
      <c r="AT43" s="347">
        <v>0.10565476190476189</v>
      </c>
      <c r="AU43" s="355">
        <v>1006.9333239246798</v>
      </c>
      <c r="AV43" s="347">
        <v>0.28720238095238099</v>
      </c>
      <c r="AW43" s="355">
        <v>229.55992877039333</v>
      </c>
      <c r="AX43" s="347">
        <v>6.5476190476190479E-2</v>
      </c>
      <c r="AY43" s="352"/>
      <c r="AZ43" s="410"/>
      <c r="BA43" s="356" t="s">
        <v>29</v>
      </c>
      <c r="BB43" s="355">
        <v>2269.5129321618429</v>
      </c>
      <c r="BC43" s="347">
        <v>0.64732142857142849</v>
      </c>
      <c r="BD43" s="355">
        <v>1006.9333239246798</v>
      </c>
      <c r="BE43" s="347">
        <v>0.28720238095238099</v>
      </c>
      <c r="BF43" s="355">
        <v>229.55992877039333</v>
      </c>
      <c r="BG43" s="347">
        <v>6.5476190476190479E-2</v>
      </c>
      <c r="BH43" s="351"/>
    </row>
    <row r="44" spans="1:60" ht="12.75" x14ac:dyDescent="0.2">
      <c r="A44" s="357"/>
      <c r="B44" s="362" t="s">
        <v>40</v>
      </c>
      <c r="C44" s="365">
        <v>9617.5470503835895</v>
      </c>
      <c r="D44" s="364">
        <v>0.33585855098848549</v>
      </c>
      <c r="E44" s="365">
        <v>989.65183790952358</v>
      </c>
      <c r="F44" s="364">
        <v>3.4560063030846022E-2</v>
      </c>
      <c r="G44" s="365">
        <v>5211.4027688792385</v>
      </c>
      <c r="H44" s="364">
        <v>0.1819896667418282</v>
      </c>
      <c r="I44" s="365">
        <v>6462.1461564251886</v>
      </c>
      <c r="J44" s="364">
        <v>0.22566742153720071</v>
      </c>
      <c r="K44" s="365">
        <v>6354.9591591075141</v>
      </c>
      <c r="L44" s="364">
        <v>0.22192429770163966</v>
      </c>
      <c r="M44" s="363">
        <v>28635.706972705051</v>
      </c>
      <c r="N44" s="351"/>
      <c r="O44" s="351"/>
      <c r="P44" s="351"/>
      <c r="Q44" s="362" t="s">
        <v>40</v>
      </c>
      <c r="R44" s="549">
        <v>144.3801381988643</v>
      </c>
      <c r="S44" s="364">
        <v>5.0416626759969474E-3</v>
      </c>
      <c r="T44" s="549">
        <v>555.75695497819083</v>
      </c>
      <c r="U44" s="364">
        <v>1.9406679698421987E-2</v>
      </c>
      <c r="V44" s="549">
        <v>4747.4181299072934</v>
      </c>
      <c r="W44" s="364">
        <v>0.16577682423282999</v>
      </c>
      <c r="X44" s="549">
        <v>9924.9265949098044</v>
      </c>
      <c r="Y44" s="364">
        <v>0.34657212965571077</v>
      </c>
      <c r="Z44" s="549">
        <v>6087.3420309892135</v>
      </c>
      <c r="AA44" s="364">
        <v>0.21256611537103504</v>
      </c>
      <c r="AB44" s="549">
        <v>5386.7225960307796</v>
      </c>
      <c r="AC44" s="364">
        <v>0.1881009299281263</v>
      </c>
      <c r="AD44" s="549">
        <v>1790.8590058204456</v>
      </c>
      <c r="AE44" s="364">
        <v>6.2535658437878977E-2</v>
      </c>
      <c r="AF44" s="363">
        <v>28637.405450834591</v>
      </c>
      <c r="AG44" s="351"/>
      <c r="AH44" s="362" t="s">
        <v>40</v>
      </c>
      <c r="AI44" s="549">
        <v>319.4193635914209</v>
      </c>
      <c r="AJ44" s="364">
        <v>1.1154582769543099E-2</v>
      </c>
      <c r="AK44" s="549">
        <v>2025.3762939254225</v>
      </c>
      <c r="AL44" s="364">
        <v>7.0729048032792369E-2</v>
      </c>
      <c r="AM44" s="365">
        <v>2095.5239052409061</v>
      </c>
      <c r="AN44" s="364">
        <v>7.3178703331414699E-2</v>
      </c>
      <c r="AO44" s="549">
        <v>4253.4715206656565</v>
      </c>
      <c r="AP44" s="364">
        <v>0.14853733224466836</v>
      </c>
      <c r="AQ44" s="549">
        <v>4893.9797113757431</v>
      </c>
      <c r="AR44" s="364">
        <v>0.17090479784698809</v>
      </c>
      <c r="AS44" s="549">
        <v>3879.3912097497982</v>
      </c>
      <c r="AT44" s="364">
        <v>0.13547391071739742</v>
      </c>
      <c r="AU44" s="549">
        <v>8384.8422332594491</v>
      </c>
      <c r="AV44" s="364">
        <v>0.2928107289703622</v>
      </c>
      <c r="AW44" s="549">
        <v>2783.7027348966531</v>
      </c>
      <c r="AX44" s="364">
        <v>9.7210896086833823E-2</v>
      </c>
      <c r="AY44" s="352"/>
      <c r="AZ44" s="410"/>
      <c r="BA44" s="362" t="s">
        <v>40</v>
      </c>
      <c r="BB44" s="365">
        <v>17467.162004548947</v>
      </c>
      <c r="BC44" s="364">
        <v>0.60997837494280405</v>
      </c>
      <c r="BD44" s="365">
        <v>8384.8422332594491</v>
      </c>
      <c r="BE44" s="364">
        <v>0.2928107289703622</v>
      </c>
      <c r="BF44" s="365">
        <v>2783.7027348966531</v>
      </c>
      <c r="BG44" s="364">
        <v>9.7210896086833823E-2</v>
      </c>
      <c r="BH44" s="351"/>
    </row>
    <row r="45" spans="1:60" ht="13.5" thickBot="1" x14ac:dyDescent="0.25">
      <c r="A45" s="357"/>
      <c r="B45" s="538" t="s">
        <v>41</v>
      </c>
      <c r="C45" s="367">
        <v>17172.244055194355</v>
      </c>
      <c r="D45" s="540">
        <v>0.33681925421743691</v>
      </c>
      <c r="E45" s="367">
        <v>1885.6523891344236</v>
      </c>
      <c r="F45" s="540">
        <v>3.698549993700264E-2</v>
      </c>
      <c r="G45" s="367">
        <v>9182.1634253364755</v>
      </c>
      <c r="H45" s="540">
        <v>0.18010048232973674</v>
      </c>
      <c r="I45" s="367">
        <v>11079.316333356113</v>
      </c>
      <c r="J45" s="540">
        <v>0.21731155535908428</v>
      </c>
      <c r="K45" s="367">
        <v>11664.182011583098</v>
      </c>
      <c r="L45" s="540">
        <v>0.2287832081567395</v>
      </c>
      <c r="M45" s="539">
        <v>50983.558214604462</v>
      </c>
      <c r="N45" s="351"/>
      <c r="O45" s="351"/>
      <c r="P45" s="351"/>
      <c r="Q45" s="358" t="s">
        <v>41</v>
      </c>
      <c r="R45" s="547">
        <v>261.59415560786761</v>
      </c>
      <c r="S45" s="360">
        <v>5.1325846229474002E-3</v>
      </c>
      <c r="T45" s="547">
        <v>941.16579870023304</v>
      </c>
      <c r="U45" s="360">
        <v>1.8466058979138528E-2</v>
      </c>
      <c r="V45" s="547">
        <v>7664.3823780672947</v>
      </c>
      <c r="W45" s="360">
        <v>0.15037832571850512</v>
      </c>
      <c r="X45" s="547">
        <v>17142.493534990826</v>
      </c>
      <c r="Y45" s="360">
        <v>0.33634275395876978</v>
      </c>
      <c r="Z45" s="547">
        <v>10938.162300373484</v>
      </c>
      <c r="AA45" s="360">
        <v>0.2146112304984211</v>
      </c>
      <c r="AB45" s="547">
        <v>10234.386640611649</v>
      </c>
      <c r="AC45" s="360">
        <v>0.20080286340816789</v>
      </c>
      <c r="AD45" s="547">
        <v>3785.1493566422023</v>
      </c>
      <c r="AE45" s="360">
        <v>7.4266182814050286E-2</v>
      </c>
      <c r="AF45" s="359">
        <v>50967.334164993554</v>
      </c>
      <c r="AG45" s="351"/>
      <c r="AH45" s="358" t="s">
        <v>41</v>
      </c>
      <c r="AI45" s="547">
        <v>695.22346170401045</v>
      </c>
      <c r="AJ45" s="360">
        <v>1.363622873824567E-2</v>
      </c>
      <c r="AK45" s="547">
        <v>3552.4801870437705</v>
      </c>
      <c r="AL45" s="360">
        <v>6.9678937905635369E-2</v>
      </c>
      <c r="AM45" s="367">
        <v>2882.150768377996</v>
      </c>
      <c r="AN45" s="360">
        <v>5.6530985072603103E-2</v>
      </c>
      <c r="AO45" s="547">
        <v>6393.1710293586539</v>
      </c>
      <c r="AP45" s="360">
        <v>0.12539672108502034</v>
      </c>
      <c r="AQ45" s="547">
        <v>8716.1638206085772</v>
      </c>
      <c r="AR45" s="360">
        <v>0.17096028848986444</v>
      </c>
      <c r="AS45" s="547">
        <v>7256.5874278387464</v>
      </c>
      <c r="AT45" s="360">
        <v>0.14233191409068943</v>
      </c>
      <c r="AU45" s="547">
        <v>15950.51351370432</v>
      </c>
      <c r="AV45" s="360">
        <v>0.31285602794854023</v>
      </c>
      <c r="AW45" s="547">
        <v>5537.268005968388</v>
      </c>
      <c r="AX45" s="360">
        <v>0.10860889666940142</v>
      </c>
      <c r="AY45" s="352"/>
      <c r="AZ45" s="410"/>
      <c r="BA45" s="358" t="s">
        <v>41</v>
      </c>
      <c r="BB45" s="361">
        <v>29495.776694931752</v>
      </c>
      <c r="BC45" s="360">
        <v>0.57853507538205839</v>
      </c>
      <c r="BD45" s="361">
        <v>15950.51351370432</v>
      </c>
      <c r="BE45" s="360">
        <v>0.31285602794854023</v>
      </c>
      <c r="BF45" s="361">
        <v>5537.268005968388</v>
      </c>
      <c r="BG45" s="360">
        <v>0.10860889666940142</v>
      </c>
      <c r="BH45" s="351"/>
    </row>
    <row r="46" spans="1:60" ht="13.5" thickBot="1" x14ac:dyDescent="0.25">
      <c r="A46" s="357"/>
      <c r="B46" s="541" t="s">
        <v>42</v>
      </c>
      <c r="C46" s="369">
        <v>59192.378604263329</v>
      </c>
      <c r="D46" s="542">
        <v>0.35513312877482234</v>
      </c>
      <c r="E46" s="369">
        <v>6003.7986531125844</v>
      </c>
      <c r="F46" s="542">
        <v>3.6020647429437287E-2</v>
      </c>
      <c r="G46" s="369">
        <v>28119.845342012162</v>
      </c>
      <c r="H46" s="542">
        <v>0.16870902796012377</v>
      </c>
      <c r="I46" s="369">
        <v>33253.351036036358</v>
      </c>
      <c r="J46" s="542">
        <v>0.1995082284938707</v>
      </c>
      <c r="K46" s="369">
        <v>40107.215531212241</v>
      </c>
      <c r="L46" s="542">
        <v>0.2406289673417461</v>
      </c>
      <c r="M46" s="543">
        <v>166676.58916663664</v>
      </c>
      <c r="N46" s="351"/>
      <c r="O46" s="351"/>
      <c r="P46" s="351"/>
      <c r="Q46" s="368" t="s">
        <v>42</v>
      </c>
      <c r="R46" s="550">
        <v>970.61112103674827</v>
      </c>
      <c r="S46" s="373">
        <v>5.8236505777277238E-3</v>
      </c>
      <c r="T46" s="550">
        <v>3613.4568993656085</v>
      </c>
      <c r="U46" s="373">
        <v>2.168068127748974E-2</v>
      </c>
      <c r="V46" s="550">
        <v>26664.460051572849</v>
      </c>
      <c r="W46" s="370">
        <v>0.15998631668084998</v>
      </c>
      <c r="X46" s="550">
        <v>53266.108548442709</v>
      </c>
      <c r="Y46" s="370">
        <v>0.31959576507850607</v>
      </c>
      <c r="Z46" s="550">
        <v>34128.641014179506</v>
      </c>
      <c r="AA46" s="370">
        <v>0.20477127827156183</v>
      </c>
      <c r="AB46" s="550">
        <v>33774.238645187492</v>
      </c>
      <c r="AC46" s="373">
        <v>0.202644869953961</v>
      </c>
      <c r="AD46" s="550">
        <v>14249.612539516966</v>
      </c>
      <c r="AE46" s="373">
        <v>8.5497438159903696E-2</v>
      </c>
      <c r="AF46" s="371">
        <v>166667.12881930187</v>
      </c>
      <c r="AG46" s="351"/>
      <c r="AH46" s="374" t="s">
        <v>42</v>
      </c>
      <c r="AI46" s="550">
        <v>1764.1650050302583</v>
      </c>
      <c r="AJ46" s="370">
        <v>1.0584359890317387E-2</v>
      </c>
      <c r="AK46" s="550">
        <v>9855.9986460613654</v>
      </c>
      <c r="AL46" s="370">
        <v>5.9132471424692579E-2</v>
      </c>
      <c r="AM46" s="369">
        <v>10155.315626695414</v>
      </c>
      <c r="AN46" s="370">
        <v>6.0928266395843582E-2</v>
      </c>
      <c r="AO46" s="550">
        <v>21157.64946067139</v>
      </c>
      <c r="AP46" s="370">
        <v>0.12693833949000968</v>
      </c>
      <c r="AQ46" s="550">
        <v>30080.25747540962</v>
      </c>
      <c r="AR46" s="370">
        <v>0.18047080052338108</v>
      </c>
      <c r="AS46" s="550">
        <v>23663.205847322995</v>
      </c>
      <c r="AT46" s="370">
        <v>0.14197078285340636</v>
      </c>
      <c r="AU46" s="550">
        <v>52955.748867038004</v>
      </c>
      <c r="AV46" s="370">
        <v>0.31771557800534872</v>
      </c>
      <c r="AW46" s="550">
        <v>17044.24823840761</v>
      </c>
      <c r="AX46" s="370">
        <v>0.10225940141700073</v>
      </c>
      <c r="AY46" s="352"/>
      <c r="AZ46" s="410"/>
      <c r="BA46" s="368" t="s">
        <v>42</v>
      </c>
      <c r="BB46" s="372">
        <v>96676.592061191041</v>
      </c>
      <c r="BC46" s="370">
        <v>0.58002502057765071</v>
      </c>
      <c r="BD46" s="372">
        <v>52955.748867038004</v>
      </c>
      <c r="BE46" s="370">
        <v>0.31771557800534872</v>
      </c>
      <c r="BF46" s="372">
        <v>17044.24823840761</v>
      </c>
      <c r="BG46" s="370">
        <v>0.10225940141700073</v>
      </c>
      <c r="BH46" s="351"/>
    </row>
    <row r="47" spans="1:60" x14ac:dyDescent="0.2">
      <c r="B47" s="375" t="s">
        <v>256</v>
      </c>
      <c r="C47" s="344"/>
      <c r="D47" s="344"/>
      <c r="F47" s="344"/>
      <c r="H47" s="344"/>
      <c r="J47" s="344"/>
      <c r="L47" s="344"/>
      <c r="N47" s="351"/>
      <c r="O47" s="351"/>
      <c r="P47" s="351"/>
      <c r="Q47" s="375" t="s">
        <v>256</v>
      </c>
      <c r="R47" s="344"/>
      <c r="S47" s="344"/>
      <c r="T47" s="344"/>
      <c r="U47" s="344"/>
      <c r="AF47" s="376"/>
      <c r="AG47" s="351"/>
      <c r="AH47" s="375" t="s">
        <v>75</v>
      </c>
      <c r="AY47" s="352"/>
      <c r="AZ47" s="410"/>
      <c r="BA47" s="375" t="s">
        <v>75</v>
      </c>
      <c r="BH47" s="351"/>
    </row>
    <row r="48" spans="1:60" x14ac:dyDescent="0.2">
      <c r="B48" s="377" t="s">
        <v>196</v>
      </c>
      <c r="N48" s="351"/>
      <c r="O48" s="351"/>
      <c r="P48" s="351"/>
    </row>
    <row r="50" spans="32:32" x14ac:dyDescent="0.2">
      <c r="AF50" s="545"/>
    </row>
  </sheetData>
  <phoneticPr fontId="2" type="noConversion"/>
  <printOptions horizontalCentered="1" verticalCentered="1"/>
  <pageMargins left="0.27559055118110237" right="0.35433070866141736" top="0.62992125984251968" bottom="0.43307086614173229" header="0.23622047244094491" footer="0.19685039370078741"/>
  <pageSetup paperSize="9" scale="63" orientation="landscape" r:id="rId1"/>
  <headerFooter alignWithMargins="0">
    <oddHeader>&amp;C&amp;"-,Normal"&amp;K003366Observatoire de l'habitat de la Martinique&amp;"Arial,Normal"&amp;K000000
&amp;"-,Gras"Les ménages</oddHeader>
  </headerFooter>
  <rowBreaks count="1" manualBreakCount="1">
    <brk id="47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B1:CR49"/>
  <sheetViews>
    <sheetView topLeftCell="A4" zoomScaleNormal="100" workbookViewId="0">
      <selection activeCell="D5" sqref="D5"/>
    </sheetView>
  </sheetViews>
  <sheetFormatPr baseColWidth="10" defaultRowHeight="12.75" x14ac:dyDescent="0.2"/>
  <cols>
    <col min="1" max="1" width="2.7109375" customWidth="1"/>
    <col min="3" max="3" width="19.85546875" customWidth="1"/>
    <col min="4" max="4" width="10.85546875" style="11" customWidth="1"/>
    <col min="5" max="5" width="7.7109375" style="11" customWidth="1"/>
    <col min="6" max="6" width="2.5703125" style="11" customWidth="1"/>
    <col min="7" max="7" width="10.7109375" style="11" customWidth="1"/>
    <col min="8" max="8" width="11.5703125" style="277" customWidth="1"/>
    <col min="9" max="9" width="7.5703125" style="11" customWidth="1"/>
    <col min="10" max="10" width="8.7109375" style="11" customWidth="1"/>
    <col min="11" max="11" width="8.28515625" style="277" customWidth="1"/>
    <col min="12" max="12" width="10.85546875" style="277" customWidth="1"/>
    <col min="13" max="13" width="11.28515625" style="277" customWidth="1"/>
    <col min="14" max="14" width="10.85546875" style="277" customWidth="1"/>
    <col min="15" max="15" width="2.5703125" style="11" customWidth="1"/>
    <col min="16" max="16" width="19.85546875" customWidth="1"/>
    <col min="17" max="17" width="9.140625" style="1" customWidth="1"/>
    <col min="18" max="18" width="6.7109375" style="11" customWidth="1"/>
    <col min="19" max="19" width="9.140625" style="1" customWidth="1"/>
    <col min="20" max="20" width="6.7109375" style="11" customWidth="1"/>
    <col min="21" max="21" width="9.140625" style="1" customWidth="1"/>
    <col min="22" max="22" width="6.7109375" style="11" customWidth="1"/>
    <col min="23" max="23" width="9.140625" style="1" customWidth="1"/>
    <col min="24" max="24" width="6.7109375" style="11" customWidth="1"/>
    <col min="25" max="25" width="9.140625" style="1" customWidth="1"/>
    <col min="26" max="26" width="6.7109375" style="11" customWidth="1"/>
    <col min="27" max="27" width="9.140625" style="1" customWidth="1"/>
    <col min="28" max="28" width="6.7109375" style="11" customWidth="1"/>
    <col min="29" max="29" width="9.140625" style="1" customWidth="1"/>
    <col min="30" max="30" width="6.7109375" style="11" customWidth="1"/>
    <col min="31" max="31" width="9.140625" style="1" customWidth="1"/>
    <col min="32" max="32" width="6.7109375" style="11" customWidth="1"/>
    <col min="33" max="33" width="9.140625" style="1" customWidth="1"/>
    <col min="34" max="34" width="6.7109375" style="11" customWidth="1"/>
    <col min="35" max="35" width="9.140625" customWidth="1"/>
    <col min="36" max="36" width="6.7109375" customWidth="1"/>
    <col min="37" max="37" width="12.5703125" customWidth="1"/>
    <col min="38" max="38" width="9.85546875" customWidth="1"/>
    <col min="39" max="39" width="11.42578125" customWidth="1"/>
    <col min="40" max="40" width="6.5703125" customWidth="1"/>
    <col min="42" max="42" width="6.7109375" customWidth="1"/>
    <col min="43" max="43" width="3" style="221" customWidth="1"/>
    <col min="44" max="44" width="13" style="221" customWidth="1"/>
    <col min="45" max="45" width="13.140625" style="221" customWidth="1"/>
    <col min="46" max="46" width="16.42578125" style="221" customWidth="1"/>
    <col min="47" max="47" width="3.7109375" customWidth="1"/>
    <col min="48" max="48" width="19.85546875" hidden="1" customWidth="1"/>
    <col min="49" max="49" width="10" style="276" hidden="1" customWidth="1"/>
    <col min="50" max="50" width="7" style="277" hidden="1" customWidth="1"/>
    <col min="51" max="51" width="10" style="276" hidden="1" customWidth="1"/>
    <col min="52" max="52" width="7" style="277" hidden="1" customWidth="1"/>
    <col min="53" max="53" width="10" style="276" hidden="1" customWidth="1"/>
    <col min="54" max="54" width="7" style="277" hidden="1" customWidth="1"/>
    <col min="55" max="55" width="12.28515625" style="276" hidden="1" customWidth="1"/>
    <col min="56" max="56" width="7" style="277" hidden="1" customWidth="1"/>
    <col min="57" max="57" width="10" style="276" hidden="1" customWidth="1"/>
    <col min="58" max="58" width="7" style="277" hidden="1" customWidth="1"/>
    <col min="59" max="59" width="10.28515625" style="221" hidden="1" customWidth="1"/>
    <col min="60" max="60" width="12.28515625" style="430" hidden="1" customWidth="1"/>
    <col min="61" max="61" width="8.7109375" customWidth="1"/>
    <col min="62" max="62" width="19.85546875" customWidth="1"/>
    <col min="63" max="63" width="10" style="1" customWidth="1"/>
    <col min="64" max="64" width="7" style="11" customWidth="1"/>
    <col min="65" max="65" width="10" style="1" customWidth="1"/>
    <col min="66" max="66" width="7" style="11" customWidth="1"/>
    <col min="67" max="67" width="10" style="1" customWidth="1"/>
    <col min="68" max="68" width="7" style="11" customWidth="1"/>
    <col min="69" max="69" width="10" style="1" customWidth="1"/>
    <col min="70" max="70" width="7" style="11" customWidth="1"/>
    <col min="71" max="71" width="10" style="1" customWidth="1"/>
    <col min="72" max="72" width="7" style="11" customWidth="1"/>
    <col min="73" max="73" width="10" style="1" customWidth="1"/>
    <col min="74" max="74" width="7" style="11" customWidth="1"/>
    <col min="75" max="75" width="10.28515625" customWidth="1"/>
    <col min="76" max="76" width="15.7109375" style="433" bestFit="1" customWidth="1"/>
    <col min="77" max="77" width="15.7109375" style="217" customWidth="1"/>
    <col min="78" max="78" width="19.85546875" customWidth="1"/>
    <col min="79" max="79" width="10.7109375" style="1" customWidth="1"/>
    <col min="80" max="80" width="7.85546875" style="11" customWidth="1"/>
    <col min="81" max="81" width="13.140625" style="1" customWidth="1"/>
    <col min="82" max="82" width="7.85546875" style="11" customWidth="1"/>
    <col min="83" max="83" width="13.5703125" style="1" customWidth="1"/>
    <col min="85" max="85" width="12.5703125" customWidth="1"/>
    <col min="93" max="93" width="14.28515625" customWidth="1"/>
    <col min="95" max="95" width="10.7109375" customWidth="1"/>
  </cols>
  <sheetData>
    <row r="1" spans="2:96" s="93" customFormat="1" hidden="1" x14ac:dyDescent="0.2"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Q1" s="114"/>
      <c r="R1" s="109"/>
      <c r="S1" s="114"/>
      <c r="T1" s="109"/>
      <c r="U1" s="114"/>
      <c r="V1" s="109"/>
      <c r="W1" s="114"/>
      <c r="X1" s="109"/>
      <c r="Y1" s="114"/>
      <c r="Z1" s="109"/>
      <c r="AA1" s="114"/>
      <c r="AB1" s="109"/>
      <c r="AC1" s="114"/>
      <c r="AD1" s="109"/>
      <c r="AE1" s="114"/>
      <c r="AF1" s="109"/>
      <c r="AG1" s="114"/>
      <c r="AH1" s="109"/>
      <c r="AI1" s="114"/>
      <c r="AJ1" s="109"/>
      <c r="AP1" s="109"/>
      <c r="AR1" s="114"/>
      <c r="AS1" s="114"/>
      <c r="AT1" s="114"/>
      <c r="AW1" s="114"/>
      <c r="AX1" s="109"/>
      <c r="AY1" s="114"/>
      <c r="AZ1" s="109"/>
      <c r="BA1" s="114"/>
      <c r="BB1" s="109"/>
      <c r="BC1" s="114"/>
      <c r="BD1" s="109"/>
      <c r="BE1" s="114"/>
      <c r="BF1" s="109"/>
      <c r="BG1" s="114"/>
      <c r="BH1" s="406"/>
      <c r="BK1" s="114">
        <v>137</v>
      </c>
      <c r="BL1" s="109"/>
      <c r="BM1" s="114">
        <v>139</v>
      </c>
      <c r="BN1" s="109"/>
      <c r="BO1" s="114">
        <v>141</v>
      </c>
      <c r="BP1" s="109"/>
      <c r="BQ1" s="114">
        <v>143</v>
      </c>
      <c r="BR1" s="109"/>
      <c r="BS1" s="114">
        <v>145</v>
      </c>
      <c r="BT1" s="109"/>
      <c r="BU1" s="114">
        <v>147</v>
      </c>
      <c r="BV1" s="109"/>
      <c r="BX1" s="462"/>
      <c r="BY1" s="406"/>
      <c r="CA1" s="114">
        <v>181</v>
      </c>
      <c r="CB1" s="109"/>
      <c r="CC1" s="114">
        <v>182</v>
      </c>
      <c r="CD1" s="109"/>
      <c r="CE1" s="114">
        <v>183</v>
      </c>
      <c r="CF1" s="109"/>
      <c r="CG1" s="114">
        <v>184</v>
      </c>
      <c r="CH1" s="109"/>
      <c r="CI1" s="114">
        <v>185</v>
      </c>
      <c r="CJ1" s="109"/>
      <c r="CK1" s="114">
        <v>186</v>
      </c>
      <c r="CL1" s="109"/>
      <c r="CM1" s="114">
        <v>187</v>
      </c>
      <c r="CN1" s="109"/>
      <c r="CO1" s="114">
        <v>188</v>
      </c>
      <c r="CP1" s="109"/>
    </row>
    <row r="2" spans="2:96" s="93" customFormat="1" hidden="1" x14ac:dyDescent="0.2"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Q2" s="114"/>
      <c r="R2" s="109"/>
      <c r="S2" s="114"/>
      <c r="T2" s="109"/>
      <c r="U2" s="114"/>
      <c r="V2" s="109"/>
      <c r="W2" s="114"/>
      <c r="X2" s="109"/>
      <c r="Y2" s="114"/>
      <c r="Z2" s="109"/>
      <c r="AA2" s="114"/>
      <c r="AB2" s="109"/>
      <c r="AC2" s="114"/>
      <c r="AD2" s="109"/>
      <c r="AE2" s="114"/>
      <c r="AF2" s="109"/>
      <c r="AG2" s="114"/>
      <c r="AH2" s="109"/>
      <c r="AW2" s="114"/>
      <c r="AX2" s="109"/>
      <c r="AY2" s="114"/>
      <c r="AZ2" s="109"/>
      <c r="BA2" s="114"/>
      <c r="BB2" s="109"/>
      <c r="BC2" s="114"/>
      <c r="BD2" s="109"/>
      <c r="BE2" s="114"/>
      <c r="BF2" s="109"/>
      <c r="BH2" s="406"/>
      <c r="BK2" s="114"/>
      <c r="BL2" s="109"/>
      <c r="BM2" s="114"/>
      <c r="BN2" s="109"/>
      <c r="BO2" s="114"/>
      <c r="BP2" s="109"/>
      <c r="BQ2" s="114"/>
      <c r="BR2" s="109"/>
      <c r="BS2" s="114"/>
      <c r="BT2" s="109"/>
      <c r="BU2" s="114"/>
      <c r="BV2" s="109"/>
      <c r="BX2" s="462"/>
      <c r="BY2" s="463"/>
      <c r="CA2" s="114"/>
      <c r="CB2" s="109"/>
      <c r="CC2" s="114"/>
      <c r="CD2" s="109"/>
      <c r="CE2" s="114"/>
    </row>
    <row r="3" spans="2:96" s="93" customFormat="1" hidden="1" x14ac:dyDescent="0.2">
      <c r="D3" s="109"/>
      <c r="E3" s="109"/>
      <c r="G3" s="544"/>
      <c r="H3" s="109"/>
      <c r="J3" s="109"/>
      <c r="K3" s="114"/>
      <c r="M3" s="114"/>
      <c r="N3" s="114"/>
      <c r="Q3" s="109"/>
      <c r="R3" s="114"/>
      <c r="S3" s="109"/>
      <c r="T3" s="114"/>
      <c r="U3" s="109"/>
      <c r="V3" s="114"/>
      <c r="W3" s="109"/>
      <c r="X3" s="114"/>
      <c r="Y3" s="109"/>
      <c r="Z3" s="114"/>
      <c r="AA3" s="109"/>
      <c r="AB3" s="114"/>
      <c r="AC3" s="109"/>
      <c r="AD3" s="114"/>
      <c r="AE3" s="109"/>
      <c r="AF3" s="114"/>
      <c r="AG3" s="109"/>
      <c r="AH3" s="114"/>
      <c r="AI3" s="109"/>
      <c r="AJ3" s="114"/>
      <c r="AK3" s="109"/>
      <c r="AL3" s="109"/>
      <c r="AP3" s="114"/>
      <c r="AR3" s="109"/>
      <c r="AS3" s="109"/>
      <c r="AT3" s="109"/>
      <c r="AW3" s="109"/>
      <c r="AX3" s="114"/>
      <c r="AY3" s="109"/>
      <c r="AZ3" s="114"/>
      <c r="BA3" s="109"/>
      <c r="BB3" s="114"/>
      <c r="BC3" s="109"/>
      <c r="BD3" s="114"/>
      <c r="BE3" s="109"/>
      <c r="BF3" s="114"/>
      <c r="BG3" s="109"/>
      <c r="BH3" s="406"/>
      <c r="BK3" s="109"/>
      <c r="BL3" s="114"/>
      <c r="BM3" s="109"/>
      <c r="BN3" s="114"/>
      <c r="BO3" s="109"/>
      <c r="BP3" s="114"/>
      <c r="BQ3" s="109"/>
      <c r="BR3" s="114"/>
      <c r="BS3" s="109"/>
      <c r="BT3" s="114"/>
      <c r="BU3" s="109"/>
      <c r="BV3" s="114"/>
      <c r="BW3" s="109"/>
      <c r="BX3" s="462"/>
      <c r="BY3" s="464"/>
      <c r="CA3" s="109"/>
      <c r="CB3" s="114"/>
      <c r="CC3" s="109"/>
      <c r="CD3" s="114"/>
      <c r="CE3" s="109"/>
      <c r="CQ3" s="109"/>
    </row>
    <row r="4" spans="2:96" s="93" customFormat="1" x14ac:dyDescent="0.2">
      <c r="D4" s="394" t="s">
        <v>120</v>
      </c>
      <c r="E4" s="466"/>
      <c r="F4" s="467"/>
      <c r="G4" s="466"/>
      <c r="H4" s="467"/>
      <c r="I4" s="467"/>
      <c r="J4" s="467"/>
      <c r="K4" s="467"/>
      <c r="L4" s="467"/>
      <c r="M4" s="467"/>
      <c r="N4" s="468"/>
      <c r="Q4" s="97" t="s">
        <v>54</v>
      </c>
      <c r="R4" s="393"/>
      <c r="S4" s="394"/>
      <c r="T4" s="393"/>
      <c r="U4" s="394"/>
      <c r="V4" s="393"/>
      <c r="W4" s="394"/>
      <c r="X4" s="393"/>
      <c r="Y4" s="394"/>
      <c r="Z4" s="393"/>
      <c r="AA4" s="394"/>
      <c r="AB4" s="393"/>
      <c r="AC4" s="394"/>
      <c r="AD4" s="393"/>
      <c r="AE4" s="394"/>
      <c r="AF4" s="393"/>
      <c r="AG4" s="394"/>
      <c r="AH4" s="393"/>
      <c r="AI4" s="394"/>
      <c r="AJ4" s="393"/>
      <c r="AK4" s="396"/>
      <c r="AM4" s="114"/>
      <c r="AN4" s="114"/>
      <c r="AO4" s="114"/>
      <c r="AP4" s="393"/>
      <c r="AR4" s="394"/>
      <c r="AS4" s="394"/>
      <c r="AT4" s="394"/>
      <c r="AU4" s="469"/>
      <c r="AW4" s="97" t="s">
        <v>255</v>
      </c>
      <c r="AX4" s="393"/>
      <c r="AY4" s="394"/>
      <c r="AZ4" s="393"/>
      <c r="BA4" s="394"/>
      <c r="BB4" s="393"/>
      <c r="BC4" s="394"/>
      <c r="BD4" s="393"/>
      <c r="BE4" s="394"/>
      <c r="BF4" s="470"/>
      <c r="BG4" s="396"/>
      <c r="BH4" s="471"/>
      <c r="BI4" s="469"/>
      <c r="BK4" s="97" t="s">
        <v>163</v>
      </c>
      <c r="BL4" s="393"/>
      <c r="BM4" s="394"/>
      <c r="BN4" s="393"/>
      <c r="BO4" s="394"/>
      <c r="BP4" s="393"/>
      <c r="BQ4" s="394"/>
      <c r="BR4" s="393"/>
      <c r="BS4" s="394"/>
      <c r="BT4" s="393"/>
      <c r="BU4" s="394"/>
      <c r="BV4" s="470"/>
      <c r="BW4" s="396"/>
      <c r="BX4" s="472"/>
      <c r="BY4" s="465"/>
      <c r="CA4" s="97" t="s">
        <v>164</v>
      </c>
      <c r="CB4" s="393"/>
      <c r="CC4" s="394"/>
      <c r="CD4" s="393"/>
      <c r="CE4" s="394"/>
      <c r="CF4" s="395"/>
      <c r="CG4" s="395"/>
      <c r="CH4" s="395"/>
      <c r="CI4" s="395"/>
      <c r="CJ4" s="395"/>
      <c r="CK4" s="395"/>
      <c r="CL4" s="395"/>
      <c r="CM4" s="395"/>
      <c r="CN4" s="395"/>
      <c r="CO4" s="395"/>
      <c r="CP4" s="395"/>
      <c r="CQ4" s="396"/>
    </row>
    <row r="5" spans="2:96" s="93" customFormat="1" ht="64.5" thickBot="1" x14ac:dyDescent="0.25">
      <c r="D5" s="473">
        <v>1999</v>
      </c>
      <c r="E5" s="474">
        <v>2010</v>
      </c>
      <c r="F5" s="475"/>
      <c r="G5" s="473">
        <v>2015</v>
      </c>
      <c r="H5" s="419" t="s">
        <v>277</v>
      </c>
      <c r="J5" s="476" t="s">
        <v>281</v>
      </c>
      <c r="K5" s="415" t="s">
        <v>282</v>
      </c>
      <c r="L5" s="414" t="s">
        <v>283</v>
      </c>
      <c r="M5" s="415" t="s">
        <v>284</v>
      </c>
      <c r="N5" s="477"/>
      <c r="Q5" s="103" t="s">
        <v>43</v>
      </c>
      <c r="R5" s="478" t="s">
        <v>55</v>
      </c>
      <c r="S5" s="103" t="s">
        <v>44</v>
      </c>
      <c r="T5" s="478" t="s">
        <v>55</v>
      </c>
      <c r="U5" s="103" t="s">
        <v>45</v>
      </c>
      <c r="V5" s="478" t="s">
        <v>55</v>
      </c>
      <c r="W5" s="103" t="s">
        <v>46</v>
      </c>
      <c r="X5" s="478" t="s">
        <v>55</v>
      </c>
      <c r="Y5" s="103" t="s">
        <v>47</v>
      </c>
      <c r="Z5" s="478" t="s">
        <v>55</v>
      </c>
      <c r="AA5" s="103" t="s">
        <v>48</v>
      </c>
      <c r="AB5" s="478" t="s">
        <v>55</v>
      </c>
      <c r="AC5" s="103" t="s">
        <v>49</v>
      </c>
      <c r="AD5" s="478" t="s">
        <v>55</v>
      </c>
      <c r="AE5" s="103" t="s">
        <v>50</v>
      </c>
      <c r="AF5" s="478" t="s">
        <v>55</v>
      </c>
      <c r="AG5" s="103" t="s">
        <v>51</v>
      </c>
      <c r="AH5" s="478" t="s">
        <v>55</v>
      </c>
      <c r="AI5" s="285" t="s">
        <v>254</v>
      </c>
      <c r="AJ5" s="478" t="s">
        <v>55</v>
      </c>
      <c r="AK5" s="397" t="s">
        <v>53</v>
      </c>
      <c r="AL5" s="479"/>
      <c r="AM5" s="480" t="s">
        <v>207</v>
      </c>
      <c r="AN5" s="480"/>
      <c r="AO5" s="480" t="s">
        <v>208</v>
      </c>
      <c r="AP5" s="480"/>
      <c r="AR5" s="285" t="s">
        <v>239</v>
      </c>
      <c r="AS5" s="285" t="s">
        <v>240</v>
      </c>
      <c r="AT5" s="103" t="s">
        <v>241</v>
      </c>
      <c r="AU5" s="481"/>
      <c r="AW5" s="103" t="s">
        <v>86</v>
      </c>
      <c r="AX5" s="478" t="s">
        <v>55</v>
      </c>
      <c r="AY5" s="103" t="s">
        <v>87</v>
      </c>
      <c r="AZ5" s="478" t="s">
        <v>55</v>
      </c>
      <c r="BA5" s="103" t="s">
        <v>160</v>
      </c>
      <c r="BB5" s="478" t="s">
        <v>55</v>
      </c>
      <c r="BC5" s="103" t="s">
        <v>161</v>
      </c>
      <c r="BD5" s="478" t="s">
        <v>55</v>
      </c>
      <c r="BE5" s="103" t="s">
        <v>90</v>
      </c>
      <c r="BF5" s="478" t="s">
        <v>55</v>
      </c>
      <c r="BG5" s="397" t="s">
        <v>53</v>
      </c>
      <c r="BH5" s="398" t="s">
        <v>226</v>
      </c>
      <c r="BI5" s="481"/>
      <c r="BK5" s="103" t="s">
        <v>86</v>
      </c>
      <c r="BL5" s="478" t="s">
        <v>55</v>
      </c>
      <c r="BM5" s="103" t="s">
        <v>87</v>
      </c>
      <c r="BN5" s="478" t="s">
        <v>55</v>
      </c>
      <c r="BO5" s="103" t="s">
        <v>160</v>
      </c>
      <c r="BP5" s="478" t="s">
        <v>55</v>
      </c>
      <c r="BQ5" s="103" t="s">
        <v>161</v>
      </c>
      <c r="BR5" s="478" t="s">
        <v>55</v>
      </c>
      <c r="BS5" s="103" t="s">
        <v>162</v>
      </c>
      <c r="BT5" s="478" t="s">
        <v>55</v>
      </c>
      <c r="BU5" s="103" t="s">
        <v>90</v>
      </c>
      <c r="BV5" s="478" t="s">
        <v>55</v>
      </c>
      <c r="BW5" s="397" t="s">
        <v>53</v>
      </c>
      <c r="BX5" s="482" t="s">
        <v>226</v>
      </c>
      <c r="BY5" s="465"/>
      <c r="CA5" s="103" t="s">
        <v>150</v>
      </c>
      <c r="CB5" s="104" t="s">
        <v>55</v>
      </c>
      <c r="CC5" s="103" t="s">
        <v>151</v>
      </c>
      <c r="CD5" s="104" t="s">
        <v>55</v>
      </c>
      <c r="CE5" s="103" t="s">
        <v>152</v>
      </c>
      <c r="CF5" s="104" t="s">
        <v>55</v>
      </c>
      <c r="CG5" s="103" t="s">
        <v>153</v>
      </c>
      <c r="CH5" s="104" t="s">
        <v>55</v>
      </c>
      <c r="CI5" s="103" t="s">
        <v>154</v>
      </c>
      <c r="CJ5" s="104" t="s">
        <v>55</v>
      </c>
      <c r="CK5" s="103" t="s">
        <v>155</v>
      </c>
      <c r="CL5" s="104" t="s">
        <v>55</v>
      </c>
      <c r="CM5" s="103" t="s">
        <v>156</v>
      </c>
      <c r="CN5" s="104" t="s">
        <v>55</v>
      </c>
      <c r="CO5" s="103" t="s">
        <v>157</v>
      </c>
      <c r="CP5" s="104" t="s">
        <v>55</v>
      </c>
      <c r="CQ5" s="397" t="s">
        <v>53</v>
      </c>
    </row>
    <row r="6" spans="2:96" s="413" customFormat="1" x14ac:dyDescent="0.2">
      <c r="B6" s="770">
        <v>97209</v>
      </c>
      <c r="C6" s="632" t="s">
        <v>8</v>
      </c>
      <c r="D6" s="771">
        <v>94152</v>
      </c>
      <c r="E6" s="349">
        <v>87216</v>
      </c>
      <c r="F6" s="417"/>
      <c r="G6" s="349">
        <v>82502</v>
      </c>
      <c r="H6" s="772">
        <v>-1.1051531106493262E-2</v>
      </c>
      <c r="J6" s="349">
        <v>1673</v>
      </c>
      <c r="K6" s="320">
        <v>3.9221916718632224E-3</v>
      </c>
      <c r="L6" s="771">
        <v>-6387</v>
      </c>
      <c r="M6" s="320">
        <v>-1.4973722778356484E-2</v>
      </c>
      <c r="N6" s="773"/>
      <c r="P6" s="556" t="s">
        <v>8</v>
      </c>
      <c r="Q6" s="349">
        <v>2576.2172044119952</v>
      </c>
      <c r="R6" s="553">
        <v>3.1226118208188838E-2</v>
      </c>
      <c r="S6" s="349">
        <v>2724.398760158072</v>
      </c>
      <c r="T6" s="553">
        <v>3.3022214736104248E-2</v>
      </c>
      <c r="U6" s="349">
        <v>5098.0130990012867</v>
      </c>
      <c r="V6" s="553">
        <v>6.179260016728428E-2</v>
      </c>
      <c r="W6" s="349">
        <v>7422.1558528992937</v>
      </c>
      <c r="X6" s="553">
        <v>8.9963344560123323E-2</v>
      </c>
      <c r="Y6" s="349">
        <v>6318.629852594785</v>
      </c>
      <c r="Z6" s="553">
        <v>7.6587596089728566E-2</v>
      </c>
      <c r="AA6" s="349">
        <v>13018.932210449468</v>
      </c>
      <c r="AB6" s="553">
        <v>0.1578014134257287</v>
      </c>
      <c r="AC6" s="349">
        <v>18282.008618276752</v>
      </c>
      <c r="AD6" s="553">
        <v>0.22159473247044623</v>
      </c>
      <c r="AE6" s="349">
        <v>11418.32275719784</v>
      </c>
      <c r="AF6" s="553">
        <v>0.13840055704343945</v>
      </c>
      <c r="AG6" s="349">
        <v>10725.723109696515</v>
      </c>
      <c r="AH6" s="553">
        <v>0.13000561331478652</v>
      </c>
      <c r="AI6" s="349">
        <v>4917.5985353139731</v>
      </c>
      <c r="AJ6" s="553">
        <v>5.9605809984169762E-2</v>
      </c>
      <c r="AK6" s="751">
        <v>82501.999999999985</v>
      </c>
      <c r="AL6" s="416"/>
      <c r="AM6" s="774">
        <v>24139.414769065435</v>
      </c>
      <c r="AN6" s="775">
        <v>0.2925918737614292</v>
      </c>
      <c r="AO6" s="774">
        <v>15643.321645010488</v>
      </c>
      <c r="AP6" s="553">
        <v>0.18961142329895628</v>
      </c>
      <c r="AQ6" s="776"/>
      <c r="AR6" s="349">
        <v>19950.735757413637</v>
      </c>
      <c r="AS6" s="349">
        <v>20864.530387190636</v>
      </c>
      <c r="AT6" s="633">
        <v>95.620344130352407</v>
      </c>
      <c r="AU6" s="777"/>
      <c r="AV6" s="556" t="s">
        <v>8</v>
      </c>
      <c r="AW6" s="349"/>
      <c r="AX6" s="553" t="e">
        <v>#DIV/0!</v>
      </c>
      <c r="AY6" s="349"/>
      <c r="AZ6" s="553" t="e">
        <v>#DIV/0!</v>
      </c>
      <c r="BA6" s="349"/>
      <c r="BB6" s="553" t="e">
        <v>#DIV/0!</v>
      </c>
      <c r="BC6" s="349"/>
      <c r="BD6" s="553" t="e">
        <v>#DIV/0!</v>
      </c>
      <c r="BE6" s="349"/>
      <c r="BF6" s="553" t="e">
        <v>#DIV/0!</v>
      </c>
      <c r="BG6" s="751">
        <v>0</v>
      </c>
      <c r="BH6" s="612" t="e">
        <v>#DIV/0!</v>
      </c>
      <c r="BI6" s="777"/>
      <c r="BJ6" s="556" t="s">
        <v>8</v>
      </c>
      <c r="BK6" s="349">
        <v>28250.549587565369</v>
      </c>
      <c r="BL6" s="553">
        <v>0.41585466942163968</v>
      </c>
      <c r="BM6" s="349">
        <v>10110.055669682009</v>
      </c>
      <c r="BN6" s="553">
        <v>0.14882237406809734</v>
      </c>
      <c r="BO6" s="349">
        <v>16319.828751234143</v>
      </c>
      <c r="BP6" s="553">
        <v>0.24023168007143614</v>
      </c>
      <c r="BQ6" s="349">
        <v>6038.9293768275193</v>
      </c>
      <c r="BR6" s="553">
        <v>8.8894446880658437E-2</v>
      </c>
      <c r="BS6" s="633">
        <v>1555.8933714877403</v>
      </c>
      <c r="BT6" s="553">
        <v>2.2903112792543565E-2</v>
      </c>
      <c r="BU6" s="633">
        <v>5658.4510138903352</v>
      </c>
      <c r="BV6" s="553">
        <v>8.3293716765624762E-2</v>
      </c>
      <c r="BW6" s="751">
        <v>67933.707770687121</v>
      </c>
      <c r="BX6" s="778">
        <v>0.26355308009046446</v>
      </c>
      <c r="BY6" s="773"/>
      <c r="BZ6" s="556" t="s">
        <v>8</v>
      </c>
      <c r="CA6" s="633">
        <v>108.76414062154727</v>
      </c>
      <c r="CB6" s="553">
        <v>1.601316497343225E-3</v>
      </c>
      <c r="CC6" s="633">
        <v>2636.3553447072754</v>
      </c>
      <c r="CD6" s="553">
        <v>3.8814624767075076E-2</v>
      </c>
      <c r="CE6" s="633">
        <v>4164.2961191278309</v>
      </c>
      <c r="CF6" s="553">
        <v>6.1310244693467429E-2</v>
      </c>
      <c r="CG6" s="633">
        <v>8662.9505924634614</v>
      </c>
      <c r="CH6" s="553">
        <v>0.12754319227005229</v>
      </c>
      <c r="CI6" s="633">
        <v>13327.563150470156</v>
      </c>
      <c r="CJ6" s="553">
        <v>0.19621951334577559</v>
      </c>
      <c r="CK6" s="633">
        <v>6978.9458325176965</v>
      </c>
      <c r="CL6" s="553">
        <v>0.10274986803381551</v>
      </c>
      <c r="CM6" s="633">
        <v>16329.522975709755</v>
      </c>
      <c r="CN6" s="553">
        <v>0.24041687255853642</v>
      </c>
      <c r="CO6" s="633">
        <v>15713.303020882964</v>
      </c>
      <c r="CP6" s="553">
        <v>0.23134436783393464</v>
      </c>
      <c r="CQ6" s="751">
        <v>67921.701176500676</v>
      </c>
      <c r="CR6" s="774"/>
    </row>
    <row r="7" spans="2:96" s="93" customFormat="1" x14ac:dyDescent="0.2">
      <c r="B7" s="114">
        <v>97213</v>
      </c>
      <c r="C7" s="115" t="s">
        <v>10</v>
      </c>
      <c r="D7" s="224">
        <v>35488</v>
      </c>
      <c r="E7" s="355">
        <v>39360</v>
      </c>
      <c r="F7" s="109"/>
      <c r="G7" s="355">
        <v>40033</v>
      </c>
      <c r="H7" s="783">
        <v>3.3965636547523825E-3</v>
      </c>
      <c r="J7" s="355">
        <v>1451</v>
      </c>
      <c r="K7" s="766">
        <v>7.3230518024453295E-3</v>
      </c>
      <c r="L7" s="109">
        <v>-778</v>
      </c>
      <c r="M7" s="766">
        <v>-3.9264881476929478E-3</v>
      </c>
      <c r="N7" s="483"/>
      <c r="P7" s="401" t="s">
        <v>10</v>
      </c>
      <c r="Q7" s="355">
        <v>1250.4314210970347</v>
      </c>
      <c r="R7" s="116">
        <v>3.1235016638698928E-2</v>
      </c>
      <c r="S7" s="355">
        <v>1408.4332223374245</v>
      </c>
      <c r="T7" s="116">
        <v>3.5181805568841304E-2</v>
      </c>
      <c r="U7" s="355">
        <v>2754.6753630825606</v>
      </c>
      <c r="V7" s="116">
        <v>6.8810115731585436E-2</v>
      </c>
      <c r="W7" s="355">
        <v>3785.9236458673813</v>
      </c>
      <c r="X7" s="116">
        <v>9.4570070838242953E-2</v>
      </c>
      <c r="Y7" s="355">
        <v>3232.6519005871942</v>
      </c>
      <c r="Z7" s="116">
        <v>8.0749679029480506E-2</v>
      </c>
      <c r="AA7" s="355">
        <v>6648.0532694248841</v>
      </c>
      <c r="AB7" s="116">
        <v>0.16606432866447385</v>
      </c>
      <c r="AC7" s="355">
        <v>9768.0282960025361</v>
      </c>
      <c r="AD7" s="116">
        <v>0.24399940788855526</v>
      </c>
      <c r="AE7" s="355">
        <v>4809.2009600950423</v>
      </c>
      <c r="AF7" s="116">
        <v>0.12013091599667876</v>
      </c>
      <c r="AG7" s="355">
        <v>4723.5818369240733</v>
      </c>
      <c r="AH7" s="116">
        <v>0.11799220235615795</v>
      </c>
      <c r="AI7" s="355">
        <v>1652.020084581884</v>
      </c>
      <c r="AJ7" s="116">
        <v>4.1266457287285077E-2</v>
      </c>
      <c r="AK7" s="236">
        <v>40033.000000000015</v>
      </c>
      <c r="AL7" s="224"/>
      <c r="AM7" s="94">
        <v>12432.115552971594</v>
      </c>
      <c r="AN7" s="253">
        <v>0.31054668780684913</v>
      </c>
      <c r="AO7" s="94">
        <v>6375.6019215059569</v>
      </c>
      <c r="AP7" s="116">
        <v>0.15925865964344305</v>
      </c>
      <c r="AQ7" s="407"/>
      <c r="AR7" s="355">
        <v>10275.764122899642</v>
      </c>
      <c r="AS7" s="355">
        <v>8470.4653258984163</v>
      </c>
      <c r="AT7" s="236">
        <v>121.3128644949591</v>
      </c>
      <c r="AU7" s="484"/>
      <c r="AV7" s="401" t="s">
        <v>10</v>
      </c>
      <c r="AW7" s="355"/>
      <c r="AX7" s="116" t="e">
        <v>#DIV/0!</v>
      </c>
      <c r="AY7" s="355"/>
      <c r="AZ7" s="116" t="e">
        <v>#DIV/0!</v>
      </c>
      <c r="BA7" s="355"/>
      <c r="BB7" s="116" t="e">
        <v>#DIV/0!</v>
      </c>
      <c r="BC7" s="355"/>
      <c r="BD7" s="116" t="e">
        <v>#DIV/0!</v>
      </c>
      <c r="BE7" s="355"/>
      <c r="BF7" s="116" t="e">
        <v>#DIV/0!</v>
      </c>
      <c r="BG7" s="236">
        <v>0</v>
      </c>
      <c r="BH7" s="784" t="e">
        <v>#DIV/0!</v>
      </c>
      <c r="BI7" s="484"/>
      <c r="BJ7" s="401" t="s">
        <v>10</v>
      </c>
      <c r="BK7" s="355">
        <v>15518.115845358769</v>
      </c>
      <c r="BL7" s="116">
        <v>0.4779015909292732</v>
      </c>
      <c r="BM7" s="355">
        <v>4170.8965005657165</v>
      </c>
      <c r="BN7" s="116">
        <v>0.12844845940609814</v>
      </c>
      <c r="BO7" s="355">
        <v>6819.9802754624961</v>
      </c>
      <c r="BP7" s="116">
        <v>0.2100306155869168</v>
      </c>
      <c r="BQ7" s="355">
        <v>2909.0131161304926</v>
      </c>
      <c r="BR7" s="116">
        <v>8.9587035570989057E-2</v>
      </c>
      <c r="BS7" s="236">
        <v>682.42636897364468</v>
      </c>
      <c r="BT7" s="116">
        <v>2.1016252918496757E-2</v>
      </c>
      <c r="BU7" s="236">
        <v>2370.9304917877507</v>
      </c>
      <c r="BV7" s="116">
        <v>7.3016045588226136E-2</v>
      </c>
      <c r="BW7" s="236">
        <v>32471.362598278865</v>
      </c>
      <c r="BX7" s="785">
        <v>0.21183878740515233</v>
      </c>
      <c r="BY7" s="465"/>
      <c r="BZ7" s="401" t="s">
        <v>10</v>
      </c>
      <c r="CA7" s="236">
        <v>110.32204962730115</v>
      </c>
      <c r="CB7" s="116">
        <v>3.3988965109253487E-3</v>
      </c>
      <c r="CC7" s="236">
        <v>1242.1651787181816</v>
      </c>
      <c r="CD7" s="116">
        <v>3.8269692289086901E-2</v>
      </c>
      <c r="CE7" s="400">
        <v>2019.1978424397123</v>
      </c>
      <c r="CF7" s="116">
        <v>6.2209182341350804E-2</v>
      </c>
      <c r="CG7" s="400">
        <v>4552.0277512901648</v>
      </c>
      <c r="CH7" s="116">
        <v>0.14024278277791088</v>
      </c>
      <c r="CI7" s="400">
        <v>6830.5350110451664</v>
      </c>
      <c r="CJ7" s="116">
        <v>0.21044099248723142</v>
      </c>
      <c r="CK7" s="400">
        <v>4039.8357545065605</v>
      </c>
      <c r="CL7" s="116">
        <v>0.12446273158530809</v>
      </c>
      <c r="CM7" s="400">
        <v>6819.9802754624961</v>
      </c>
      <c r="CN7" s="116">
        <v>0.21011581312311634</v>
      </c>
      <c r="CO7" s="400">
        <v>6844.1322816544734</v>
      </c>
      <c r="CP7" s="116">
        <v>0.21085990888507039</v>
      </c>
      <c r="CQ7" s="236">
        <v>32458.196144744052</v>
      </c>
      <c r="CR7" s="94"/>
    </row>
    <row r="8" spans="2:96" s="93" customFormat="1" x14ac:dyDescent="0.2">
      <c r="B8" s="114">
        <v>97224</v>
      </c>
      <c r="C8" s="115" t="s">
        <v>19</v>
      </c>
      <c r="D8" s="224">
        <v>15759</v>
      </c>
      <c r="E8" s="355">
        <v>16717</v>
      </c>
      <c r="F8" s="109"/>
      <c r="G8" s="355">
        <v>16494</v>
      </c>
      <c r="H8" s="783">
        <v>-2.6822936664752106E-3</v>
      </c>
      <c r="J8" s="355">
        <v>395</v>
      </c>
      <c r="K8" s="766">
        <v>4.7511479742498126E-3</v>
      </c>
      <c r="L8" s="109">
        <v>-618</v>
      </c>
      <c r="M8" s="766">
        <v>-7.4334416407250232E-3</v>
      </c>
      <c r="N8" s="483"/>
      <c r="P8" s="401" t="s">
        <v>19</v>
      </c>
      <c r="Q8" s="355">
        <v>510.58698295127124</v>
      </c>
      <c r="R8" s="116">
        <v>3.0955922332440343E-2</v>
      </c>
      <c r="S8" s="355">
        <v>561.48142490222278</v>
      </c>
      <c r="T8" s="116">
        <v>3.4041556014442982E-2</v>
      </c>
      <c r="U8" s="355">
        <v>972.1538302476755</v>
      </c>
      <c r="V8" s="116">
        <v>5.8939846625904881E-2</v>
      </c>
      <c r="W8" s="355">
        <v>1523.3730006509086</v>
      </c>
      <c r="X8" s="116">
        <v>9.2359221574566983E-2</v>
      </c>
      <c r="Y8" s="355">
        <v>1184.746004375623</v>
      </c>
      <c r="Z8" s="116">
        <v>7.1828907746794138E-2</v>
      </c>
      <c r="AA8" s="355">
        <v>2256.1055088562057</v>
      </c>
      <c r="AB8" s="116">
        <v>0.13678340662399688</v>
      </c>
      <c r="AC8" s="355">
        <v>3893.1305954527475</v>
      </c>
      <c r="AD8" s="116">
        <v>0.2360331390476989</v>
      </c>
      <c r="AE8" s="355">
        <v>2453.377887792376</v>
      </c>
      <c r="AF8" s="116">
        <v>0.14874365755986269</v>
      </c>
      <c r="AG8" s="355">
        <v>2347.7476616267777</v>
      </c>
      <c r="AH8" s="116">
        <v>0.1423394968853387</v>
      </c>
      <c r="AI8" s="355">
        <v>791.29710314419867</v>
      </c>
      <c r="AJ8" s="116">
        <v>4.7974845588953458E-2</v>
      </c>
      <c r="AK8" s="236">
        <v>16494.000000000007</v>
      </c>
      <c r="AL8" s="224"/>
      <c r="AM8" s="94">
        <v>4752.3412431277011</v>
      </c>
      <c r="AN8" s="253">
        <v>0.28812545429414932</v>
      </c>
      <c r="AO8" s="94">
        <v>3139.0447647709761</v>
      </c>
      <c r="AP8" s="116">
        <v>0.19031434247429216</v>
      </c>
      <c r="AQ8" s="407"/>
      <c r="AR8" s="355">
        <v>3962.5366928482954</v>
      </c>
      <c r="AS8" s="355">
        <v>4366.2799594835815</v>
      </c>
      <c r="AT8" s="236">
        <v>90.753152102435536</v>
      </c>
      <c r="AU8" s="484"/>
      <c r="AV8" s="401" t="s">
        <v>19</v>
      </c>
      <c r="AW8" s="355"/>
      <c r="AX8" s="116" t="e">
        <v>#DIV/0!</v>
      </c>
      <c r="AY8" s="355"/>
      <c r="AZ8" s="116" t="e">
        <v>#DIV/0!</v>
      </c>
      <c r="BA8" s="355"/>
      <c r="BB8" s="116" t="e">
        <v>#DIV/0!</v>
      </c>
      <c r="BC8" s="355"/>
      <c r="BD8" s="116" t="e">
        <v>#DIV/0!</v>
      </c>
      <c r="BE8" s="355"/>
      <c r="BF8" s="116" t="e">
        <v>#DIV/0!</v>
      </c>
      <c r="BG8" s="236">
        <v>0</v>
      </c>
      <c r="BH8" s="784" t="e">
        <v>#DIV/0!</v>
      </c>
      <c r="BI8" s="484"/>
      <c r="BJ8" s="401" t="s">
        <v>19</v>
      </c>
      <c r="BK8" s="355">
        <v>5767.6074603584066</v>
      </c>
      <c r="BL8" s="116">
        <v>0.42519317454005928</v>
      </c>
      <c r="BM8" s="355">
        <v>1902.6815682302738</v>
      </c>
      <c r="BN8" s="116">
        <v>0.14026738499371033</v>
      </c>
      <c r="BO8" s="355">
        <v>3515.0110902259162</v>
      </c>
      <c r="BP8" s="116">
        <v>0.25912975774946345</v>
      </c>
      <c r="BQ8" s="355">
        <v>1131.2888548596586</v>
      </c>
      <c r="BR8" s="116">
        <v>8.3399625030944058E-2</v>
      </c>
      <c r="BS8" s="236">
        <v>186.01692694129784</v>
      </c>
      <c r="BT8" s="116">
        <v>1.371333403460189E-2</v>
      </c>
      <c r="BU8" s="236">
        <v>1062.0696532602888</v>
      </c>
      <c r="BV8" s="116">
        <v>7.8296723651220909E-2</v>
      </c>
      <c r="BW8" s="236">
        <v>13564.675553875843</v>
      </c>
      <c r="BX8" s="785">
        <v>0.24805865347949788</v>
      </c>
      <c r="BY8" s="465"/>
      <c r="BZ8" s="401" t="s">
        <v>19</v>
      </c>
      <c r="CA8" s="236">
        <v>49.807438833060289</v>
      </c>
      <c r="CB8" s="116">
        <v>3.6704959062012548E-3</v>
      </c>
      <c r="CC8" s="236">
        <v>518.25476573361311</v>
      </c>
      <c r="CD8" s="116">
        <v>3.8192126328163545E-2</v>
      </c>
      <c r="CE8" s="400">
        <v>608.16271426855781</v>
      </c>
      <c r="CF8" s="116">
        <v>4.4817778334454252E-2</v>
      </c>
      <c r="CG8" s="400">
        <v>1731.3350067598647</v>
      </c>
      <c r="CH8" s="116">
        <v>0.12758853302765874</v>
      </c>
      <c r="CI8" s="400">
        <v>2609.8850775152528</v>
      </c>
      <c r="CJ8" s="116">
        <v>0.19233216397220013</v>
      </c>
      <c r="CK8" s="400">
        <v>1781.8946046838723</v>
      </c>
      <c r="CL8" s="116">
        <v>0.13131445834217365</v>
      </c>
      <c r="CM8" s="400">
        <v>3514.0110758365927</v>
      </c>
      <c r="CN8" s="116">
        <v>0.25896058039512704</v>
      </c>
      <c r="CO8" s="400">
        <v>2756.3249421916462</v>
      </c>
      <c r="CP8" s="116">
        <v>0.20312386369402144</v>
      </c>
      <c r="CQ8" s="236">
        <v>13569.67562582246</v>
      </c>
      <c r="CR8" s="94"/>
    </row>
    <row r="9" spans="2:96" s="93" customFormat="1" x14ac:dyDescent="0.2">
      <c r="B9" s="114">
        <v>97229</v>
      </c>
      <c r="C9" s="118" t="s">
        <v>24</v>
      </c>
      <c r="D9" s="485">
        <v>20839</v>
      </c>
      <c r="E9" s="355">
        <v>20814</v>
      </c>
      <c r="F9" s="109"/>
      <c r="G9" s="355">
        <v>19915</v>
      </c>
      <c r="H9" s="767">
        <v>-8.7916495500802716E-3</v>
      </c>
      <c r="J9" s="355">
        <v>382</v>
      </c>
      <c r="K9" s="768">
        <v>3.7357176063744866E-3</v>
      </c>
      <c r="L9" s="109">
        <v>-1281</v>
      </c>
      <c r="M9" s="766">
        <v>-1.2527367156454758E-2</v>
      </c>
      <c r="N9" s="483"/>
      <c r="P9" s="402" t="s">
        <v>24</v>
      </c>
      <c r="Q9" s="355">
        <v>564.2254006083233</v>
      </c>
      <c r="R9" s="119">
        <v>2.8331679669009451E-2</v>
      </c>
      <c r="S9" s="355">
        <v>632.61341042542676</v>
      </c>
      <c r="T9" s="119">
        <v>3.1765674638484891E-2</v>
      </c>
      <c r="U9" s="355">
        <v>1129.1577733116924</v>
      </c>
      <c r="V9" s="119">
        <v>5.6698858815550701E-2</v>
      </c>
      <c r="W9" s="355">
        <v>1589.9566622202888</v>
      </c>
      <c r="X9" s="119">
        <v>7.9837140960094824E-2</v>
      </c>
      <c r="Y9" s="355">
        <v>1904.9257157915747</v>
      </c>
      <c r="Z9" s="119">
        <v>9.5652810233069263E-2</v>
      </c>
      <c r="AA9" s="355">
        <v>3333.5348910516177</v>
      </c>
      <c r="AB9" s="119">
        <v>0.1673881441652833</v>
      </c>
      <c r="AC9" s="355">
        <v>4276.7574405087516</v>
      </c>
      <c r="AD9" s="119">
        <v>0.21475056191357023</v>
      </c>
      <c r="AE9" s="355">
        <v>2818.6523929369509</v>
      </c>
      <c r="AF9" s="119">
        <v>0.14153413974074569</v>
      </c>
      <c r="AG9" s="355">
        <v>2581.8976815849305</v>
      </c>
      <c r="AH9" s="119">
        <v>0.12964587906527392</v>
      </c>
      <c r="AI9" s="355">
        <v>1083.2786315604471</v>
      </c>
      <c r="AJ9" s="119">
        <v>5.4395110798917748E-2</v>
      </c>
      <c r="AK9" s="238">
        <v>19915.000000000004</v>
      </c>
      <c r="AL9" s="224"/>
      <c r="AM9" s="94">
        <v>5820.8789623573057</v>
      </c>
      <c r="AN9" s="253">
        <v>0.29228616431620913</v>
      </c>
      <c r="AO9" s="94">
        <v>3665.1763131453777</v>
      </c>
      <c r="AP9" s="119">
        <v>0.18404098986419165</v>
      </c>
      <c r="AQ9" s="407"/>
      <c r="AR9" s="355">
        <v>4637.206879171601</v>
      </c>
      <c r="AS9" s="355">
        <v>5010.3235359413575</v>
      </c>
      <c r="AT9" s="238">
        <v>92.553042650974163</v>
      </c>
      <c r="AU9" s="484"/>
      <c r="AV9" s="402" t="s">
        <v>24</v>
      </c>
      <c r="AW9" s="355"/>
      <c r="AX9" s="119" t="e">
        <v>#DIV/0!</v>
      </c>
      <c r="AY9" s="355"/>
      <c r="AZ9" s="119" t="e">
        <v>#DIV/0!</v>
      </c>
      <c r="BA9" s="355"/>
      <c r="BB9" s="119" t="e">
        <v>#DIV/0!</v>
      </c>
      <c r="BC9" s="355"/>
      <c r="BD9" s="119" t="e">
        <v>#DIV/0!</v>
      </c>
      <c r="BE9" s="355"/>
      <c r="BF9" s="119" t="e">
        <v>#DIV/0!</v>
      </c>
      <c r="BG9" s="238">
        <v>0</v>
      </c>
      <c r="BH9" s="403" t="e">
        <v>#DIV/0!</v>
      </c>
      <c r="BI9" s="484"/>
      <c r="BJ9" s="402" t="s">
        <v>24</v>
      </c>
      <c r="BK9" s="355">
        <v>7689.7678313114129</v>
      </c>
      <c r="BL9" s="119">
        <v>0.46048717085125734</v>
      </c>
      <c r="BM9" s="355">
        <v>1763.9232579359527</v>
      </c>
      <c r="BN9" s="119">
        <v>0.10562920083728146</v>
      </c>
      <c r="BO9" s="355">
        <v>3970.0622968906541</v>
      </c>
      <c r="BP9" s="119">
        <v>0.23773965551397497</v>
      </c>
      <c r="BQ9" s="355">
        <v>2031.6657498269083</v>
      </c>
      <c r="BR9" s="119">
        <v>0.12166245246621986</v>
      </c>
      <c r="BS9" s="238">
        <v>259.88751724289227</v>
      </c>
      <c r="BT9" s="119">
        <v>1.556287136101058E-2</v>
      </c>
      <c r="BU9" s="238">
        <v>983.89436274251818</v>
      </c>
      <c r="BV9" s="119">
        <v>5.8918648970255873E-2</v>
      </c>
      <c r="BW9" s="238">
        <v>16699.201015950337</v>
      </c>
      <c r="BX9" s="487">
        <v>0.18658566704620169</v>
      </c>
      <c r="BY9" s="465"/>
      <c r="BZ9" s="402" t="s">
        <v>24</v>
      </c>
      <c r="CA9" s="238">
        <v>22.581849430488809</v>
      </c>
      <c r="CB9" s="119">
        <v>1.3534869894443831E-3</v>
      </c>
      <c r="CC9" s="238">
        <v>792.53728340095211</v>
      </c>
      <c r="CD9" s="119">
        <v>4.7502260832741942E-2</v>
      </c>
      <c r="CE9" s="486">
        <v>1730.3489980015504</v>
      </c>
      <c r="CF9" s="119">
        <v>0.10371182675725281</v>
      </c>
      <c r="CG9" s="400">
        <v>2740.7880695781741</v>
      </c>
      <c r="CH9" s="119">
        <v>0.16427445433188978</v>
      </c>
      <c r="CI9" s="400">
        <v>2725.6576141848659</v>
      </c>
      <c r="CJ9" s="119">
        <v>0.16336758111133054</v>
      </c>
      <c r="CK9" s="400">
        <v>1155.9223685832335</v>
      </c>
      <c r="CL9" s="119">
        <v>6.9282451444070026E-2</v>
      </c>
      <c r="CM9" s="400">
        <v>3958.062548758769</v>
      </c>
      <c r="CN9" s="119">
        <v>0.237234163642907</v>
      </c>
      <c r="CO9" s="400">
        <v>3558.3025988474487</v>
      </c>
      <c r="CP9" s="119">
        <v>0.2132737748903637</v>
      </c>
      <c r="CQ9" s="238">
        <v>16684.20133078548</v>
      </c>
      <c r="CR9" s="94"/>
    </row>
    <row r="10" spans="2:96" s="516" customFormat="1" ht="13.5" thickBot="1" x14ac:dyDescent="0.25">
      <c r="C10" s="517" t="s">
        <v>34</v>
      </c>
      <c r="D10" s="123">
        <v>166238</v>
      </c>
      <c r="E10" s="361">
        <v>164107</v>
      </c>
      <c r="F10" s="488"/>
      <c r="G10" s="123">
        <v>158944</v>
      </c>
      <c r="H10" s="621">
        <v>-6.3729491029306251E-3</v>
      </c>
      <c r="I10" s="253"/>
      <c r="J10" s="361">
        <v>3901</v>
      </c>
      <c r="K10" s="273">
        <v>4.8151993899927109E-3</v>
      </c>
      <c r="L10" s="225">
        <v>-9064</v>
      </c>
      <c r="M10" s="273">
        <v>-1.1188148492923336E-2</v>
      </c>
      <c r="N10" s="524"/>
      <c r="P10" s="525" t="s">
        <v>34</v>
      </c>
      <c r="Q10" s="518">
        <v>4901.4610090686247</v>
      </c>
      <c r="R10" s="526">
        <v>3.0837659861766557E-2</v>
      </c>
      <c r="S10" s="518">
        <v>5326.9268178231459</v>
      </c>
      <c r="T10" s="526">
        <v>3.3514488233737323E-2</v>
      </c>
      <c r="U10" s="518">
        <v>9954.0000656432148</v>
      </c>
      <c r="V10" s="526">
        <v>6.2625830894171619E-2</v>
      </c>
      <c r="W10" s="518">
        <v>14321.409161637872</v>
      </c>
      <c r="X10" s="526">
        <v>9.0103490296191552E-2</v>
      </c>
      <c r="Y10" s="518">
        <v>12640.953473349176</v>
      </c>
      <c r="Z10" s="526">
        <v>7.9530862903596067E-2</v>
      </c>
      <c r="AA10" s="518">
        <v>25256.625879782176</v>
      </c>
      <c r="AB10" s="526">
        <v>0.15890266936645719</v>
      </c>
      <c r="AC10" s="518">
        <v>36219.924950240791</v>
      </c>
      <c r="AD10" s="526">
        <v>0.22787852923193569</v>
      </c>
      <c r="AE10" s="518">
        <v>21499.553998022209</v>
      </c>
      <c r="AF10" s="526">
        <v>0.13526496123176845</v>
      </c>
      <c r="AG10" s="518">
        <v>20378.950289832297</v>
      </c>
      <c r="AH10" s="526">
        <v>0.12821465604132457</v>
      </c>
      <c r="AI10" s="518">
        <v>8444.1943546005023</v>
      </c>
      <c r="AJ10" s="526">
        <v>5.3126851939050868E-2</v>
      </c>
      <c r="AK10" s="527">
        <v>158944.00000000003</v>
      </c>
      <c r="AL10" s="528"/>
      <c r="AM10" s="529">
        <v>47144.750527522032</v>
      </c>
      <c r="AN10" s="530">
        <v>0.29661233218946315</v>
      </c>
      <c r="AO10" s="529">
        <v>28823.144644432799</v>
      </c>
      <c r="AP10" s="526">
        <v>0.18134150798037543</v>
      </c>
      <c r="AQ10" s="531"/>
      <c r="AR10" s="518">
        <v>38826.243452333176</v>
      </c>
      <c r="AS10" s="518">
        <v>38711.599208513995</v>
      </c>
      <c r="AT10" s="527">
        <v>100.29614959382501</v>
      </c>
      <c r="AU10" s="532"/>
      <c r="AV10" s="525" t="s">
        <v>34</v>
      </c>
      <c r="AW10" s="518">
        <v>0</v>
      </c>
      <c r="AX10" s="526" t="e">
        <v>#DIV/0!</v>
      </c>
      <c r="AY10" s="518">
        <v>0</v>
      </c>
      <c r="AZ10" s="526" t="e">
        <v>#DIV/0!</v>
      </c>
      <c r="BA10" s="518">
        <v>0</v>
      </c>
      <c r="BB10" s="526" t="e">
        <v>#DIV/0!</v>
      </c>
      <c r="BC10" s="518">
        <v>0</v>
      </c>
      <c r="BD10" s="526" t="e">
        <v>#DIV/0!</v>
      </c>
      <c r="BE10" s="518">
        <v>0</v>
      </c>
      <c r="BF10" s="526" t="e">
        <v>#DIV/0!</v>
      </c>
      <c r="BG10" s="527">
        <v>0</v>
      </c>
      <c r="BH10" s="534" t="e">
        <v>#DIV/0!</v>
      </c>
      <c r="BI10" s="537"/>
      <c r="BJ10" s="525" t="s">
        <v>34</v>
      </c>
      <c r="BK10" s="518">
        <v>57226.040724593957</v>
      </c>
      <c r="BL10" s="526">
        <v>0.43794675066448441</v>
      </c>
      <c r="BM10" s="518">
        <v>17947.55699641395</v>
      </c>
      <c r="BN10" s="526">
        <v>0.13735135559652845</v>
      </c>
      <c r="BO10" s="518">
        <v>30624.882413813208</v>
      </c>
      <c r="BP10" s="526">
        <v>0.23437001010009278</v>
      </c>
      <c r="BQ10" s="518">
        <v>12110.89709764458</v>
      </c>
      <c r="BR10" s="526">
        <v>9.2683819540671397E-2</v>
      </c>
      <c r="BS10" s="518">
        <v>2684.2241846455745</v>
      </c>
      <c r="BT10" s="526">
        <v>2.0542173542600878E-2</v>
      </c>
      <c r="BU10" s="518">
        <v>10075.345521680892</v>
      </c>
      <c r="BV10" s="526">
        <v>7.7105890555622045E-2</v>
      </c>
      <c r="BW10" s="527">
        <v>130668.94693879217</v>
      </c>
      <c r="BX10" s="535">
        <v>0.23874814483434453</v>
      </c>
      <c r="BY10" s="536"/>
      <c r="BZ10" s="525" t="s">
        <v>34</v>
      </c>
      <c r="CA10" s="518">
        <v>291.47547851239756</v>
      </c>
      <c r="CB10" s="526">
        <v>2.2312413472218994E-3</v>
      </c>
      <c r="CC10" s="518">
        <v>5189.3125725600221</v>
      </c>
      <c r="CD10" s="526">
        <v>3.9724126484492181E-2</v>
      </c>
      <c r="CE10" s="518">
        <v>8522.0056738376516</v>
      </c>
      <c r="CF10" s="526">
        <v>6.5235852833216729E-2</v>
      </c>
      <c r="CG10" s="518">
        <v>17687.101420091665</v>
      </c>
      <c r="CH10" s="526">
        <v>0.13539455257927344</v>
      </c>
      <c r="CI10" s="518">
        <v>25493.640853215442</v>
      </c>
      <c r="CJ10" s="526">
        <v>0.19515351978571413</v>
      </c>
      <c r="CK10" s="518">
        <v>13956.598560291362</v>
      </c>
      <c r="CL10" s="526">
        <v>0.10683759722509623</v>
      </c>
      <c r="CM10" s="518">
        <v>30621.576875767612</v>
      </c>
      <c r="CN10" s="526">
        <v>0.23440780950443008</v>
      </c>
      <c r="CO10" s="518">
        <v>28872.062843576532</v>
      </c>
      <c r="CP10" s="526">
        <v>0.22101530024055521</v>
      </c>
      <c r="CQ10" s="527">
        <v>130633.7742778527</v>
      </c>
      <c r="CR10" s="529"/>
    </row>
    <row r="11" spans="2:96" s="93" customFormat="1" x14ac:dyDescent="0.2">
      <c r="B11" s="114">
        <v>97212</v>
      </c>
      <c r="C11" s="108" t="s">
        <v>9</v>
      </c>
      <c r="D11" s="779">
        <v>10633</v>
      </c>
      <c r="E11" s="355">
        <v>10588</v>
      </c>
      <c r="F11" s="109"/>
      <c r="G11" s="355">
        <v>10100</v>
      </c>
      <c r="H11" s="780">
        <v>-9.3927817444398043E-3</v>
      </c>
      <c r="I11" s="94"/>
      <c r="J11" s="355">
        <v>102</v>
      </c>
      <c r="K11" s="766">
        <v>1.9632453646165164E-3</v>
      </c>
      <c r="L11" s="109">
        <v>-590</v>
      </c>
      <c r="M11" s="766">
        <v>-1.1356027109056321E-2</v>
      </c>
      <c r="N11" s="483"/>
      <c r="P11" s="399" t="s">
        <v>9</v>
      </c>
      <c r="Q11" s="355">
        <v>262.39541096512653</v>
      </c>
      <c r="R11" s="116">
        <v>2.5979743659913498E-2</v>
      </c>
      <c r="S11" s="355">
        <v>305.03454699798033</v>
      </c>
      <c r="T11" s="116">
        <v>3.0201440296829713E-2</v>
      </c>
      <c r="U11" s="355">
        <v>569.47464730681099</v>
      </c>
      <c r="V11" s="116">
        <v>5.6383628446218872E-2</v>
      </c>
      <c r="W11" s="355">
        <v>996.16747308100935</v>
      </c>
      <c r="X11" s="116">
        <v>9.8630442879307792E-2</v>
      </c>
      <c r="Y11" s="355">
        <v>768.60505948509808</v>
      </c>
      <c r="Z11" s="116">
        <v>7.6099510840108672E-2</v>
      </c>
      <c r="AA11" s="355">
        <v>1241.4303319938344</v>
      </c>
      <c r="AB11" s="116">
        <v>0.1229138942568152</v>
      </c>
      <c r="AC11" s="355">
        <v>2437.7289918962751</v>
      </c>
      <c r="AD11" s="116">
        <v>0.24135930612834389</v>
      </c>
      <c r="AE11" s="355">
        <v>1470.8340898200868</v>
      </c>
      <c r="AF11" s="116">
        <v>0.14562713760594909</v>
      </c>
      <c r="AG11" s="355">
        <v>1382.4928437392084</v>
      </c>
      <c r="AH11" s="116">
        <v>0.13688047957813934</v>
      </c>
      <c r="AI11" s="355">
        <v>665.83660471457711</v>
      </c>
      <c r="AJ11" s="116">
        <v>6.5924416308373923E-2</v>
      </c>
      <c r="AK11" s="236">
        <v>10100.000000000007</v>
      </c>
      <c r="AL11" s="224"/>
      <c r="AM11" s="94">
        <v>2901.6771378360254</v>
      </c>
      <c r="AN11" s="253">
        <v>0.28729476612237853</v>
      </c>
      <c r="AO11" s="94">
        <v>2048.3294484537855</v>
      </c>
      <c r="AP11" s="116">
        <v>0.20280489588651326</v>
      </c>
      <c r="AQ11" s="407"/>
      <c r="AR11" s="355">
        <v>2381.0080099407446</v>
      </c>
      <c r="AS11" s="355">
        <v>2789.3845091858893</v>
      </c>
      <c r="AT11" s="237">
        <v>85.359619733303333</v>
      </c>
      <c r="AU11" s="484"/>
      <c r="AV11" s="399" t="s">
        <v>9</v>
      </c>
      <c r="AW11" s="355"/>
      <c r="AX11" s="116" t="e">
        <v>#DIV/0!</v>
      </c>
      <c r="AY11" s="355"/>
      <c r="AZ11" s="116" t="e">
        <v>#DIV/0!</v>
      </c>
      <c r="BA11" s="355"/>
      <c r="BB11" s="116" t="e">
        <v>#DIV/0!</v>
      </c>
      <c r="BC11" s="355"/>
      <c r="BD11" s="116" t="e">
        <v>#DIV/0!</v>
      </c>
      <c r="BE11" s="355"/>
      <c r="BF11" s="116" t="e">
        <v>#DIV/0!</v>
      </c>
      <c r="BG11" s="236">
        <v>0</v>
      </c>
      <c r="BH11" s="781" t="e">
        <v>#DIV/0!</v>
      </c>
      <c r="BI11" s="484"/>
      <c r="BJ11" s="399" t="s">
        <v>9</v>
      </c>
      <c r="BK11" s="355">
        <v>3094.7610993854705</v>
      </c>
      <c r="BL11" s="116">
        <v>0.36744064132410664</v>
      </c>
      <c r="BM11" s="355">
        <v>1428.0564537437449</v>
      </c>
      <c r="BN11" s="116">
        <v>0.16955298401379879</v>
      </c>
      <c r="BO11" s="355">
        <v>2332.9029488872593</v>
      </c>
      <c r="BP11" s="116">
        <v>0.27698530780170716</v>
      </c>
      <c r="BQ11" s="355">
        <v>705.91689419913075</v>
      </c>
      <c r="BR11" s="116">
        <v>8.3813434380300297E-2</v>
      </c>
      <c r="BS11" s="237">
        <v>169.78887166284818</v>
      </c>
      <c r="BT11" s="116">
        <v>2.0159013859222179E-2</v>
      </c>
      <c r="BU11" s="237">
        <v>691.05277045875869</v>
      </c>
      <c r="BV11" s="116">
        <v>8.2048618620864877E-2</v>
      </c>
      <c r="BW11" s="236">
        <v>8422.4790383372128</v>
      </c>
      <c r="BX11" s="782">
        <v>0.31574487296214526</v>
      </c>
      <c r="BY11" s="465"/>
      <c r="BZ11" s="399" t="s">
        <v>9</v>
      </c>
      <c r="CA11" s="237">
        <v>95.193095146090101</v>
      </c>
      <c r="CB11" s="116">
        <v>1.1303607710653659E-2</v>
      </c>
      <c r="CC11" s="237">
        <v>270.55018266644493</v>
      </c>
      <c r="CD11" s="116">
        <v>3.2126207538623074E-2</v>
      </c>
      <c r="CE11" s="400">
        <v>140.06704308918361</v>
      </c>
      <c r="CF11" s="116">
        <v>1.6632119229252566E-2</v>
      </c>
      <c r="CG11" s="400">
        <v>878.68338441036701</v>
      </c>
      <c r="CH11" s="116">
        <v>0.10433836891217242</v>
      </c>
      <c r="CI11" s="400">
        <v>1564.6862740314407</v>
      </c>
      <c r="CJ11" s="116">
        <v>0.18579708753825711</v>
      </c>
      <c r="CK11" s="400">
        <v>1241.724623252019</v>
      </c>
      <c r="CL11" s="116">
        <v>0.14744733327936693</v>
      </c>
      <c r="CM11" s="400">
        <v>2332.9029488872593</v>
      </c>
      <c r="CN11" s="116">
        <v>0.27701819885968693</v>
      </c>
      <c r="CO11" s="400">
        <v>1897.671465023627</v>
      </c>
      <c r="CP11" s="116">
        <v>0.22533707693198735</v>
      </c>
      <c r="CQ11" s="236">
        <v>8421.4790165064314</v>
      </c>
      <c r="CR11" s="94"/>
    </row>
    <row r="12" spans="2:96" s="93" customFormat="1" x14ac:dyDescent="0.2">
      <c r="B12" s="114">
        <v>97222</v>
      </c>
      <c r="C12" s="115" t="s">
        <v>17</v>
      </c>
      <c r="D12" s="224">
        <v>21174</v>
      </c>
      <c r="E12" s="355">
        <v>23918</v>
      </c>
      <c r="F12" s="109"/>
      <c r="G12" s="355">
        <v>23139</v>
      </c>
      <c r="H12" s="783">
        <v>-6.6004820735003911E-3</v>
      </c>
      <c r="J12" s="355">
        <v>622</v>
      </c>
      <c r="K12" s="766">
        <v>5.270218035580543E-3</v>
      </c>
      <c r="L12" s="109">
        <v>-1401</v>
      </c>
      <c r="M12" s="766">
        <v>-1.1870700109080933E-2</v>
      </c>
      <c r="N12" s="483"/>
      <c r="P12" s="401" t="s">
        <v>17</v>
      </c>
      <c r="Q12" s="355">
        <v>775.04485625422262</v>
      </c>
      <c r="R12" s="116">
        <v>3.3495175083375364E-2</v>
      </c>
      <c r="S12" s="355">
        <v>848.18079298884936</v>
      </c>
      <c r="T12" s="116">
        <v>3.6655896667481272E-2</v>
      </c>
      <c r="U12" s="355">
        <v>1614.8078656407079</v>
      </c>
      <c r="V12" s="116">
        <v>6.9787279728627319E-2</v>
      </c>
      <c r="W12" s="355">
        <v>2314.7069638010562</v>
      </c>
      <c r="X12" s="116">
        <v>0.1000348746186549</v>
      </c>
      <c r="Y12" s="355">
        <v>1796.7445136520939</v>
      </c>
      <c r="Z12" s="116">
        <v>7.7650050289644917E-2</v>
      </c>
      <c r="AA12" s="355">
        <v>3560.2674484167633</v>
      </c>
      <c r="AB12" s="116">
        <v>0.15386436096705833</v>
      </c>
      <c r="AC12" s="355">
        <v>5552.6328309390901</v>
      </c>
      <c r="AD12" s="116">
        <v>0.23996857387696482</v>
      </c>
      <c r="AE12" s="355">
        <v>3271.645778228889</v>
      </c>
      <c r="AF12" s="116">
        <v>0.14139097533293957</v>
      </c>
      <c r="AG12" s="355">
        <v>2421.2538146328184</v>
      </c>
      <c r="AH12" s="116">
        <v>0.10463951832978166</v>
      </c>
      <c r="AI12" s="355">
        <v>983.71513544551567</v>
      </c>
      <c r="AJ12" s="116">
        <v>4.251329510547195E-2</v>
      </c>
      <c r="AK12" s="236">
        <v>23139.000000000004</v>
      </c>
      <c r="AL12" s="224"/>
      <c r="AM12" s="94">
        <v>7349.4849923369293</v>
      </c>
      <c r="AN12" s="253">
        <v>0.31762327638778376</v>
      </c>
      <c r="AO12" s="94">
        <v>3404.9689500783343</v>
      </c>
      <c r="AP12" s="116">
        <v>0.1471528134352536</v>
      </c>
      <c r="AQ12" s="407"/>
      <c r="AR12" s="355">
        <v>6130.8163581656117</v>
      </c>
      <c r="AS12" s="355">
        <v>4905.0240213632824</v>
      </c>
      <c r="AT12" s="236">
        <v>124.99054706895478</v>
      </c>
      <c r="AU12" s="484"/>
      <c r="AV12" s="401" t="s">
        <v>17</v>
      </c>
      <c r="AW12" s="355"/>
      <c r="AX12" s="116" t="e">
        <v>#DIV/0!</v>
      </c>
      <c r="AY12" s="355"/>
      <c r="AZ12" s="116" t="e">
        <v>#DIV/0!</v>
      </c>
      <c r="BA12" s="355"/>
      <c r="BB12" s="116" t="e">
        <v>#DIV/0!</v>
      </c>
      <c r="BC12" s="355"/>
      <c r="BD12" s="116" t="e">
        <v>#DIV/0!</v>
      </c>
      <c r="BE12" s="355"/>
      <c r="BF12" s="116" t="e">
        <v>#DIV/0!</v>
      </c>
      <c r="BG12" s="236">
        <v>0</v>
      </c>
      <c r="BH12" s="784" t="e">
        <v>#DIV/0!</v>
      </c>
      <c r="BI12" s="484"/>
      <c r="BJ12" s="401" t="s">
        <v>17</v>
      </c>
      <c r="BK12" s="355">
        <v>7875.3845758887719</v>
      </c>
      <c r="BL12" s="116">
        <v>0.42286812684183206</v>
      </c>
      <c r="BM12" s="355">
        <v>3302.0483910643807</v>
      </c>
      <c r="BN12" s="116">
        <v>0.17730321667661517</v>
      </c>
      <c r="BO12" s="355">
        <v>3981.2718043583</v>
      </c>
      <c r="BP12" s="116">
        <v>0.21377406196918311</v>
      </c>
      <c r="BQ12" s="355">
        <v>1791.8820660509484</v>
      </c>
      <c r="BR12" s="116">
        <v>9.6214960106494024E-2</v>
      </c>
      <c r="BS12" s="236">
        <v>475.26261173839021</v>
      </c>
      <c r="BT12" s="116">
        <v>2.5519186834261898E-2</v>
      </c>
      <c r="BU12" s="236">
        <v>1197.8870682519316</v>
      </c>
      <c r="BV12" s="116">
        <v>6.4320447571613606E-2</v>
      </c>
      <c r="BW12" s="236">
        <v>18623.736517352725</v>
      </c>
      <c r="BX12" s="785">
        <v>0.29542099700594165</v>
      </c>
      <c r="BY12" s="465"/>
      <c r="BZ12" s="401" t="s">
        <v>17</v>
      </c>
      <c r="CA12" s="236">
        <v>122.25446681725539</v>
      </c>
      <c r="CB12" s="116">
        <v>6.563033935889178E-3</v>
      </c>
      <c r="CC12" s="236">
        <v>688.69900955035791</v>
      </c>
      <c r="CD12" s="116">
        <v>3.6971695913971328E-2</v>
      </c>
      <c r="CE12" s="400">
        <v>813.33480567517051</v>
      </c>
      <c r="CF12" s="116">
        <v>4.3662567674235354E-2</v>
      </c>
      <c r="CG12" s="400">
        <v>2285.5393617197892</v>
      </c>
      <c r="CH12" s="116">
        <v>0.12269549557808312</v>
      </c>
      <c r="CI12" s="400">
        <v>3955.4482587087427</v>
      </c>
      <c r="CJ12" s="116">
        <v>0.2123418622598352</v>
      </c>
      <c r="CK12" s="400">
        <v>2662.6347648220567</v>
      </c>
      <c r="CL12" s="116">
        <v>0.14293925428939</v>
      </c>
      <c r="CM12" s="400">
        <v>3980.2718079744864</v>
      </c>
      <c r="CN12" s="116">
        <v>0.21367447447828133</v>
      </c>
      <c r="CO12" s="400">
        <v>4119.5540276201173</v>
      </c>
      <c r="CP12" s="116">
        <v>0.22115161587031451</v>
      </c>
      <c r="CQ12" s="236">
        <v>18627.736502887976</v>
      </c>
      <c r="CR12" s="94"/>
    </row>
    <row r="13" spans="2:96" s="93" customFormat="1" x14ac:dyDescent="0.2">
      <c r="B13" s="114">
        <v>97228</v>
      </c>
      <c r="C13" s="115" t="s">
        <v>23</v>
      </c>
      <c r="D13" s="224">
        <v>20107</v>
      </c>
      <c r="E13" s="355">
        <v>18389</v>
      </c>
      <c r="F13" s="109"/>
      <c r="G13" s="355">
        <v>16658</v>
      </c>
      <c r="H13" s="783">
        <v>-1.9578223427997421E-2</v>
      </c>
      <c r="I13" s="109"/>
      <c r="J13" s="355">
        <v>203</v>
      </c>
      <c r="K13" s="766">
        <v>2.2960019386964047E-3</v>
      </c>
      <c r="L13" s="109">
        <v>-1934</v>
      </c>
      <c r="M13" s="766">
        <v>-2.1874225366693825E-2</v>
      </c>
      <c r="N13" s="483"/>
      <c r="P13" s="401" t="s">
        <v>23</v>
      </c>
      <c r="Q13" s="355">
        <v>420.50338371161251</v>
      </c>
      <c r="R13" s="116">
        <v>2.5243329554064848E-2</v>
      </c>
      <c r="S13" s="355">
        <v>523.11346359775325</v>
      </c>
      <c r="T13" s="116">
        <v>3.1403137447337789E-2</v>
      </c>
      <c r="U13" s="355">
        <v>938.66276790236373</v>
      </c>
      <c r="V13" s="116">
        <v>5.6349067589288218E-2</v>
      </c>
      <c r="W13" s="355">
        <v>1577.1489295425736</v>
      </c>
      <c r="X13" s="116">
        <v>9.4678168420132824E-2</v>
      </c>
      <c r="Y13" s="355">
        <v>1219.0209781808035</v>
      </c>
      <c r="Z13" s="116">
        <v>7.3179311933053354E-2</v>
      </c>
      <c r="AA13" s="355">
        <v>2060.0738109041386</v>
      </c>
      <c r="AB13" s="116">
        <v>0.12366873639717477</v>
      </c>
      <c r="AC13" s="355">
        <v>4029.8430797444098</v>
      </c>
      <c r="AD13" s="116">
        <v>0.24191638130294196</v>
      </c>
      <c r="AE13" s="355">
        <v>2336.9801330510718</v>
      </c>
      <c r="AF13" s="116">
        <v>0.14029175969810723</v>
      </c>
      <c r="AG13" s="355">
        <v>2415.2174980248883</v>
      </c>
      <c r="AH13" s="116">
        <v>0.1449884438723068</v>
      </c>
      <c r="AI13" s="355">
        <v>1137.4359553403929</v>
      </c>
      <c r="AJ13" s="116">
        <v>6.8281663785592028E-2</v>
      </c>
      <c r="AK13" s="236">
        <v>16658.000000000011</v>
      </c>
      <c r="AL13" s="224"/>
      <c r="AM13" s="94">
        <v>4678.449522935106</v>
      </c>
      <c r="AN13" s="253">
        <v>0.28085301494387704</v>
      </c>
      <c r="AO13" s="94">
        <v>3552.6534533652812</v>
      </c>
      <c r="AP13" s="116">
        <v>0.21327010765789883</v>
      </c>
      <c r="AQ13" s="407"/>
      <c r="AR13" s="355">
        <v>3854.9288807755074</v>
      </c>
      <c r="AS13" s="355">
        <v>4563.3243123318452</v>
      </c>
      <c r="AT13" s="236">
        <v>84.476329467927954</v>
      </c>
      <c r="AU13" s="484"/>
      <c r="AV13" s="401" t="s">
        <v>23</v>
      </c>
      <c r="AW13" s="355"/>
      <c r="AX13" s="116" t="e">
        <v>#DIV/0!</v>
      </c>
      <c r="AY13" s="355"/>
      <c r="AZ13" s="116" t="e">
        <v>#DIV/0!</v>
      </c>
      <c r="BA13" s="355"/>
      <c r="BB13" s="116" t="e">
        <v>#DIV/0!</v>
      </c>
      <c r="BC13" s="355"/>
      <c r="BD13" s="116" t="e">
        <v>#DIV/0!</v>
      </c>
      <c r="BE13" s="355"/>
      <c r="BF13" s="116" t="e">
        <v>#DIV/0!</v>
      </c>
      <c r="BG13" s="236">
        <v>0</v>
      </c>
      <c r="BH13" s="784" t="e">
        <v>#DIV/0!</v>
      </c>
      <c r="BI13" s="484"/>
      <c r="BJ13" s="401" t="s">
        <v>23</v>
      </c>
      <c r="BK13" s="355">
        <v>4746.8069486044024</v>
      </c>
      <c r="BL13" s="116">
        <v>0.3409564844316304</v>
      </c>
      <c r="BM13" s="355">
        <v>2375.7542013860907</v>
      </c>
      <c r="BN13" s="116">
        <v>0.17064709164471747</v>
      </c>
      <c r="BO13" s="355">
        <v>3848.491529504864</v>
      </c>
      <c r="BP13" s="116">
        <v>0.27643174800919051</v>
      </c>
      <c r="BQ13" s="355">
        <v>1156.5593409581734</v>
      </c>
      <c r="BR13" s="116">
        <v>8.3074035072271082E-2</v>
      </c>
      <c r="BS13" s="236">
        <v>427.91595608393675</v>
      </c>
      <c r="BT13" s="116">
        <v>3.0736602857100594E-2</v>
      </c>
      <c r="BU13" s="236">
        <v>1366.5036179554832</v>
      </c>
      <c r="BV13" s="116">
        <v>9.8154037985089926E-2</v>
      </c>
      <c r="BW13" s="236">
        <v>13922.03159449295</v>
      </c>
      <c r="BX13" s="785">
        <v>0.33355335971938432</v>
      </c>
      <c r="BY13" s="465"/>
      <c r="BZ13" s="401" t="s">
        <v>23</v>
      </c>
      <c r="CA13" s="236">
        <v>205.25391343859275</v>
      </c>
      <c r="CB13" s="116">
        <v>1.4742041791699075E-2</v>
      </c>
      <c r="CC13" s="236">
        <v>463.07428202484834</v>
      </c>
      <c r="CD13" s="116">
        <v>3.3259587132372689E-2</v>
      </c>
      <c r="CE13" s="400">
        <v>198.80381569678019</v>
      </c>
      <c r="CF13" s="116">
        <v>1.4278773594385055E-2</v>
      </c>
      <c r="CG13" s="400">
        <v>1151.5601201838374</v>
      </c>
      <c r="CH13" s="116">
        <v>8.2709007263255294E-2</v>
      </c>
      <c r="CI13" s="400">
        <v>2364.1940361094039</v>
      </c>
      <c r="CJ13" s="116">
        <v>0.16980454452790628</v>
      </c>
      <c r="CK13" s="400">
        <v>1896.0257216986506</v>
      </c>
      <c r="CL13" s="116">
        <v>0.13617908647466684</v>
      </c>
      <c r="CM13" s="400">
        <v>3849.491516306628</v>
      </c>
      <c r="CN13" s="116">
        <v>0.27648371648300607</v>
      </c>
      <c r="CO13" s="400">
        <v>3794.6281758359728</v>
      </c>
      <c r="CP13" s="116">
        <v>0.27254324273270858</v>
      </c>
      <c r="CQ13" s="236">
        <v>13923.031581294716</v>
      </c>
      <c r="CR13" s="94"/>
    </row>
    <row r="14" spans="2:96" s="93" customFormat="1" x14ac:dyDescent="0.2">
      <c r="B14" s="114">
        <v>97230</v>
      </c>
      <c r="C14" s="118" t="s">
        <v>25</v>
      </c>
      <c r="D14" s="485">
        <v>12883</v>
      </c>
      <c r="E14" s="355">
        <v>13724</v>
      </c>
      <c r="F14" s="109"/>
      <c r="G14" s="355">
        <v>12771</v>
      </c>
      <c r="H14" s="767">
        <v>-1.4290733968044589E-2</v>
      </c>
      <c r="I14" s="109"/>
      <c r="J14" s="355">
        <v>259</v>
      </c>
      <c r="K14" s="768">
        <v>3.8838406062156857E-3</v>
      </c>
      <c r="L14" s="109">
        <v>-1212</v>
      </c>
      <c r="M14" s="768">
        <v>-1.8174574574260274E-2</v>
      </c>
      <c r="N14" s="483"/>
      <c r="P14" s="402" t="s">
        <v>25</v>
      </c>
      <c r="Q14" s="355">
        <v>400.85806198867465</v>
      </c>
      <c r="R14" s="119">
        <v>3.1388149869914228E-2</v>
      </c>
      <c r="S14" s="355">
        <v>446.5759950590309</v>
      </c>
      <c r="T14" s="119">
        <v>3.4967973929921764E-2</v>
      </c>
      <c r="U14" s="355">
        <v>892.74216341160616</v>
      </c>
      <c r="V14" s="119">
        <v>6.9903857443552264E-2</v>
      </c>
      <c r="W14" s="355">
        <v>1229.2331131593673</v>
      </c>
      <c r="X14" s="119">
        <v>9.6251907693944649E-2</v>
      </c>
      <c r="Y14" s="355">
        <v>843.08777293232856</v>
      </c>
      <c r="Z14" s="119">
        <v>6.6015799305639999E-2</v>
      </c>
      <c r="AA14" s="355">
        <v>1788.7031522391471</v>
      </c>
      <c r="AB14" s="119">
        <v>0.14005975665485451</v>
      </c>
      <c r="AC14" s="355">
        <v>3058.12007249414</v>
      </c>
      <c r="AD14" s="119">
        <v>0.23945815304158952</v>
      </c>
      <c r="AE14" s="355">
        <v>1634.5284596941767</v>
      </c>
      <c r="AF14" s="119">
        <v>0.12798750761053765</v>
      </c>
      <c r="AG14" s="355">
        <v>1789.9753778361778</v>
      </c>
      <c r="AH14" s="119">
        <v>0.14015937497738451</v>
      </c>
      <c r="AI14" s="355">
        <v>687.17583118535265</v>
      </c>
      <c r="AJ14" s="119">
        <v>5.3807519472660915E-2</v>
      </c>
      <c r="AK14" s="238">
        <v>12771.000000000002</v>
      </c>
      <c r="AL14" s="224"/>
      <c r="AM14" s="94">
        <v>3812.4971065510076</v>
      </c>
      <c r="AN14" s="253">
        <v>0.29852768824297293</v>
      </c>
      <c r="AO14" s="94">
        <v>2477.1512090215306</v>
      </c>
      <c r="AP14" s="119">
        <v>0.19396689445004542</v>
      </c>
      <c r="AQ14" s="407"/>
      <c r="AR14" s="355">
        <v>3251.7543940853275</v>
      </c>
      <c r="AS14" s="355">
        <v>3207.6840731892698</v>
      </c>
      <c r="AT14" s="236">
        <v>101.37389842299027</v>
      </c>
      <c r="AU14" s="484"/>
      <c r="AV14" s="402" t="s">
        <v>25</v>
      </c>
      <c r="AW14" s="355"/>
      <c r="AX14" s="119" t="e">
        <v>#DIV/0!</v>
      </c>
      <c r="AY14" s="355"/>
      <c r="AZ14" s="119" t="e">
        <v>#DIV/0!</v>
      </c>
      <c r="BA14" s="355"/>
      <c r="BB14" s="119" t="e">
        <v>#DIV/0!</v>
      </c>
      <c r="BC14" s="355"/>
      <c r="BD14" s="119" t="e">
        <v>#DIV/0!</v>
      </c>
      <c r="BE14" s="355"/>
      <c r="BF14" s="119" t="e">
        <v>#DIV/0!</v>
      </c>
      <c r="BG14" s="238">
        <v>0</v>
      </c>
      <c r="BH14" s="403" t="e">
        <v>#DIV/0!</v>
      </c>
      <c r="BI14" s="484"/>
      <c r="BJ14" s="402" t="s">
        <v>25</v>
      </c>
      <c r="BK14" s="355">
        <v>4248.2152997634994</v>
      </c>
      <c r="BL14" s="119">
        <v>0.41085682758135866</v>
      </c>
      <c r="BM14" s="355">
        <v>1676.2149966203685</v>
      </c>
      <c r="BN14" s="119">
        <v>0.1621114579324833</v>
      </c>
      <c r="BO14" s="355">
        <v>2742.8087894603432</v>
      </c>
      <c r="BP14" s="119">
        <v>0.26526473786831817</v>
      </c>
      <c r="BQ14" s="355">
        <v>869.91429611850242</v>
      </c>
      <c r="BR14" s="119">
        <v>8.4131853672956683E-2</v>
      </c>
      <c r="BS14" s="236">
        <v>134.43626939995906</v>
      </c>
      <c r="BT14" s="119">
        <v>1.300170901428065E-2</v>
      </c>
      <c r="BU14" s="236">
        <v>668.30253144950029</v>
      </c>
      <c r="BV14" s="119">
        <v>6.4633413930602512E-2</v>
      </c>
      <c r="BW14" s="238">
        <v>10339.892182812173</v>
      </c>
      <c r="BX14" s="487">
        <v>0.28293268934963933</v>
      </c>
      <c r="BY14" s="465"/>
      <c r="BZ14" s="402" t="s">
        <v>25</v>
      </c>
      <c r="CA14" s="236">
        <v>95.006723322653201</v>
      </c>
      <c r="CB14" s="119">
        <v>9.1854057724498339E-3</v>
      </c>
      <c r="CC14" s="236">
        <v>352.60956666190293</v>
      </c>
      <c r="CD14" s="119">
        <v>3.4090871001179038E-2</v>
      </c>
      <c r="CE14" s="486">
        <v>594.51214517003677</v>
      </c>
      <c r="CF14" s="119">
        <v>5.7478408885766927E-2</v>
      </c>
      <c r="CG14" s="400">
        <v>1329.9271566717525</v>
      </c>
      <c r="CH14" s="119">
        <v>0.12857953789590146</v>
      </c>
      <c r="CI14" s="400">
        <v>2094.1587981497473</v>
      </c>
      <c r="CJ14" s="119">
        <v>0.20246670593642901</v>
      </c>
      <c r="CK14" s="400">
        <v>1112.6420458244891</v>
      </c>
      <c r="CL14" s="119">
        <v>0.10757205714461056</v>
      </c>
      <c r="CM14" s="400">
        <v>2741.4754578297161</v>
      </c>
      <c r="CN14" s="119">
        <v>0.26505034185695769</v>
      </c>
      <c r="CO14" s="400">
        <v>2022.8936182584414</v>
      </c>
      <c r="CP14" s="119">
        <v>0.19557667150670568</v>
      </c>
      <c r="CQ14" s="238">
        <v>10343.225511888737</v>
      </c>
      <c r="CR14" s="94"/>
    </row>
    <row r="15" spans="2:96" s="121" customFormat="1" hidden="1" x14ac:dyDescent="0.2">
      <c r="C15" s="127" t="s">
        <v>35</v>
      </c>
      <c r="D15" s="128">
        <v>64777</v>
      </c>
      <c r="E15" s="365">
        <v>66619</v>
      </c>
      <c r="F15" s="488"/>
      <c r="G15" s="365">
        <v>62668</v>
      </c>
      <c r="H15" s="492">
        <v>-1.2153318874201013E-2</v>
      </c>
      <c r="I15" s="488"/>
      <c r="J15" s="365">
        <v>1186</v>
      </c>
      <c r="K15" s="274"/>
      <c r="L15" s="226">
        <v>-5137</v>
      </c>
      <c r="M15" s="274"/>
      <c r="N15" s="489"/>
      <c r="P15" s="404" t="s">
        <v>35</v>
      </c>
      <c r="Q15" s="769">
        <v>1858.8017129196364</v>
      </c>
      <c r="R15" s="129">
        <v>2.9661098374284097E-2</v>
      </c>
      <c r="S15" s="769">
        <v>2122.904798643614</v>
      </c>
      <c r="T15" s="129">
        <v>3.3875419650277863E-2</v>
      </c>
      <c r="U15" s="769">
        <v>4015.6874442614885</v>
      </c>
      <c r="V15" s="129">
        <v>6.4078755413631949E-2</v>
      </c>
      <c r="W15" s="769">
        <v>6117.2564795840062</v>
      </c>
      <c r="X15" s="129">
        <v>9.7613717999361777E-2</v>
      </c>
      <c r="Y15" s="769">
        <v>4627.458324250324</v>
      </c>
      <c r="Z15" s="129">
        <v>7.3840848985930976E-2</v>
      </c>
      <c r="AA15" s="769">
        <v>8650.4747435538829</v>
      </c>
      <c r="AB15" s="129">
        <v>0.13803655364067594</v>
      </c>
      <c r="AC15" s="769">
        <v>15078.324975073916</v>
      </c>
      <c r="AD15" s="129">
        <v>0.24060644946502061</v>
      </c>
      <c r="AE15" s="769">
        <v>8713.988460794224</v>
      </c>
      <c r="AF15" s="129">
        <v>0.1390500488414218</v>
      </c>
      <c r="AG15" s="769">
        <v>8008.9395342330936</v>
      </c>
      <c r="AH15" s="129">
        <v>0.12779950747164567</v>
      </c>
      <c r="AI15" s="769">
        <v>3474.1635266858384</v>
      </c>
      <c r="AJ15" s="129">
        <v>5.5437600157749366E-2</v>
      </c>
      <c r="AK15" s="240">
        <v>62668.000000000022</v>
      </c>
      <c r="AL15" s="224"/>
      <c r="AM15" s="94">
        <v>18742.10875965907</v>
      </c>
      <c r="AN15" s="253">
        <v>0.29906984042348667</v>
      </c>
      <c r="AO15" s="94">
        <v>11483.103060918933</v>
      </c>
      <c r="AP15" s="129">
        <v>0.18323710762939505</v>
      </c>
      <c r="AQ15" s="407"/>
      <c r="AR15" s="769">
        <v>15618.50764296719</v>
      </c>
      <c r="AS15" s="769">
        <v>15465.416916070288</v>
      </c>
      <c r="AT15" s="240">
        <v>100.98989072022897</v>
      </c>
      <c r="AU15" s="490"/>
      <c r="AV15" s="404" t="s">
        <v>35</v>
      </c>
      <c r="AW15" s="769">
        <v>0</v>
      </c>
      <c r="AX15" s="129" t="e">
        <v>#DIV/0!</v>
      </c>
      <c r="AY15" s="769">
        <v>0</v>
      </c>
      <c r="AZ15" s="129" t="e">
        <v>#DIV/0!</v>
      </c>
      <c r="BA15" s="769">
        <v>0</v>
      </c>
      <c r="BB15" s="129" t="e">
        <v>#DIV/0!</v>
      </c>
      <c r="BC15" s="769">
        <v>0</v>
      </c>
      <c r="BD15" s="129" t="e">
        <v>#DIV/0!</v>
      </c>
      <c r="BE15" s="769">
        <v>0</v>
      </c>
      <c r="BF15" s="129" t="e">
        <v>#DIV/0!</v>
      </c>
      <c r="BG15" s="240">
        <v>0</v>
      </c>
      <c r="BH15" s="235" t="e">
        <v>#DIV/0!</v>
      </c>
      <c r="BI15" s="484"/>
      <c r="BJ15" s="404" t="s">
        <v>35</v>
      </c>
      <c r="BK15" s="769">
        <v>19965.167923642144</v>
      </c>
      <c r="BL15" s="129">
        <v>0.38912282111939717</v>
      </c>
      <c r="BM15" s="769">
        <v>8782.0740428145855</v>
      </c>
      <c r="BN15" s="129">
        <v>0.17116337011985619</v>
      </c>
      <c r="BO15" s="769">
        <v>12905.475072210766</v>
      </c>
      <c r="BP15" s="129">
        <v>0.2515288069296942</v>
      </c>
      <c r="BQ15" s="769">
        <v>4524.2725973267552</v>
      </c>
      <c r="BR15" s="129">
        <v>8.8178457767953036E-2</v>
      </c>
      <c r="BS15" s="769">
        <v>1207.4037088851339</v>
      </c>
      <c r="BT15" s="129">
        <v>2.3532400990980407E-2</v>
      </c>
      <c r="BU15" s="769">
        <v>3923.7459881156738</v>
      </c>
      <c r="BV15" s="129">
        <v>7.6474143072118861E-2</v>
      </c>
      <c r="BW15" s="240">
        <v>51308.139332995066</v>
      </c>
      <c r="BX15" s="491">
        <v>0.30549275137635157</v>
      </c>
      <c r="BY15" s="465"/>
      <c r="BZ15" s="404" t="s">
        <v>35</v>
      </c>
      <c r="CA15" s="769">
        <v>517.7081987245914</v>
      </c>
      <c r="CB15" s="129">
        <v>1.0088734885736915E-2</v>
      </c>
      <c r="CC15" s="769">
        <v>1774.9330409035542</v>
      </c>
      <c r="CD15" s="129">
        <v>3.4588652321376132E-2</v>
      </c>
      <c r="CE15" s="769">
        <v>1746.7178096311711</v>
      </c>
      <c r="CF15" s="129">
        <v>3.4038813650193997E-2</v>
      </c>
      <c r="CG15" s="769">
        <v>5645.710022985746</v>
      </c>
      <c r="CH15" s="129">
        <v>0.1100196438920049</v>
      </c>
      <c r="CI15" s="769">
        <v>9978.487366999334</v>
      </c>
      <c r="CJ15" s="129">
        <v>0.19445377503068192</v>
      </c>
      <c r="CK15" s="769">
        <v>6913.0271555972149</v>
      </c>
      <c r="CL15" s="129">
        <v>0.1347162328171323</v>
      </c>
      <c r="CM15" s="769">
        <v>12904.14173099809</v>
      </c>
      <c r="CN15" s="129">
        <v>0.25146687877985513</v>
      </c>
      <c r="CO15" s="769">
        <v>11834.74728673816</v>
      </c>
      <c r="CP15" s="129">
        <v>0.23062726862301886</v>
      </c>
      <c r="CQ15" s="240">
        <v>51315.472612577854</v>
      </c>
      <c r="CR15" s="94"/>
    </row>
    <row r="16" spans="2:96" s="93" customFormat="1" x14ac:dyDescent="0.2">
      <c r="B16" s="114">
        <v>97201</v>
      </c>
      <c r="C16" s="132" t="s">
        <v>32</v>
      </c>
      <c r="D16" s="786">
        <v>1761</v>
      </c>
      <c r="E16" s="355">
        <v>1735</v>
      </c>
      <c r="F16" s="109"/>
      <c r="G16" s="355">
        <v>1902</v>
      </c>
      <c r="H16" s="787">
        <v>1.854965660962038E-2</v>
      </c>
      <c r="I16" s="109"/>
      <c r="J16" s="355">
        <v>35</v>
      </c>
      <c r="K16" s="788">
        <v>3.8876525828545707E-3</v>
      </c>
      <c r="L16" s="109">
        <v>132</v>
      </c>
      <c r="M16" s="788">
        <v>1.4662004026765809E-2</v>
      </c>
      <c r="N16" s="483"/>
      <c r="P16" s="405" t="s">
        <v>32</v>
      </c>
      <c r="Q16" s="355">
        <v>57.944414751469949</v>
      </c>
      <c r="R16" s="133">
        <v>3.0464991982896844E-2</v>
      </c>
      <c r="S16" s="355">
        <v>72.176376269374856</v>
      </c>
      <c r="T16" s="133">
        <v>3.7947621592731157E-2</v>
      </c>
      <c r="U16" s="355">
        <v>127.07108498129375</v>
      </c>
      <c r="V16" s="133">
        <v>6.6809192944949219E-2</v>
      </c>
      <c r="W16" s="355">
        <v>205.34687332977069</v>
      </c>
      <c r="X16" s="133">
        <v>0.10796365579903794</v>
      </c>
      <c r="Y16" s="355">
        <v>120.97167290219164</v>
      </c>
      <c r="Z16" s="133">
        <v>6.3602351683591657E-2</v>
      </c>
      <c r="AA16" s="355">
        <v>222.62854088722668</v>
      </c>
      <c r="AB16" s="133">
        <v>0.11704970603955105</v>
      </c>
      <c r="AC16" s="355">
        <v>463.55531801175965</v>
      </c>
      <c r="AD16" s="133">
        <v>0.24371993586317478</v>
      </c>
      <c r="AE16" s="355">
        <v>261.25815072153995</v>
      </c>
      <c r="AF16" s="133">
        <v>0.1373597006948156</v>
      </c>
      <c r="AG16" s="355">
        <v>258.20844468198891</v>
      </c>
      <c r="AH16" s="133">
        <v>0.13575628006413681</v>
      </c>
      <c r="AI16" s="355">
        <v>112.83912346338886</v>
      </c>
      <c r="AJ16" s="133">
        <v>5.9326563335114914E-2</v>
      </c>
      <c r="AK16" s="241">
        <v>1902.000000000005</v>
      </c>
      <c r="AL16" s="224"/>
      <c r="AM16" s="94">
        <v>583.51042223410082</v>
      </c>
      <c r="AN16" s="253">
        <v>0.30678781400320687</v>
      </c>
      <c r="AO16" s="94">
        <v>371.0475681453778</v>
      </c>
      <c r="AP16" s="133">
        <v>0.19508284339925172</v>
      </c>
      <c r="AQ16" s="407"/>
      <c r="AR16" s="355">
        <v>503.20149652592323</v>
      </c>
      <c r="AS16" s="355">
        <v>497.10208444682121</v>
      </c>
      <c r="AT16" s="236">
        <v>101.22699386503066</v>
      </c>
      <c r="AU16" s="484"/>
      <c r="AV16" s="405" t="s">
        <v>32</v>
      </c>
      <c r="AW16" s="355"/>
      <c r="AX16" s="133" t="e">
        <v>#DIV/0!</v>
      </c>
      <c r="AY16" s="355"/>
      <c r="AZ16" s="133" t="e">
        <v>#DIV/0!</v>
      </c>
      <c r="BA16" s="355"/>
      <c r="BB16" s="133" t="e">
        <v>#DIV/0!</v>
      </c>
      <c r="BC16" s="355"/>
      <c r="BD16" s="133" t="e">
        <v>#DIV/0!</v>
      </c>
      <c r="BE16" s="355"/>
      <c r="BF16" s="133" t="e">
        <v>#DIV/0!</v>
      </c>
      <c r="BG16" s="241">
        <v>0</v>
      </c>
      <c r="BH16" s="781" t="e">
        <v>#DIV/0!</v>
      </c>
      <c r="BI16" s="484"/>
      <c r="BJ16" s="405" t="s">
        <v>32</v>
      </c>
      <c r="BK16" s="355">
        <v>555.04649919829103</v>
      </c>
      <c r="BL16" s="133">
        <v>0.36087243886318571</v>
      </c>
      <c r="BM16" s="355">
        <v>254.14216996258745</v>
      </c>
      <c r="BN16" s="133">
        <v>0.16523463317911433</v>
      </c>
      <c r="BO16" s="355">
        <v>431.02512025654835</v>
      </c>
      <c r="BP16" s="133">
        <v>0.28023793787177792</v>
      </c>
      <c r="BQ16" s="355">
        <v>121.98824158204201</v>
      </c>
      <c r="BR16" s="133">
        <v>7.9312623925974907E-2</v>
      </c>
      <c r="BS16" s="236">
        <v>22.364510956707701</v>
      </c>
      <c r="BT16" s="133">
        <v>1.4540647719762064E-2</v>
      </c>
      <c r="BU16" s="236">
        <v>153.50187065740292</v>
      </c>
      <c r="BV16" s="133">
        <v>9.9801718440185122E-2</v>
      </c>
      <c r="BW16" s="241">
        <v>1538.0684126135793</v>
      </c>
      <c r="BX16" s="782">
        <v>0.31407035175879394</v>
      </c>
      <c r="BY16" s="465"/>
      <c r="BZ16" s="405" t="s">
        <v>32</v>
      </c>
      <c r="CA16" s="236">
        <v>10.165686798503479</v>
      </c>
      <c r="CB16" s="133">
        <v>6.6006600660066007E-3</v>
      </c>
      <c r="CC16" s="236">
        <v>50.828433992517397</v>
      </c>
      <c r="CD16" s="133">
        <v>3.3003300330033007E-2</v>
      </c>
      <c r="CE16" s="493">
        <v>10.165686798503479</v>
      </c>
      <c r="CF16" s="133">
        <v>6.6006600660066007E-3</v>
      </c>
      <c r="CG16" s="400">
        <v>106.73971138428655</v>
      </c>
      <c r="CH16" s="133">
        <v>6.9306930693069313E-2</v>
      </c>
      <c r="CI16" s="400">
        <v>284.63923035809745</v>
      </c>
      <c r="CJ16" s="133">
        <v>0.18481848184818483</v>
      </c>
      <c r="CK16" s="400">
        <v>299.88776055585265</v>
      </c>
      <c r="CL16" s="133">
        <v>0.19471947194719472</v>
      </c>
      <c r="CM16" s="400">
        <v>447.29021913415306</v>
      </c>
      <c r="CN16" s="133">
        <v>0.29042904290429039</v>
      </c>
      <c r="CO16" s="400">
        <v>330.38482095136311</v>
      </c>
      <c r="CP16" s="133">
        <v>0.21452145214521454</v>
      </c>
      <c r="CQ16" s="241">
        <v>1540.1015499732771</v>
      </c>
      <c r="CR16" s="94"/>
    </row>
    <row r="17" spans="2:96" s="93" customFormat="1" x14ac:dyDescent="0.2">
      <c r="B17" s="114">
        <v>97203</v>
      </c>
      <c r="C17" s="115" t="s">
        <v>1</v>
      </c>
      <c r="D17" s="224">
        <v>4184</v>
      </c>
      <c r="E17" s="355">
        <v>3711</v>
      </c>
      <c r="F17" s="109"/>
      <c r="G17" s="355">
        <v>3357</v>
      </c>
      <c r="H17" s="783">
        <v>-1.9851053670885799E-2</v>
      </c>
      <c r="I17" s="109"/>
      <c r="J17" s="355">
        <v>-16</v>
      </c>
      <c r="K17" s="766">
        <v>-8.9722276478579885E-4</v>
      </c>
      <c r="L17" s="109">
        <v>-338</v>
      </c>
      <c r="M17" s="766">
        <v>-1.8953830906099998E-2</v>
      </c>
      <c r="N17" s="483"/>
      <c r="P17" s="401" t="s">
        <v>1</v>
      </c>
      <c r="Q17" s="355">
        <v>66.419815572805206</v>
      </c>
      <c r="R17" s="116">
        <v>1.9785467850105747E-2</v>
      </c>
      <c r="S17" s="355">
        <v>73.061797130085722</v>
      </c>
      <c r="T17" s="116">
        <v>2.1764014635116322E-2</v>
      </c>
      <c r="U17" s="355">
        <v>149.44458503881168</v>
      </c>
      <c r="V17" s="116">
        <v>4.4517302662737929E-2</v>
      </c>
      <c r="W17" s="355">
        <v>262.35827151258053</v>
      </c>
      <c r="X17" s="116">
        <v>7.8152598007917698E-2</v>
      </c>
      <c r="Y17" s="355">
        <v>173.35826434564672</v>
      </c>
      <c r="Z17" s="116">
        <v>5.1640829414848433E-2</v>
      </c>
      <c r="AA17" s="355">
        <v>378.04581455344584</v>
      </c>
      <c r="AB17" s="116">
        <v>0.11261418366203296</v>
      </c>
      <c r="AC17" s="355">
        <v>729.29721209127661</v>
      </c>
      <c r="AD17" s="116">
        <v>0.21724671197237841</v>
      </c>
      <c r="AE17" s="355">
        <v>555.27220388927662</v>
      </c>
      <c r="AF17" s="116">
        <v>0.16540726955295648</v>
      </c>
      <c r="AG17" s="355">
        <v>650.91419261349097</v>
      </c>
      <c r="AH17" s="116">
        <v>0.19389758493103632</v>
      </c>
      <c r="AI17" s="355">
        <v>318.82784325259081</v>
      </c>
      <c r="AJ17" s="116">
        <v>9.4974037310869772E-2</v>
      </c>
      <c r="AK17" s="236">
        <v>3357.0000000000105</v>
      </c>
      <c r="AL17" s="224"/>
      <c r="AM17" s="94">
        <v>724.6427335999299</v>
      </c>
      <c r="AN17" s="253">
        <v>0.2158602125707261</v>
      </c>
      <c r="AO17" s="94">
        <v>969.74203586608178</v>
      </c>
      <c r="AP17" s="116">
        <v>0.2888716222419061</v>
      </c>
      <c r="AQ17" s="407"/>
      <c r="AR17" s="355">
        <v>612.16930019602137</v>
      </c>
      <c r="AS17" s="355">
        <v>1239.8492858621569</v>
      </c>
      <c r="AT17" s="236">
        <v>49.374493107872844</v>
      </c>
      <c r="AU17" s="484"/>
      <c r="AV17" s="401" t="s">
        <v>1</v>
      </c>
      <c r="AW17" s="355"/>
      <c r="AX17" s="116" t="e">
        <v>#DIV/0!</v>
      </c>
      <c r="AY17" s="355"/>
      <c r="AZ17" s="116" t="e">
        <v>#DIV/0!</v>
      </c>
      <c r="BA17" s="355"/>
      <c r="BB17" s="116" t="e">
        <v>#DIV/0!</v>
      </c>
      <c r="BC17" s="355"/>
      <c r="BD17" s="116" t="e">
        <v>#DIV/0!</v>
      </c>
      <c r="BE17" s="355"/>
      <c r="BF17" s="116" t="e">
        <v>#DIV/0!</v>
      </c>
      <c r="BG17" s="236">
        <v>0</v>
      </c>
      <c r="BH17" s="784" t="e">
        <v>#DIV/0!</v>
      </c>
      <c r="BI17" s="484"/>
      <c r="BJ17" s="401" t="s">
        <v>1</v>
      </c>
      <c r="BK17" s="355">
        <v>1011.3676659923315</v>
      </c>
      <c r="BL17" s="116">
        <v>0.34378322319056082</v>
      </c>
      <c r="BM17" s="355">
        <v>401.83988421547144</v>
      </c>
      <c r="BN17" s="116">
        <v>0.13659306624813927</v>
      </c>
      <c r="BO17" s="355">
        <v>1058.5155522465225</v>
      </c>
      <c r="BP17" s="116">
        <v>0.35980969194975743</v>
      </c>
      <c r="BQ17" s="355">
        <v>185.97548360385457</v>
      </c>
      <c r="BR17" s="116">
        <v>6.3216625701618193E-2</v>
      </c>
      <c r="BS17" s="236">
        <v>48.707864753390467</v>
      </c>
      <c r="BT17" s="116">
        <v>1.6556735302804756E-2</v>
      </c>
      <c r="BU17" s="236">
        <v>235.46970185840766</v>
      </c>
      <c r="BV17" s="116">
        <v>8.0040657607119481E-2</v>
      </c>
      <c r="BW17" s="236">
        <v>2941.8761526699782</v>
      </c>
      <c r="BX17" s="785">
        <v>0.2843459788736506</v>
      </c>
      <c r="BY17" s="465"/>
      <c r="BZ17" s="401" t="s">
        <v>1</v>
      </c>
      <c r="CA17" s="236">
        <v>27.674923155335399</v>
      </c>
      <c r="CB17" s="116">
        <v>9.2046348770316068E-3</v>
      </c>
      <c r="CC17" s="236">
        <v>99.629723359207432</v>
      </c>
      <c r="CD17" s="116">
        <v>3.3136685557313784E-2</v>
      </c>
      <c r="CE17" s="400">
        <v>33.209907786402482</v>
      </c>
      <c r="CF17" s="116">
        <v>1.104556185243793E-2</v>
      </c>
      <c r="CG17" s="400">
        <v>193.72446208734783</v>
      </c>
      <c r="CH17" s="116">
        <v>6.4432444139221265E-2</v>
      </c>
      <c r="CI17" s="400">
        <v>448.33375511643351</v>
      </c>
      <c r="CJ17" s="116">
        <v>0.14911508500791204</v>
      </c>
      <c r="CK17" s="400">
        <v>498.14861679603717</v>
      </c>
      <c r="CL17" s="116">
        <v>0.16568342778656892</v>
      </c>
      <c r="CM17" s="400">
        <v>1112.531910844483</v>
      </c>
      <c r="CN17" s="116">
        <v>0.37002632205667058</v>
      </c>
      <c r="CO17" s="400">
        <v>593.37580945664263</v>
      </c>
      <c r="CP17" s="116">
        <v>0.19735583872284398</v>
      </c>
      <c r="CQ17" s="236">
        <v>3006.6291086018891</v>
      </c>
      <c r="CR17" s="94"/>
    </row>
    <row r="18" spans="2:96" s="93" customFormat="1" x14ac:dyDescent="0.2">
      <c r="B18" s="114">
        <v>97211</v>
      </c>
      <c r="C18" s="115" t="s">
        <v>30</v>
      </c>
      <c r="D18" s="224">
        <v>880</v>
      </c>
      <c r="E18" s="355">
        <v>605</v>
      </c>
      <c r="F18" s="109"/>
      <c r="G18" s="355">
        <v>686</v>
      </c>
      <c r="H18" s="783">
        <v>2.5448249867418227E-2</v>
      </c>
      <c r="I18" s="109"/>
      <c r="J18" s="355">
        <v>-21</v>
      </c>
      <c r="K18" s="766">
        <v>-6.5976944100713921E-3</v>
      </c>
      <c r="L18" s="109">
        <v>102</v>
      </c>
      <c r="M18" s="766">
        <v>3.2045944277489621E-2</v>
      </c>
      <c r="N18" s="483"/>
      <c r="P18" s="401" t="s">
        <v>30</v>
      </c>
      <c r="Q18" s="355">
        <v>8</v>
      </c>
      <c r="R18" s="116">
        <v>1.1661807580174927E-2</v>
      </c>
      <c r="S18" s="355">
        <v>27</v>
      </c>
      <c r="T18" s="116">
        <v>3.9358600583090382E-2</v>
      </c>
      <c r="U18" s="355">
        <v>25</v>
      </c>
      <c r="V18" s="116">
        <v>3.6443148688046649E-2</v>
      </c>
      <c r="W18" s="355">
        <v>48</v>
      </c>
      <c r="X18" s="116">
        <v>6.9970845481049565E-2</v>
      </c>
      <c r="Y18" s="355">
        <v>54</v>
      </c>
      <c r="Z18" s="116">
        <v>7.8717201166180764E-2</v>
      </c>
      <c r="AA18" s="355">
        <v>75</v>
      </c>
      <c r="AB18" s="116">
        <v>0.10932944606413994</v>
      </c>
      <c r="AC18" s="355">
        <v>141</v>
      </c>
      <c r="AD18" s="116">
        <v>0.20553935860058309</v>
      </c>
      <c r="AE18" s="355">
        <v>102</v>
      </c>
      <c r="AF18" s="116">
        <v>0.14868804664723032</v>
      </c>
      <c r="AG18" s="355">
        <v>120</v>
      </c>
      <c r="AH18" s="116">
        <v>0.1749271137026239</v>
      </c>
      <c r="AI18" s="355">
        <v>86</v>
      </c>
      <c r="AJ18" s="116">
        <v>0.12536443148688048</v>
      </c>
      <c r="AK18" s="236">
        <v>686</v>
      </c>
      <c r="AL18" s="224"/>
      <c r="AM18" s="94">
        <v>162</v>
      </c>
      <c r="AN18" s="253">
        <v>0.23615160349854231</v>
      </c>
      <c r="AO18" s="94">
        <v>206</v>
      </c>
      <c r="AP18" s="116">
        <v>0.30029154518950441</v>
      </c>
      <c r="AQ18" s="407"/>
      <c r="AR18" s="355">
        <v>126</v>
      </c>
      <c r="AS18" s="355">
        <v>250</v>
      </c>
      <c r="AT18" s="236">
        <v>50.4</v>
      </c>
      <c r="AU18" s="484"/>
      <c r="AV18" s="401" t="s">
        <v>30</v>
      </c>
      <c r="AW18" s="355"/>
      <c r="AX18" s="116" t="e">
        <v>#DIV/0!</v>
      </c>
      <c r="AY18" s="355"/>
      <c r="AZ18" s="116" t="e">
        <v>#DIV/0!</v>
      </c>
      <c r="BA18" s="355"/>
      <c r="BB18" s="116" t="e">
        <v>#DIV/0!</v>
      </c>
      <c r="BC18" s="355"/>
      <c r="BD18" s="116" t="e">
        <v>#DIV/0!</v>
      </c>
      <c r="BE18" s="355"/>
      <c r="BF18" s="116" t="e">
        <v>#DIV/0!</v>
      </c>
      <c r="BG18" s="236">
        <v>0</v>
      </c>
      <c r="BH18" s="784" t="e">
        <v>#DIV/0!</v>
      </c>
      <c r="BI18" s="484"/>
      <c r="BJ18" s="401" t="s">
        <v>30</v>
      </c>
      <c r="BK18" s="355">
        <v>208</v>
      </c>
      <c r="BL18" s="116">
        <v>0.34957983193277309</v>
      </c>
      <c r="BM18" s="355">
        <v>78</v>
      </c>
      <c r="BN18" s="116">
        <v>0.13109243697478992</v>
      </c>
      <c r="BO18" s="355">
        <v>215</v>
      </c>
      <c r="BP18" s="116">
        <v>0.36134453781512604</v>
      </c>
      <c r="BQ18" s="355">
        <v>26</v>
      </c>
      <c r="BR18" s="116">
        <v>4.3697478991596636E-2</v>
      </c>
      <c r="BS18" s="236">
        <v>29</v>
      </c>
      <c r="BT18" s="116">
        <v>4.8739495798319328E-2</v>
      </c>
      <c r="BU18" s="236">
        <v>39</v>
      </c>
      <c r="BV18" s="116">
        <v>6.5546218487394961E-2</v>
      </c>
      <c r="BW18" s="236">
        <v>595</v>
      </c>
      <c r="BX18" s="785">
        <v>0.27272727272727271</v>
      </c>
      <c r="BY18" s="465"/>
      <c r="BZ18" s="401" t="s">
        <v>30</v>
      </c>
      <c r="CA18" s="236">
        <v>10</v>
      </c>
      <c r="CB18" s="116">
        <v>1.6393442622950821E-2</v>
      </c>
      <c r="CC18" s="236">
        <v>10</v>
      </c>
      <c r="CD18" s="116">
        <v>1.6393442622950821E-2</v>
      </c>
      <c r="CE18" s="400">
        <v>0</v>
      </c>
      <c r="CF18" s="116">
        <v>0</v>
      </c>
      <c r="CG18" s="400">
        <v>35</v>
      </c>
      <c r="CH18" s="116">
        <v>5.737704918032787E-2</v>
      </c>
      <c r="CI18" s="400">
        <v>100</v>
      </c>
      <c r="CJ18" s="116">
        <v>0.16393442622950818</v>
      </c>
      <c r="CK18" s="400">
        <v>110</v>
      </c>
      <c r="CL18" s="116">
        <v>0.18032786885245902</v>
      </c>
      <c r="CM18" s="400">
        <v>190</v>
      </c>
      <c r="CN18" s="116">
        <v>0.31147540983606559</v>
      </c>
      <c r="CO18" s="400">
        <v>155</v>
      </c>
      <c r="CP18" s="116">
        <v>0.25409836065573771</v>
      </c>
      <c r="CQ18" s="236">
        <v>610</v>
      </c>
      <c r="CR18" s="94"/>
    </row>
    <row r="19" spans="2:96" s="93" customFormat="1" x14ac:dyDescent="0.2">
      <c r="B19" s="114">
        <v>97214</v>
      </c>
      <c r="C19" s="115" t="s">
        <v>11</v>
      </c>
      <c r="D19" s="224">
        <v>8234</v>
      </c>
      <c r="E19" s="355">
        <v>7526</v>
      </c>
      <c r="F19" s="109"/>
      <c r="G19" s="355">
        <v>6987</v>
      </c>
      <c r="H19" s="783">
        <v>-1.4752580970487705E-2</v>
      </c>
      <c r="I19" s="109"/>
      <c r="J19" s="355">
        <v>-51</v>
      </c>
      <c r="K19" s="766">
        <v>-1.3958842847771298E-3</v>
      </c>
      <c r="L19" s="109">
        <v>-488</v>
      </c>
      <c r="M19" s="766">
        <v>-1.3356696685710576E-2</v>
      </c>
      <c r="N19" s="483"/>
      <c r="P19" s="401" t="s">
        <v>11</v>
      </c>
      <c r="Q19" s="355">
        <v>189.79497969522421</v>
      </c>
      <c r="R19" s="116">
        <v>2.7164015986149152E-2</v>
      </c>
      <c r="S19" s="355">
        <v>218.9942073406433</v>
      </c>
      <c r="T19" s="116">
        <v>3.1343095368633632E-2</v>
      </c>
      <c r="U19" s="355">
        <v>379.58995939044843</v>
      </c>
      <c r="V19" s="116">
        <v>5.4328031972298303E-2</v>
      </c>
      <c r="W19" s="355">
        <v>651.14277649284611</v>
      </c>
      <c r="X19" s="116">
        <v>9.319347022940401E-2</v>
      </c>
      <c r="Y19" s="355">
        <v>486.73369780019493</v>
      </c>
      <c r="Z19" s="116">
        <v>6.966275909549087E-2</v>
      </c>
      <c r="AA19" s="355">
        <v>845.9108324088088</v>
      </c>
      <c r="AB19" s="116">
        <v>0.12106924751807763</v>
      </c>
      <c r="AC19" s="355">
        <v>1676.2487434067275</v>
      </c>
      <c r="AD19" s="116">
        <v>0.23990965269883019</v>
      </c>
      <c r="AE19" s="355">
        <v>973.65383759010183</v>
      </c>
      <c r="AF19" s="116">
        <v>0.13935220231717493</v>
      </c>
      <c r="AG19" s="355">
        <v>1070.0379233899437</v>
      </c>
      <c r="AH19" s="116">
        <v>0.15314697629740134</v>
      </c>
      <c r="AI19" s="355">
        <v>494.8930424850638</v>
      </c>
      <c r="AJ19" s="116">
        <v>7.083054851653979E-2</v>
      </c>
      <c r="AK19" s="236">
        <v>6987.0000000000036</v>
      </c>
      <c r="AL19" s="224"/>
      <c r="AM19" s="94">
        <v>1926.255620719357</v>
      </c>
      <c r="AN19" s="253">
        <v>0.27569137265197596</v>
      </c>
      <c r="AO19" s="94">
        <v>1564.9309658750076</v>
      </c>
      <c r="AP19" s="116">
        <v>0.22397752481394112</v>
      </c>
      <c r="AQ19" s="407"/>
      <c r="AR19" s="355">
        <v>1586.5180033043971</v>
      </c>
      <c r="AS19" s="355">
        <v>2034.2782999377455</v>
      </c>
      <c r="AT19" s="236">
        <v>77.98923103849404</v>
      </c>
      <c r="AU19" s="484"/>
      <c r="AV19" s="401" t="s">
        <v>11</v>
      </c>
      <c r="AW19" s="355"/>
      <c r="AX19" s="116" t="e">
        <v>#DIV/0!</v>
      </c>
      <c r="AY19" s="355"/>
      <c r="AZ19" s="116" t="e">
        <v>#DIV/0!</v>
      </c>
      <c r="BA19" s="355"/>
      <c r="BB19" s="116" t="e">
        <v>#DIV/0!</v>
      </c>
      <c r="BC19" s="355"/>
      <c r="BD19" s="116" t="e">
        <v>#DIV/0!</v>
      </c>
      <c r="BE19" s="355"/>
      <c r="BF19" s="116" t="e">
        <v>#DIV/0!</v>
      </c>
      <c r="BG19" s="236">
        <v>0</v>
      </c>
      <c r="BH19" s="784" t="e">
        <v>#DIV/0!</v>
      </c>
      <c r="BI19" s="484"/>
      <c r="BJ19" s="401" t="s">
        <v>11</v>
      </c>
      <c r="BK19" s="355">
        <v>2109.5304275668636</v>
      </c>
      <c r="BL19" s="116">
        <v>0.36300837999760338</v>
      </c>
      <c r="BM19" s="355">
        <v>833.23119919250178</v>
      </c>
      <c r="BN19" s="116">
        <v>0.14338257643962965</v>
      </c>
      <c r="BO19" s="355">
        <v>1751.7793882357309</v>
      </c>
      <c r="BP19" s="116">
        <v>0.30144651602399775</v>
      </c>
      <c r="BQ19" s="355">
        <v>380.56326697862909</v>
      </c>
      <c r="BR19" s="116">
        <v>6.5487396259956934E-2</v>
      </c>
      <c r="BS19" s="236">
        <v>130.50312052608186</v>
      </c>
      <c r="BT19" s="116">
        <v>2.2457000737100483E-2</v>
      </c>
      <c r="BU19" s="236">
        <v>605.63703097798555</v>
      </c>
      <c r="BV19" s="116">
        <v>0.10421813054171197</v>
      </c>
      <c r="BW19" s="236">
        <v>5811.244433477792</v>
      </c>
      <c r="BX19" s="785">
        <v>0.28314600530865103</v>
      </c>
      <c r="BY19" s="465"/>
      <c r="BZ19" s="401" t="s">
        <v>11</v>
      </c>
      <c r="CA19" s="236">
        <v>136.26306234528926</v>
      </c>
      <c r="CB19" s="116">
        <v>2.340537335437155E-2</v>
      </c>
      <c r="CC19" s="236">
        <v>206.3412086942952</v>
      </c>
      <c r="CD19" s="116">
        <v>3.5442422508048355E-2</v>
      </c>
      <c r="CE19" s="400">
        <v>81.75783740717354</v>
      </c>
      <c r="CF19" s="116">
        <v>1.4043224012622927E-2</v>
      </c>
      <c r="CG19" s="400">
        <v>346.60403967214222</v>
      </c>
      <c r="CH19" s="116">
        <v>5.953482047910507E-2</v>
      </c>
      <c r="CI19" s="400">
        <v>1027.9193513985886</v>
      </c>
      <c r="CJ19" s="116">
        <v>0.17656168725096283</v>
      </c>
      <c r="CK19" s="400">
        <v>950.16128262397274</v>
      </c>
      <c r="CL19" s="116">
        <v>0.16320548785502506</v>
      </c>
      <c r="CM19" s="400">
        <v>1846.1369551493358</v>
      </c>
      <c r="CN19" s="116">
        <v>0.31710372535941089</v>
      </c>
      <c r="CO19" s="400">
        <v>1226.6871759471092</v>
      </c>
      <c r="CP19" s="116">
        <v>0.21070325918045335</v>
      </c>
      <c r="CQ19" s="236">
        <v>5821.8709132379063</v>
      </c>
      <c r="CR19" s="94"/>
    </row>
    <row r="20" spans="2:96" s="93" customFormat="1" x14ac:dyDescent="0.2">
      <c r="B20" s="114">
        <v>97215</v>
      </c>
      <c r="C20" s="115" t="s">
        <v>12</v>
      </c>
      <c r="D20" s="224">
        <v>1389</v>
      </c>
      <c r="E20" s="355">
        <v>1193</v>
      </c>
      <c r="F20" s="109"/>
      <c r="G20" s="355">
        <v>1087</v>
      </c>
      <c r="H20" s="783">
        <v>-1.8437811887675459E-2</v>
      </c>
      <c r="I20" s="109"/>
      <c r="J20" s="355">
        <v>0</v>
      </c>
      <c r="K20" s="766">
        <v>0</v>
      </c>
      <c r="L20" s="109">
        <v>-106</v>
      </c>
      <c r="M20" s="766">
        <v>-1.8437811887675459E-2</v>
      </c>
      <c r="N20" s="483"/>
      <c r="P20" s="401" t="s">
        <v>12</v>
      </c>
      <c r="Q20" s="355">
        <v>22.020257826887757</v>
      </c>
      <c r="R20" s="116">
        <v>2.0257826887661142E-2</v>
      </c>
      <c r="S20" s="355">
        <v>35.032228360957802</v>
      </c>
      <c r="T20" s="116">
        <v>3.2228360957642734E-2</v>
      </c>
      <c r="U20" s="355">
        <v>57.05248618784556</v>
      </c>
      <c r="V20" s="116">
        <v>5.2486187845303872E-2</v>
      </c>
      <c r="W20" s="355">
        <v>81.074585635359483</v>
      </c>
      <c r="X20" s="116">
        <v>7.4585635359116026E-2</v>
      </c>
      <c r="Y20" s="355">
        <v>78.071823204420241</v>
      </c>
      <c r="Z20" s="116">
        <v>7.1823204419889514E-2</v>
      </c>
      <c r="AA20" s="355">
        <v>127.11694290976116</v>
      </c>
      <c r="AB20" s="116">
        <v>0.11694290976058934</v>
      </c>
      <c r="AC20" s="355">
        <v>246.22651933701769</v>
      </c>
      <c r="AD20" s="116">
        <v>0.22651933701657462</v>
      </c>
      <c r="AE20" s="355">
        <v>177.16298342541518</v>
      </c>
      <c r="AF20" s="116">
        <v>0.16298342541436467</v>
      </c>
      <c r="AG20" s="355">
        <v>168.15469613259745</v>
      </c>
      <c r="AH20" s="116">
        <v>0.1546961325966851</v>
      </c>
      <c r="AI20" s="355">
        <v>95.087476979742604</v>
      </c>
      <c r="AJ20" s="116">
        <v>8.7476979742173125E-2</v>
      </c>
      <c r="AK20" s="236">
        <v>1087.0000000000048</v>
      </c>
      <c r="AL20" s="224"/>
      <c r="AM20" s="94">
        <v>273.25138121547081</v>
      </c>
      <c r="AN20" s="253">
        <v>0.25138121546961328</v>
      </c>
      <c r="AO20" s="94">
        <v>263.24217311234008</v>
      </c>
      <c r="AP20" s="116">
        <v>0.24217311233885824</v>
      </c>
      <c r="AQ20" s="407"/>
      <c r="AR20" s="355">
        <v>220.20257826887757</v>
      </c>
      <c r="AS20" s="355">
        <v>357.3287292817696</v>
      </c>
      <c r="AT20" s="236">
        <v>61.624649859943958</v>
      </c>
      <c r="AU20" s="484"/>
      <c r="AV20" s="401" t="s">
        <v>12</v>
      </c>
      <c r="AW20" s="355"/>
      <c r="AX20" s="116" t="e">
        <v>#DIV/0!</v>
      </c>
      <c r="AY20" s="355"/>
      <c r="AZ20" s="116" t="e">
        <v>#DIV/0!</v>
      </c>
      <c r="BA20" s="355"/>
      <c r="BB20" s="116" t="e">
        <v>#DIV/0!</v>
      </c>
      <c r="BC20" s="355"/>
      <c r="BD20" s="116" t="e">
        <v>#DIV/0!</v>
      </c>
      <c r="BE20" s="355"/>
      <c r="BF20" s="116" t="e">
        <v>#DIV/0!</v>
      </c>
      <c r="BG20" s="236">
        <v>0</v>
      </c>
      <c r="BH20" s="784" t="e">
        <v>#DIV/0!</v>
      </c>
      <c r="BI20" s="484"/>
      <c r="BJ20" s="401" t="s">
        <v>12</v>
      </c>
      <c r="BK20" s="355">
        <v>315.29005524862021</v>
      </c>
      <c r="BL20" s="116">
        <v>0.33834586466165412</v>
      </c>
      <c r="BM20" s="355">
        <v>133.12246777163963</v>
      </c>
      <c r="BN20" s="116">
        <v>0.14285714285714285</v>
      </c>
      <c r="BO20" s="355">
        <v>308.28360957642866</v>
      </c>
      <c r="BP20" s="116">
        <v>0.33082706766917291</v>
      </c>
      <c r="BQ20" s="355">
        <v>61.056169429097878</v>
      </c>
      <c r="BR20" s="116">
        <v>6.5520945220193333E-2</v>
      </c>
      <c r="BS20" s="236">
        <v>17.01565377532236</v>
      </c>
      <c r="BT20" s="116">
        <v>1.8259935553168634E-2</v>
      </c>
      <c r="BU20" s="236">
        <v>97.08931860036877</v>
      </c>
      <c r="BV20" s="116">
        <v>0.1041890440386681</v>
      </c>
      <c r="BW20" s="236">
        <v>931.85727440147753</v>
      </c>
      <c r="BX20" s="785">
        <v>0.29687499999999994</v>
      </c>
      <c r="BY20" s="465"/>
      <c r="BZ20" s="401" t="s">
        <v>12</v>
      </c>
      <c r="CA20" s="236">
        <v>0</v>
      </c>
      <c r="CB20" s="116">
        <v>0</v>
      </c>
      <c r="CC20" s="236">
        <v>15.01381215469614</v>
      </c>
      <c r="CD20" s="116">
        <v>1.6393442622950821E-2</v>
      </c>
      <c r="CE20" s="400">
        <v>5.00460405156538</v>
      </c>
      <c r="CF20" s="116">
        <v>5.4644808743169399E-3</v>
      </c>
      <c r="CG20" s="400">
        <v>25.0230202578269</v>
      </c>
      <c r="CH20" s="116">
        <v>2.7322404371584699E-2</v>
      </c>
      <c r="CI20" s="400">
        <v>135.12430939226527</v>
      </c>
      <c r="CJ20" s="116">
        <v>0.1475409836065574</v>
      </c>
      <c r="CK20" s="400">
        <v>180.16574585635368</v>
      </c>
      <c r="CL20" s="116">
        <v>0.19672131147540983</v>
      </c>
      <c r="CM20" s="400">
        <v>285.26243093922665</v>
      </c>
      <c r="CN20" s="116">
        <v>0.31147540983606553</v>
      </c>
      <c r="CO20" s="400">
        <v>270.24861878453044</v>
      </c>
      <c r="CP20" s="116">
        <v>0.29508196721311464</v>
      </c>
      <c r="CQ20" s="236">
        <v>915.84254143646456</v>
      </c>
      <c r="CR20" s="94"/>
    </row>
    <row r="21" spans="2:96" s="93" customFormat="1" x14ac:dyDescent="0.2">
      <c r="B21" s="114">
        <v>97216</v>
      </c>
      <c r="C21" s="118" t="s">
        <v>13</v>
      </c>
      <c r="D21" s="485">
        <v>3655</v>
      </c>
      <c r="E21" s="355">
        <v>3603</v>
      </c>
      <c r="F21" s="109"/>
      <c r="G21" s="355">
        <v>3307</v>
      </c>
      <c r="H21" s="767">
        <v>-1.6998939065506091E-2</v>
      </c>
      <c r="I21" s="109"/>
      <c r="J21" s="355">
        <v>20</v>
      </c>
      <c r="K21" s="768">
        <v>1.1485769638855468E-3</v>
      </c>
      <c r="L21" s="109">
        <v>-316</v>
      </c>
      <c r="M21" s="768">
        <v>-1.8147516029391637E-2</v>
      </c>
      <c r="N21" s="483"/>
      <c r="P21" s="402" t="s">
        <v>13</v>
      </c>
      <c r="Q21" s="355">
        <v>78</v>
      </c>
      <c r="R21" s="119">
        <v>2.3586332022981556E-2</v>
      </c>
      <c r="S21" s="355">
        <v>91</v>
      </c>
      <c r="T21" s="119">
        <v>2.7517387360145147E-2</v>
      </c>
      <c r="U21" s="355">
        <v>174</v>
      </c>
      <c r="V21" s="119">
        <v>5.2615663743574237E-2</v>
      </c>
      <c r="W21" s="355">
        <v>310</v>
      </c>
      <c r="X21" s="119">
        <v>9.3740550347747198E-2</v>
      </c>
      <c r="Y21" s="355">
        <v>224</v>
      </c>
      <c r="Z21" s="119">
        <v>6.7735107348049592E-2</v>
      </c>
      <c r="AA21" s="355">
        <v>342</v>
      </c>
      <c r="AB21" s="119">
        <v>0.10341699425461143</v>
      </c>
      <c r="AC21" s="355">
        <v>825</v>
      </c>
      <c r="AD21" s="119">
        <v>0.24947081947384336</v>
      </c>
      <c r="AE21" s="355">
        <v>505</v>
      </c>
      <c r="AF21" s="119">
        <v>0.1527063804052011</v>
      </c>
      <c r="AG21" s="355">
        <v>528</v>
      </c>
      <c r="AH21" s="119">
        <v>0.15966132446325976</v>
      </c>
      <c r="AI21" s="355">
        <v>230</v>
      </c>
      <c r="AJ21" s="119">
        <v>6.9549440580586638E-2</v>
      </c>
      <c r="AK21" s="238">
        <v>3307</v>
      </c>
      <c r="AL21" s="224"/>
      <c r="AM21" s="94">
        <v>877</v>
      </c>
      <c r="AN21" s="253">
        <v>0.26519504082249773</v>
      </c>
      <c r="AO21" s="94">
        <v>758</v>
      </c>
      <c r="AP21" s="119">
        <v>0.22921076504384641</v>
      </c>
      <c r="AQ21" s="407"/>
      <c r="AR21" s="355">
        <v>728</v>
      </c>
      <c r="AS21" s="355">
        <v>987</v>
      </c>
      <c r="AT21" s="236">
        <v>73.75886524822694</v>
      </c>
      <c r="AU21" s="484"/>
      <c r="AV21" s="402" t="s">
        <v>13</v>
      </c>
      <c r="AW21" s="355"/>
      <c r="AX21" s="119" t="e">
        <v>#DIV/0!</v>
      </c>
      <c r="AY21" s="355"/>
      <c r="AZ21" s="119" t="e">
        <v>#DIV/0!</v>
      </c>
      <c r="BA21" s="355"/>
      <c r="BB21" s="119" t="e">
        <v>#DIV/0!</v>
      </c>
      <c r="BC21" s="355"/>
      <c r="BD21" s="119" t="e">
        <v>#DIV/0!</v>
      </c>
      <c r="BE21" s="355"/>
      <c r="BF21" s="119" t="e">
        <v>#DIV/0!</v>
      </c>
      <c r="BG21" s="238">
        <v>0</v>
      </c>
      <c r="BH21" s="403" t="e">
        <v>#DIV/0!</v>
      </c>
      <c r="BI21" s="484"/>
      <c r="BJ21" s="402" t="s">
        <v>13</v>
      </c>
      <c r="BK21" s="355">
        <v>1024</v>
      </c>
      <c r="BL21" s="119">
        <v>0.36715668698458231</v>
      </c>
      <c r="BM21" s="355">
        <v>363</v>
      </c>
      <c r="BN21" s="119">
        <v>0.13015417712441735</v>
      </c>
      <c r="BO21" s="355">
        <v>837</v>
      </c>
      <c r="BP21" s="119">
        <v>0.30010756543563999</v>
      </c>
      <c r="BQ21" s="355">
        <v>242</v>
      </c>
      <c r="BR21" s="119">
        <v>8.6769451416278232E-2</v>
      </c>
      <c r="BS21" s="236">
        <v>60</v>
      </c>
      <c r="BT21" s="119">
        <v>2.1513087128002869E-2</v>
      </c>
      <c r="BU21" s="236">
        <v>263</v>
      </c>
      <c r="BV21" s="119">
        <v>9.4299031911079245E-2</v>
      </c>
      <c r="BW21" s="238">
        <v>2789</v>
      </c>
      <c r="BX21" s="487">
        <v>0.2617159336697909</v>
      </c>
      <c r="BY21" s="465"/>
      <c r="BZ21" s="402" t="s">
        <v>13</v>
      </c>
      <c r="CA21" s="236">
        <v>20</v>
      </c>
      <c r="CB21" s="119">
        <v>7.104795737122558E-3</v>
      </c>
      <c r="CC21" s="236">
        <v>85</v>
      </c>
      <c r="CD21" s="119">
        <v>3.0195381882770871E-2</v>
      </c>
      <c r="CE21" s="486">
        <v>40</v>
      </c>
      <c r="CF21" s="119">
        <v>1.4209591474245116E-2</v>
      </c>
      <c r="CG21" s="400">
        <v>260</v>
      </c>
      <c r="CH21" s="119">
        <v>9.236234458259325E-2</v>
      </c>
      <c r="CI21" s="400">
        <v>455</v>
      </c>
      <c r="CJ21" s="119">
        <v>0.16163410301953818</v>
      </c>
      <c r="CK21" s="400">
        <v>450</v>
      </c>
      <c r="CL21" s="119">
        <v>0.15985790408525755</v>
      </c>
      <c r="CM21" s="400">
        <v>885</v>
      </c>
      <c r="CN21" s="119">
        <v>0.31438721136767317</v>
      </c>
      <c r="CO21" s="400">
        <v>620</v>
      </c>
      <c r="CP21" s="119">
        <v>0.2202486678507993</v>
      </c>
      <c r="CQ21" s="238">
        <v>2815</v>
      </c>
      <c r="CR21" s="94"/>
    </row>
    <row r="22" spans="2:96" s="121" customFormat="1" hidden="1" x14ac:dyDescent="0.2">
      <c r="C22" s="127" t="s">
        <v>36</v>
      </c>
      <c r="D22" s="128">
        <v>20113</v>
      </c>
      <c r="E22" s="365">
        <v>18373</v>
      </c>
      <c r="F22" s="488"/>
      <c r="G22" s="365">
        <v>17326</v>
      </c>
      <c r="H22" s="492">
        <v>-1.1666202362885625E-2</v>
      </c>
      <c r="I22" s="488"/>
      <c r="J22" s="365">
        <v>-33</v>
      </c>
      <c r="K22" s="274"/>
      <c r="L22" s="226">
        <v>-1014</v>
      </c>
      <c r="M22" s="274"/>
      <c r="N22" s="489"/>
      <c r="P22" s="404" t="s">
        <v>36</v>
      </c>
      <c r="Q22" s="769">
        <v>422.17946784638713</v>
      </c>
      <c r="R22" s="129">
        <v>2.4366816798244637E-2</v>
      </c>
      <c r="S22" s="769">
        <v>517.26460910106164</v>
      </c>
      <c r="T22" s="129">
        <v>2.9854819871930106E-2</v>
      </c>
      <c r="U22" s="769">
        <v>912.15811559839938</v>
      </c>
      <c r="V22" s="129">
        <v>5.2646780306960538E-2</v>
      </c>
      <c r="W22" s="769">
        <v>1557.9225069705569</v>
      </c>
      <c r="X22" s="129">
        <v>8.9918186942777034E-2</v>
      </c>
      <c r="Y22" s="769">
        <v>1137.1354582524536</v>
      </c>
      <c r="Z22" s="129">
        <v>6.563173601826458E-2</v>
      </c>
      <c r="AA22" s="769">
        <v>1990.7021307592424</v>
      </c>
      <c r="AB22" s="129">
        <v>0.11489681004035784</v>
      </c>
      <c r="AC22" s="769">
        <v>4081.3277928467814</v>
      </c>
      <c r="AD22" s="129">
        <v>0.23556087919004826</v>
      </c>
      <c r="AE22" s="769">
        <v>2574.3471756263334</v>
      </c>
      <c r="AF22" s="129">
        <v>0.14858289135555408</v>
      </c>
      <c r="AG22" s="769">
        <v>2795.3152568180212</v>
      </c>
      <c r="AH22" s="129">
        <v>0.16133644562034039</v>
      </c>
      <c r="AI22" s="769">
        <v>1337.647486180786</v>
      </c>
      <c r="AJ22" s="129">
        <v>7.7204633855522592E-2</v>
      </c>
      <c r="AK22" s="240">
        <v>17326.000000000022</v>
      </c>
      <c r="AL22" s="224"/>
      <c r="AM22" s="94">
        <v>4546.6601577688598</v>
      </c>
      <c r="AN22" s="253">
        <v>0.26241833993817693</v>
      </c>
      <c r="AO22" s="94">
        <v>4132.9627429988068</v>
      </c>
      <c r="AP22" s="129">
        <v>0.23854107947586298</v>
      </c>
      <c r="AQ22" s="407"/>
      <c r="AR22" s="769">
        <v>3776.0913782952189</v>
      </c>
      <c r="AS22" s="769">
        <v>5365.5583995284933</v>
      </c>
      <c r="AT22" s="240">
        <v>70.376484554283266</v>
      </c>
      <c r="AU22" s="490"/>
      <c r="AV22" s="404" t="s">
        <v>36</v>
      </c>
      <c r="AW22" s="769">
        <v>0</v>
      </c>
      <c r="AX22" s="129" t="e">
        <v>#DIV/0!</v>
      </c>
      <c r="AY22" s="769">
        <v>0</v>
      </c>
      <c r="AZ22" s="129" t="e">
        <v>#DIV/0!</v>
      </c>
      <c r="BA22" s="769">
        <v>0</v>
      </c>
      <c r="BB22" s="129" t="e">
        <v>#DIV/0!</v>
      </c>
      <c r="BC22" s="769">
        <v>0</v>
      </c>
      <c r="BD22" s="129" t="e">
        <v>#DIV/0!</v>
      </c>
      <c r="BE22" s="769">
        <v>0</v>
      </c>
      <c r="BF22" s="129" t="e">
        <v>#DIV/0!</v>
      </c>
      <c r="BG22" s="240">
        <v>0</v>
      </c>
      <c r="BH22" s="235" t="e">
        <v>#DIV/0!</v>
      </c>
      <c r="BI22" s="484"/>
      <c r="BJ22" s="404" t="s">
        <v>36</v>
      </c>
      <c r="BK22" s="769">
        <v>5223.234648006106</v>
      </c>
      <c r="BL22" s="129">
        <v>0.35758322047645102</v>
      </c>
      <c r="BM22" s="769">
        <v>2063.3357211422003</v>
      </c>
      <c r="BN22" s="129">
        <v>0.14125619119404839</v>
      </c>
      <c r="BO22" s="769">
        <v>4601.6036703152304</v>
      </c>
      <c r="BP22" s="129">
        <v>0.31502629513604302</v>
      </c>
      <c r="BQ22" s="769">
        <v>1017.5831615936235</v>
      </c>
      <c r="BR22" s="129">
        <v>6.9663855550536891E-2</v>
      </c>
      <c r="BS22" s="769">
        <v>307.59115001150235</v>
      </c>
      <c r="BT22" s="129">
        <v>2.1057724077771432E-2</v>
      </c>
      <c r="BU22" s="769">
        <v>1393.6979220941651</v>
      </c>
      <c r="BV22" s="129">
        <v>9.5412713565149201E-2</v>
      </c>
      <c r="BW22" s="240">
        <v>14607.046273162829</v>
      </c>
      <c r="BX22" s="491">
        <v>0.28316966921481523</v>
      </c>
      <c r="BY22" s="465"/>
      <c r="BZ22" s="404" t="s">
        <v>36</v>
      </c>
      <c r="CA22" s="769">
        <v>204.10367229912814</v>
      </c>
      <c r="CB22" s="129">
        <v>1.387568902860725E-2</v>
      </c>
      <c r="CC22" s="769">
        <v>466.81317820071621</v>
      </c>
      <c r="CD22" s="129">
        <v>3.1735609762454174E-2</v>
      </c>
      <c r="CE22" s="769">
        <v>170.13803604364489</v>
      </c>
      <c r="CF22" s="129">
        <v>1.1566585027532956E-2</v>
      </c>
      <c r="CG22" s="769">
        <v>967.09123340160352</v>
      </c>
      <c r="CH22" s="129">
        <v>6.574628014191887E-2</v>
      </c>
      <c r="CI22" s="769">
        <v>2451.0166462653851</v>
      </c>
      <c r="CJ22" s="129">
        <v>0.16662877450668789</v>
      </c>
      <c r="CK22" s="769">
        <v>2488.3634058322159</v>
      </c>
      <c r="CL22" s="129">
        <v>0.16916773922073788</v>
      </c>
      <c r="CM22" s="769">
        <v>4766.2215160671985</v>
      </c>
      <c r="CN22" s="129">
        <v>0.32402458443511284</v>
      </c>
      <c r="CO22" s="769">
        <v>3195.6964251396457</v>
      </c>
      <c r="CP22" s="129">
        <v>0.21725473787694807</v>
      </c>
      <c r="CQ22" s="240">
        <v>14709.444113249539</v>
      </c>
      <c r="CR22" s="94"/>
    </row>
    <row r="23" spans="2:96" s="93" customFormat="1" x14ac:dyDescent="0.2">
      <c r="B23" s="114">
        <v>97234</v>
      </c>
      <c r="C23" s="132" t="s">
        <v>2</v>
      </c>
      <c r="D23" s="786">
        <v>1521</v>
      </c>
      <c r="E23" s="355">
        <v>1437</v>
      </c>
      <c r="F23" s="109"/>
      <c r="G23" s="355">
        <v>1619</v>
      </c>
      <c r="H23" s="787">
        <v>2.4136904539031834E-2</v>
      </c>
      <c r="I23" s="109"/>
      <c r="J23" s="355">
        <v>4</v>
      </c>
      <c r="K23" s="788">
        <v>5.3048141844026005E-4</v>
      </c>
      <c r="L23" s="109">
        <v>178</v>
      </c>
      <c r="M23" s="788">
        <v>2.3606423120591573E-2</v>
      </c>
      <c r="N23" s="483"/>
      <c r="P23" s="405" t="s">
        <v>2</v>
      </c>
      <c r="Q23" s="355">
        <v>54.730442443769327</v>
      </c>
      <c r="R23" s="133">
        <v>3.3805091070889172E-2</v>
      </c>
      <c r="S23" s="355">
        <v>53.697792586339723</v>
      </c>
      <c r="T23" s="133">
        <v>3.3167259163891266E-2</v>
      </c>
      <c r="U23" s="355">
        <v>93.97113702609451</v>
      </c>
      <c r="V23" s="133">
        <v>5.8042703536809716E-2</v>
      </c>
      <c r="W23" s="355">
        <v>176.58312562046331</v>
      </c>
      <c r="X23" s="133">
        <v>0.10906925609664243</v>
      </c>
      <c r="Y23" s="355">
        <v>135.11465094858232</v>
      </c>
      <c r="Z23" s="133">
        <v>8.3455621339458261E-2</v>
      </c>
      <c r="AA23" s="355">
        <v>228.21561849194381</v>
      </c>
      <c r="AB23" s="133">
        <v>0.14096085144653789</v>
      </c>
      <c r="AC23" s="355">
        <v>414.09259282927366</v>
      </c>
      <c r="AD23" s="133">
        <v>0.25577059470616154</v>
      </c>
      <c r="AE23" s="355">
        <v>206.49747541098267</v>
      </c>
      <c r="AF23" s="133">
        <v>0.12754630970412822</v>
      </c>
      <c r="AG23" s="355">
        <v>168.32192676102642</v>
      </c>
      <c r="AH23" s="133">
        <v>0.10396660084065916</v>
      </c>
      <c r="AI23" s="355">
        <v>87.775237881516858</v>
      </c>
      <c r="AJ23" s="133">
        <v>5.4215712094822267E-2</v>
      </c>
      <c r="AK23" s="241">
        <v>1618.9999999999927</v>
      </c>
      <c r="AL23" s="224"/>
      <c r="AM23" s="94">
        <v>514.09714862524913</v>
      </c>
      <c r="AN23" s="253">
        <v>0.31753993120769092</v>
      </c>
      <c r="AO23" s="94">
        <v>256.09716464254325</v>
      </c>
      <c r="AP23" s="133">
        <v>0.15818231293548143</v>
      </c>
      <c r="AQ23" s="407"/>
      <c r="AR23" s="355">
        <v>421.15866145658435</v>
      </c>
      <c r="AS23" s="355">
        <v>351.10095152606743</v>
      </c>
      <c r="AT23" s="236">
        <v>119.9537226048547</v>
      </c>
      <c r="AU23" s="484"/>
      <c r="AV23" s="405" t="s">
        <v>2</v>
      </c>
      <c r="AW23" s="355"/>
      <c r="AX23" s="133" t="e">
        <v>#DIV/0!</v>
      </c>
      <c r="AY23" s="355"/>
      <c r="AZ23" s="133" t="e">
        <v>#DIV/0!</v>
      </c>
      <c r="BA23" s="355"/>
      <c r="BB23" s="133" t="e">
        <v>#DIV/0!</v>
      </c>
      <c r="BC23" s="355"/>
      <c r="BD23" s="133" t="e">
        <v>#DIV/0!</v>
      </c>
      <c r="BE23" s="355"/>
      <c r="BF23" s="133" t="e">
        <v>#DIV/0!</v>
      </c>
      <c r="BG23" s="241">
        <v>0</v>
      </c>
      <c r="BH23" s="781" t="e">
        <v>#DIV/0!</v>
      </c>
      <c r="BI23" s="484"/>
      <c r="BJ23" s="405" t="s">
        <v>2</v>
      </c>
      <c r="BK23" s="355">
        <v>627.8186172422636</v>
      </c>
      <c r="BL23" s="133">
        <v>0.4772830832308349</v>
      </c>
      <c r="BM23" s="355">
        <v>144.50598789026674</v>
      </c>
      <c r="BN23" s="133">
        <v>0.1098569898238138</v>
      </c>
      <c r="BO23" s="355">
        <v>294.30520936743881</v>
      </c>
      <c r="BP23" s="133">
        <v>0.22373802541058449</v>
      </c>
      <c r="BQ23" s="355">
        <v>125.88579438159445</v>
      </c>
      <c r="BR23" s="133">
        <v>9.5701462854557773E-2</v>
      </c>
      <c r="BS23" s="236">
        <v>17.55504757630337</v>
      </c>
      <c r="BT23" s="133">
        <v>1.3345776954315568E-2</v>
      </c>
      <c r="BU23" s="236">
        <v>105.33028545782022</v>
      </c>
      <c r="BV23" s="133">
        <v>8.0074661725893406E-2</v>
      </c>
      <c r="BW23" s="241">
        <v>1315.4009419156873</v>
      </c>
      <c r="BX23" s="782">
        <v>0.18710524943779255</v>
      </c>
      <c r="BY23" s="465"/>
      <c r="BZ23" s="405" t="s">
        <v>2</v>
      </c>
      <c r="CA23" s="236">
        <v>37.175394867466139</v>
      </c>
      <c r="CB23" s="133">
        <v>2.8938906752411571E-2</v>
      </c>
      <c r="CC23" s="236">
        <v>49.567193156621521</v>
      </c>
      <c r="CD23" s="133">
        <v>3.858520900321543E-2</v>
      </c>
      <c r="CE23" s="493">
        <v>33.044795437747673</v>
      </c>
      <c r="CF23" s="133">
        <v>2.5723472668810282E-2</v>
      </c>
      <c r="CG23" s="400">
        <v>190.00757376704917</v>
      </c>
      <c r="CH23" s="133">
        <v>0.14790996784565916</v>
      </c>
      <c r="CI23" s="400">
        <v>190.00757376704914</v>
      </c>
      <c r="CJ23" s="133">
        <v>0.14790996784565913</v>
      </c>
      <c r="CK23" s="400">
        <v>239.57476692367067</v>
      </c>
      <c r="CL23" s="133">
        <v>0.18649517684887457</v>
      </c>
      <c r="CM23" s="400">
        <v>268.48896293169992</v>
      </c>
      <c r="CN23" s="133">
        <v>0.20900321543408359</v>
      </c>
      <c r="CO23" s="400">
        <v>276.75016179113686</v>
      </c>
      <c r="CP23" s="133">
        <v>0.21543408360128619</v>
      </c>
      <c r="CQ23" s="241">
        <v>1284.6164226424412</v>
      </c>
      <c r="CR23" s="94"/>
    </row>
    <row r="24" spans="2:96" s="93" customFormat="1" x14ac:dyDescent="0.2">
      <c r="B24" s="114">
        <v>97204</v>
      </c>
      <c r="C24" s="115" t="s">
        <v>3</v>
      </c>
      <c r="D24" s="224">
        <v>3315</v>
      </c>
      <c r="E24" s="355">
        <v>3771</v>
      </c>
      <c r="F24" s="109"/>
      <c r="G24" s="355">
        <v>3683</v>
      </c>
      <c r="H24" s="783">
        <v>-4.7113826162178407E-3</v>
      </c>
      <c r="I24" s="109"/>
      <c r="J24" s="355">
        <v>8</v>
      </c>
      <c r="K24" s="766">
        <v>4.2830751056525826E-4</v>
      </c>
      <c r="L24" s="109">
        <v>-96</v>
      </c>
      <c r="M24" s="766">
        <v>-5.1396901267830994E-3</v>
      </c>
      <c r="N24" s="483"/>
      <c r="P24" s="401" t="s">
        <v>3</v>
      </c>
      <c r="Q24" s="355">
        <v>84.255416255517389</v>
      </c>
      <c r="R24" s="116">
        <v>2.247475915588653E-2</v>
      </c>
      <c r="S24" s="355">
        <v>98.818080793508045</v>
      </c>
      <c r="T24" s="116">
        <v>2.6359285429743459E-2</v>
      </c>
      <c r="U24" s="355">
        <v>194.51559061458954</v>
      </c>
      <c r="V24" s="116">
        <v>5.1886172372231872E-2</v>
      </c>
      <c r="W24" s="355">
        <v>329.48558082911831</v>
      </c>
      <c r="X24" s="116">
        <v>8.7888819539086921E-2</v>
      </c>
      <c r="Y24" s="355">
        <v>202.83711320772704</v>
      </c>
      <c r="Z24" s="116">
        <v>5.4105901671578686E-2</v>
      </c>
      <c r="AA24" s="355">
        <v>435.7159002916527</v>
      </c>
      <c r="AB24" s="116">
        <v>0.11622528680824011</v>
      </c>
      <c r="AC24" s="355">
        <v>849.0077263456642</v>
      </c>
      <c r="AD24" s="116">
        <v>0.22646905111997598</v>
      </c>
      <c r="AE24" s="355">
        <v>596.07637857399573</v>
      </c>
      <c r="AF24" s="116">
        <v>0.15900073422385266</v>
      </c>
      <c r="AG24" s="355">
        <v>637.15461631912763</v>
      </c>
      <c r="AH24" s="116">
        <v>0.16995817222487411</v>
      </c>
      <c r="AI24" s="355">
        <v>255.13359676911386</v>
      </c>
      <c r="AJ24" s="116">
        <v>6.8055757063397254E-2</v>
      </c>
      <c r="AK24" s="236">
        <v>3748.8907298679296</v>
      </c>
      <c r="AL24" s="224"/>
      <c r="AM24" s="94">
        <v>975.80251156837562</v>
      </c>
      <c r="AN24" s="253">
        <v>0.24271493816852746</v>
      </c>
      <c r="AO24" s="94">
        <v>892.28821308824149</v>
      </c>
      <c r="AP24" s="116">
        <v>0.23801392928827136</v>
      </c>
      <c r="AQ24" s="407"/>
      <c r="AR24" s="355">
        <v>769.48608794126471</v>
      </c>
      <c r="AS24" s="355">
        <v>1179.672080792119</v>
      </c>
      <c r="AT24" s="236">
        <v>65.22881235135911</v>
      </c>
      <c r="AU24" s="484"/>
      <c r="AV24" s="401" t="s">
        <v>3</v>
      </c>
      <c r="AW24" s="355"/>
      <c r="AX24" s="116" t="e">
        <v>#DIV/0!</v>
      </c>
      <c r="AY24" s="355"/>
      <c r="AZ24" s="116" t="e">
        <v>#DIV/0!</v>
      </c>
      <c r="BA24" s="355"/>
      <c r="BB24" s="116" t="e">
        <v>#DIV/0!</v>
      </c>
      <c r="BC24" s="355"/>
      <c r="BD24" s="116" t="e">
        <v>#DIV/0!</v>
      </c>
      <c r="BE24" s="355"/>
      <c r="BF24" s="116" t="e">
        <v>#DIV/0!</v>
      </c>
      <c r="BG24" s="236">
        <v>0</v>
      </c>
      <c r="BH24" s="784" t="e">
        <v>#DIV/0!</v>
      </c>
      <c r="BI24" s="484"/>
      <c r="BJ24" s="401" t="s">
        <v>3</v>
      </c>
      <c r="BK24" s="355">
        <v>1311.1411747938378</v>
      </c>
      <c r="BL24" s="116">
        <v>0.41832077889742014</v>
      </c>
      <c r="BM24" s="355">
        <v>286.05233913910229</v>
      </c>
      <c r="BN24" s="116">
        <v>9.1265257788059093E-2</v>
      </c>
      <c r="BO24" s="355">
        <v>961.61876256302276</v>
      </c>
      <c r="BP24" s="116">
        <v>0.30680533682499039</v>
      </c>
      <c r="BQ24" s="355">
        <v>223.64091969057085</v>
      </c>
      <c r="BR24" s="116">
        <v>7.1352837907028011E-2</v>
      </c>
      <c r="BS24" s="236">
        <v>72.296757965935257</v>
      </c>
      <c r="BT24" s="116">
        <v>2.3066346084984868E-2</v>
      </c>
      <c r="BU24" s="236">
        <v>279.54611942448713</v>
      </c>
      <c r="BV24" s="116">
        <v>8.9189442497517618E-2</v>
      </c>
      <c r="BW24" s="236">
        <v>3134.2960735769557</v>
      </c>
      <c r="BX24" s="785">
        <v>0.17909685748392823</v>
      </c>
      <c r="BY24" s="465"/>
      <c r="BZ24" s="401" t="s">
        <v>3</v>
      </c>
      <c r="CA24" s="236">
        <v>67.612371069242087</v>
      </c>
      <c r="CB24" s="116">
        <v>2.1207597057643517E-2</v>
      </c>
      <c r="CC24" s="236">
        <v>83.21522593137486</v>
      </c>
      <c r="CD24" s="116">
        <v>2.6101657917099709E-2</v>
      </c>
      <c r="CE24" s="400">
        <v>151.28184587379363</v>
      </c>
      <c r="CF24" s="116">
        <v>4.7451736696858163E-2</v>
      </c>
      <c r="CG24" s="400">
        <v>405.67422641545249</v>
      </c>
      <c r="CH24" s="116">
        <v>0.12724558234586109</v>
      </c>
      <c r="CI24" s="400">
        <v>546.55416904782442</v>
      </c>
      <c r="CJ24" s="116">
        <v>0.17143461180308184</v>
      </c>
      <c r="CK24" s="400">
        <v>291.90782275996725</v>
      </c>
      <c r="CL24" s="116">
        <v>9.1561106128455763E-2</v>
      </c>
      <c r="CM24" s="400">
        <v>1010.312628656314</v>
      </c>
      <c r="CN24" s="116">
        <v>0.31689915309801775</v>
      </c>
      <c r="CO24" s="400">
        <v>631.56202795423815</v>
      </c>
      <c r="CP24" s="116">
        <v>0.19809855495298215</v>
      </c>
      <c r="CQ24" s="236">
        <v>3188.120317708207</v>
      </c>
      <c r="CR24" s="94"/>
    </row>
    <row r="25" spans="2:96" s="93" customFormat="1" x14ac:dyDescent="0.2">
      <c r="B25" s="114">
        <v>97205</v>
      </c>
      <c r="C25" s="115" t="s">
        <v>4</v>
      </c>
      <c r="D25" s="224">
        <v>4046</v>
      </c>
      <c r="E25" s="355">
        <v>4469</v>
      </c>
      <c r="F25" s="109"/>
      <c r="G25" s="355">
        <v>4458</v>
      </c>
      <c r="H25" s="783">
        <v>-4.9276554868560307E-4</v>
      </c>
      <c r="I25" s="109"/>
      <c r="J25" s="355">
        <v>108</v>
      </c>
      <c r="K25" s="766">
        <v>4.8380617507313758E-3</v>
      </c>
      <c r="L25" s="109">
        <v>-119</v>
      </c>
      <c r="M25" s="766">
        <v>-5.3308272994169788E-3</v>
      </c>
      <c r="N25" s="483"/>
      <c r="P25" s="401" t="s">
        <v>4</v>
      </c>
      <c r="Q25" s="355">
        <v>150.14614612343252</v>
      </c>
      <c r="R25" s="116">
        <v>3.474432782238359E-2</v>
      </c>
      <c r="S25" s="355">
        <v>130.12665997364149</v>
      </c>
      <c r="T25" s="116">
        <v>3.0111750779399107E-2</v>
      </c>
      <c r="U25" s="355">
        <v>290.28150667974251</v>
      </c>
      <c r="V25" s="116">
        <v>6.7172125887035292E-2</v>
      </c>
      <c r="W25" s="355">
        <v>431.41784154354207</v>
      </c>
      <c r="X25" s="116">
        <v>9.9831552803836224E-2</v>
      </c>
      <c r="Y25" s="355">
        <v>308.96670791695647</v>
      </c>
      <c r="Z25" s="116">
        <v>7.1495944872567357E-2</v>
      </c>
      <c r="AA25" s="355">
        <v>622.60393427404608</v>
      </c>
      <c r="AB25" s="116">
        <v>0.14407266356433798</v>
      </c>
      <c r="AC25" s="355">
        <v>1042.0142540966217</v>
      </c>
      <c r="AD25" s="116">
        <v>0.24112563508734211</v>
      </c>
      <c r="AE25" s="355">
        <v>710.69175831758048</v>
      </c>
      <c r="AF25" s="116">
        <v>0.16445648502594898</v>
      </c>
      <c r="AG25" s="355">
        <v>626.60991648845823</v>
      </c>
      <c r="AH25" s="116">
        <v>0.14499966144541415</v>
      </c>
      <c r="AI25" s="355">
        <v>145.14127458598475</v>
      </c>
      <c r="AJ25" s="116">
        <v>3.3586183561637464E-2</v>
      </c>
      <c r="AK25" s="236">
        <v>4321.4577899159349</v>
      </c>
      <c r="AL25" s="224"/>
      <c r="AM25" s="94">
        <v>1174.3966521532427</v>
      </c>
      <c r="AN25" s="253">
        <v>0.30335570216522156</v>
      </c>
      <c r="AO25" s="94">
        <v>771.751191074443</v>
      </c>
      <c r="AP25" s="116">
        <v>0.1785858450070516</v>
      </c>
      <c r="AQ25" s="407"/>
      <c r="AR25" s="355">
        <v>1098.0656878393552</v>
      </c>
      <c r="AS25" s="355">
        <v>1100.0707639310153</v>
      </c>
      <c r="AT25" s="236">
        <v>99.817732080753132</v>
      </c>
      <c r="AU25" s="484"/>
      <c r="AV25" s="401" t="s">
        <v>4</v>
      </c>
      <c r="AW25" s="355"/>
      <c r="AX25" s="116" t="e">
        <v>#DIV/0!</v>
      </c>
      <c r="AY25" s="355"/>
      <c r="AZ25" s="116" t="e">
        <v>#DIV/0!</v>
      </c>
      <c r="BA25" s="355"/>
      <c r="BB25" s="116" t="e">
        <v>#DIV/0!</v>
      </c>
      <c r="BC25" s="355"/>
      <c r="BD25" s="116" t="e">
        <v>#DIV/0!</v>
      </c>
      <c r="BE25" s="355"/>
      <c r="BF25" s="116" t="e">
        <v>#DIV/0!</v>
      </c>
      <c r="BG25" s="236">
        <v>0</v>
      </c>
      <c r="BH25" s="784" t="e">
        <v>#DIV/0!</v>
      </c>
      <c r="BI25" s="484"/>
      <c r="BJ25" s="401" t="s">
        <v>4</v>
      </c>
      <c r="BK25" s="355">
        <v>1795.4135545389386</v>
      </c>
      <c r="BL25" s="116">
        <v>0.49294631954791313</v>
      </c>
      <c r="BM25" s="355">
        <v>349.33794832939896</v>
      </c>
      <c r="BN25" s="116">
        <v>9.5913755063310971E-2</v>
      </c>
      <c r="BO25" s="355">
        <v>860.83790444101317</v>
      </c>
      <c r="BP25" s="116">
        <v>0.23635049186787926</v>
      </c>
      <c r="BQ25" s="355">
        <v>305.29716378431277</v>
      </c>
      <c r="BR25" s="116">
        <v>8.3821976767096698E-2</v>
      </c>
      <c r="BS25" s="236">
        <v>74.072098754226687</v>
      </c>
      <c r="BT25" s="116">
        <v>2.0337135346771E-2</v>
      </c>
      <c r="BU25" s="236">
        <v>257.25039702481433</v>
      </c>
      <c r="BV25" s="116">
        <v>7.0630321407029018E-2</v>
      </c>
      <c r="BW25" s="236">
        <v>3642.2090668727042</v>
      </c>
      <c r="BX25" s="785">
        <v>0.16288038398024343</v>
      </c>
      <c r="BY25" s="465"/>
      <c r="BZ25" s="401" t="s">
        <v>4</v>
      </c>
      <c r="CA25" s="236">
        <v>40.038972299581921</v>
      </c>
      <c r="CB25" s="116">
        <v>1.1142061281337049E-2</v>
      </c>
      <c r="CC25" s="236">
        <v>205.19973303535735</v>
      </c>
      <c r="CD25" s="116">
        <v>5.7103064066852373E-2</v>
      </c>
      <c r="CE25" s="400">
        <v>305.29716378431215</v>
      </c>
      <c r="CF25" s="116">
        <v>8.4958217270194994E-2</v>
      </c>
      <c r="CG25" s="400">
        <v>555.5407406566992</v>
      </c>
      <c r="CH25" s="116">
        <v>0.15459610027855156</v>
      </c>
      <c r="CI25" s="400">
        <v>615.59919910607198</v>
      </c>
      <c r="CJ25" s="116">
        <v>0.1713091922005571</v>
      </c>
      <c r="CK25" s="400">
        <v>310.30203532175989</v>
      </c>
      <c r="CL25" s="116">
        <v>8.6350974930362132E-2</v>
      </c>
      <c r="CM25" s="400">
        <v>820.79893214142942</v>
      </c>
      <c r="CN25" s="116">
        <v>0.22841225626740949</v>
      </c>
      <c r="CO25" s="400">
        <v>740.72098754226533</v>
      </c>
      <c r="CP25" s="116">
        <v>0.20612813370473534</v>
      </c>
      <c r="CQ25" s="236">
        <v>3593.497763887477</v>
      </c>
      <c r="CR25" s="94"/>
    </row>
    <row r="26" spans="2:96" s="93" customFormat="1" x14ac:dyDescent="0.2">
      <c r="B26" s="114">
        <v>97208</v>
      </c>
      <c r="C26" s="115" t="s">
        <v>7</v>
      </c>
      <c r="D26" s="224">
        <v>945</v>
      </c>
      <c r="E26" s="355">
        <v>857</v>
      </c>
      <c r="F26" s="109"/>
      <c r="G26" s="355">
        <v>790</v>
      </c>
      <c r="H26" s="783">
        <v>-1.6149175585557396E-2</v>
      </c>
      <c r="I26" s="109"/>
      <c r="J26" s="355">
        <v>5</v>
      </c>
      <c r="K26" s="766">
        <v>1.2051623571311489E-3</v>
      </c>
      <c r="L26" s="109">
        <v>-72</v>
      </c>
      <c r="M26" s="766">
        <v>-1.7354337942688546E-2</v>
      </c>
      <c r="N26" s="483"/>
      <c r="P26" s="401" t="s">
        <v>7</v>
      </c>
      <c r="Q26" s="355">
        <v>13.603936039360393</v>
      </c>
      <c r="R26" s="116">
        <v>1.7220172201722013E-2</v>
      </c>
      <c r="S26" s="355">
        <v>19.434194341943421</v>
      </c>
      <c r="T26" s="116">
        <v>2.4600246002460024E-2</v>
      </c>
      <c r="U26" s="355">
        <v>41.783517835178351</v>
      </c>
      <c r="V26" s="116">
        <v>5.2890528905289044E-2</v>
      </c>
      <c r="W26" s="355">
        <v>71.906519065190651</v>
      </c>
      <c r="X26" s="116">
        <v>9.1020910209102079E-2</v>
      </c>
      <c r="Y26" s="355">
        <v>54.41574415744158</v>
      </c>
      <c r="Z26" s="116">
        <v>6.8880688806888066E-2</v>
      </c>
      <c r="AA26" s="355">
        <v>75.79335793357933</v>
      </c>
      <c r="AB26" s="116">
        <v>9.5940959409594073E-2</v>
      </c>
      <c r="AC26" s="355">
        <v>216.69126691266911</v>
      </c>
      <c r="AD26" s="116">
        <v>0.27429274292742922</v>
      </c>
      <c r="AE26" s="355">
        <v>114.66174661746618</v>
      </c>
      <c r="AF26" s="116">
        <v>0.14514145141451412</v>
      </c>
      <c r="AG26" s="355">
        <v>118.54858548585486</v>
      </c>
      <c r="AH26" s="116">
        <v>0.15006150061500612</v>
      </c>
      <c r="AI26" s="355">
        <v>63.161131611316108</v>
      </c>
      <c r="AJ26" s="116">
        <v>7.9950799507995066E-2</v>
      </c>
      <c r="AK26" s="236">
        <v>790.00000000000011</v>
      </c>
      <c r="AL26" s="224"/>
      <c r="AM26" s="94">
        <v>201.14391143911442</v>
      </c>
      <c r="AN26" s="253">
        <v>0.25461254612546125</v>
      </c>
      <c r="AO26" s="94">
        <v>181.70971709717097</v>
      </c>
      <c r="AP26" s="116">
        <v>0.23001230012300117</v>
      </c>
      <c r="AQ26" s="407"/>
      <c r="AR26" s="355">
        <v>163.24723247232473</v>
      </c>
      <c r="AS26" s="355">
        <v>231.26691266912661</v>
      </c>
      <c r="AT26" s="236">
        <v>70.58823529411768</v>
      </c>
      <c r="AU26" s="484"/>
      <c r="AV26" s="401" t="s">
        <v>7</v>
      </c>
      <c r="AW26" s="355"/>
      <c r="AX26" s="116" t="e">
        <v>#DIV/0!</v>
      </c>
      <c r="AY26" s="355"/>
      <c r="AZ26" s="116" t="e">
        <v>#DIV/0!</v>
      </c>
      <c r="BA26" s="355"/>
      <c r="BB26" s="116" t="e">
        <v>#DIV/0!</v>
      </c>
      <c r="BC26" s="355"/>
      <c r="BD26" s="116" t="e">
        <v>#DIV/0!</v>
      </c>
      <c r="BE26" s="355"/>
      <c r="BF26" s="116" t="e">
        <v>#DIV/0!</v>
      </c>
      <c r="BG26" s="236">
        <v>0</v>
      </c>
      <c r="BH26" s="784" t="e">
        <v>#DIV/0!</v>
      </c>
      <c r="BI26" s="484"/>
      <c r="BJ26" s="401" t="s">
        <v>7</v>
      </c>
      <c r="BK26" s="355">
        <v>265.27675276752768</v>
      </c>
      <c r="BL26" s="116">
        <v>0.39622641509433965</v>
      </c>
      <c r="BM26" s="355">
        <v>83.567035670356702</v>
      </c>
      <c r="BN26" s="116">
        <v>0.12481857764876633</v>
      </c>
      <c r="BO26" s="355">
        <v>202.11562115621157</v>
      </c>
      <c r="BP26" s="116">
        <v>0.30188679245283023</v>
      </c>
      <c r="BQ26" s="355">
        <v>34.981549815498155</v>
      </c>
      <c r="BR26" s="116">
        <v>5.2249637155297533E-2</v>
      </c>
      <c r="BS26" s="236">
        <v>15.547355473554736</v>
      </c>
      <c r="BT26" s="116">
        <v>2.3222060957910018E-2</v>
      </c>
      <c r="BU26" s="236">
        <v>68.019680196801957</v>
      </c>
      <c r="BV26" s="116">
        <v>0.1015965166908563</v>
      </c>
      <c r="BW26" s="236">
        <v>669.50799507995077</v>
      </c>
      <c r="BX26" s="785">
        <v>0.23955431754874651</v>
      </c>
      <c r="BY26" s="465"/>
      <c r="BZ26" s="401" t="s">
        <v>7</v>
      </c>
      <c r="CA26" s="236">
        <v>31.094710947109441</v>
      </c>
      <c r="CB26" s="116">
        <v>4.6783625730994149E-2</v>
      </c>
      <c r="CC26" s="236">
        <v>15.54735547355472</v>
      </c>
      <c r="CD26" s="116">
        <v>2.3391812865497075E-2</v>
      </c>
      <c r="CE26" s="400">
        <v>11.660516605166041</v>
      </c>
      <c r="CF26" s="116">
        <v>1.754385964912281E-2</v>
      </c>
      <c r="CG26" s="400">
        <v>66.076260762607561</v>
      </c>
      <c r="CH26" s="116">
        <v>9.9415204678362568E-2</v>
      </c>
      <c r="CI26" s="400">
        <v>108.83148831488303</v>
      </c>
      <c r="CJ26" s="116">
        <v>0.16374269005847952</v>
      </c>
      <c r="CK26" s="400">
        <v>97.170971709716994</v>
      </c>
      <c r="CL26" s="116">
        <v>0.14619883040935672</v>
      </c>
      <c r="CM26" s="400">
        <v>217.66297662976609</v>
      </c>
      <c r="CN26" s="116">
        <v>0.32748538011695905</v>
      </c>
      <c r="CO26" s="400">
        <v>116.60516605166039</v>
      </c>
      <c r="CP26" s="116">
        <v>0.17543859649122803</v>
      </c>
      <c r="CQ26" s="236">
        <v>664.64944649446431</v>
      </c>
      <c r="CR26" s="94"/>
    </row>
    <row r="27" spans="2:96" s="93" customFormat="1" x14ac:dyDescent="0.2">
      <c r="B27" s="114">
        <v>97218</v>
      </c>
      <c r="C27" s="115" t="s">
        <v>15</v>
      </c>
      <c r="D27" s="224">
        <v>5392</v>
      </c>
      <c r="E27" s="355">
        <v>5083</v>
      </c>
      <c r="F27" s="109"/>
      <c r="G27" s="355">
        <v>5093</v>
      </c>
      <c r="H27" s="626">
        <v>3.931591543493429E-4</v>
      </c>
      <c r="I27" s="109"/>
      <c r="J27" s="355">
        <v>63</v>
      </c>
      <c r="K27" s="766">
        <v>2.4769026724008603E-3</v>
      </c>
      <c r="L27" s="109">
        <v>-53</v>
      </c>
      <c r="M27" s="766">
        <v>-2.0837435180515174E-3</v>
      </c>
      <c r="N27" s="483"/>
      <c r="P27" s="401" t="s">
        <v>15</v>
      </c>
      <c r="Q27" s="355">
        <v>141</v>
      </c>
      <c r="R27" s="116">
        <v>2.7685057922638916E-2</v>
      </c>
      <c r="S27" s="355">
        <v>160</v>
      </c>
      <c r="T27" s="116">
        <v>3.1415668564696644E-2</v>
      </c>
      <c r="U27" s="355">
        <v>312</v>
      </c>
      <c r="V27" s="116">
        <v>6.1260553701158453E-2</v>
      </c>
      <c r="W27" s="355">
        <v>543</v>
      </c>
      <c r="X27" s="116">
        <v>0.10661692519143923</v>
      </c>
      <c r="Y27" s="355">
        <v>367</v>
      </c>
      <c r="Z27" s="116">
        <v>7.2059689770272925E-2</v>
      </c>
      <c r="AA27" s="355">
        <v>619</v>
      </c>
      <c r="AB27" s="116">
        <v>0.12153936775967014</v>
      </c>
      <c r="AC27" s="355">
        <v>1158</v>
      </c>
      <c r="AD27" s="116">
        <v>0.22737090123699194</v>
      </c>
      <c r="AE27" s="355">
        <v>711</v>
      </c>
      <c r="AF27" s="116">
        <v>0.13960337718437071</v>
      </c>
      <c r="AG27" s="355">
        <v>785</v>
      </c>
      <c r="AH27" s="116">
        <v>0.1541331238955429</v>
      </c>
      <c r="AI27" s="355">
        <v>297</v>
      </c>
      <c r="AJ27" s="116">
        <v>5.8315334773218146E-2</v>
      </c>
      <c r="AK27" s="236">
        <v>5093</v>
      </c>
      <c r="AL27" s="224"/>
      <c r="AM27" s="94">
        <v>1523</v>
      </c>
      <c r="AN27" s="253">
        <v>0.29903789515020618</v>
      </c>
      <c r="AO27" s="94">
        <v>1082</v>
      </c>
      <c r="AP27" s="116">
        <v>0.21244845866876105</v>
      </c>
      <c r="AQ27" s="407"/>
      <c r="AR27" s="355">
        <v>1267</v>
      </c>
      <c r="AS27" s="355">
        <v>1424</v>
      </c>
      <c r="AT27" s="236">
        <v>88.974719101123597</v>
      </c>
      <c r="AU27" s="484"/>
      <c r="AV27" s="401" t="s">
        <v>15</v>
      </c>
      <c r="AW27" s="355"/>
      <c r="AX27" s="116" t="e">
        <v>#DIV/0!</v>
      </c>
      <c r="AY27" s="355"/>
      <c r="AZ27" s="116" t="e">
        <v>#DIV/0!</v>
      </c>
      <c r="BA27" s="355"/>
      <c r="BB27" s="116" t="e">
        <v>#DIV/0!</v>
      </c>
      <c r="BC27" s="355"/>
      <c r="BD27" s="116" t="e">
        <v>#DIV/0!</v>
      </c>
      <c r="BE27" s="355"/>
      <c r="BF27" s="116" t="e">
        <v>#DIV/0!</v>
      </c>
      <c r="BG27" s="236">
        <v>0</v>
      </c>
      <c r="BH27" s="784" t="e">
        <v>#DIV/0!</v>
      </c>
      <c r="BI27" s="484"/>
      <c r="BJ27" s="401" t="s">
        <v>15</v>
      </c>
      <c r="BK27" s="355">
        <v>1575</v>
      </c>
      <c r="BL27" s="116">
        <v>0.37769784172661869</v>
      </c>
      <c r="BM27" s="355">
        <v>622</v>
      </c>
      <c r="BN27" s="116">
        <v>0.14916067146282974</v>
      </c>
      <c r="BO27" s="355">
        <v>1221</v>
      </c>
      <c r="BP27" s="116">
        <v>0.29280575539568343</v>
      </c>
      <c r="BQ27" s="355">
        <v>349</v>
      </c>
      <c r="BR27" s="116">
        <v>8.3693045563549159E-2</v>
      </c>
      <c r="BS27" s="236">
        <v>96</v>
      </c>
      <c r="BT27" s="116">
        <v>2.302158273381295E-2</v>
      </c>
      <c r="BU27" s="236">
        <v>307</v>
      </c>
      <c r="BV27" s="116">
        <v>7.3621103117505998E-2</v>
      </c>
      <c r="BW27" s="236">
        <v>4170</v>
      </c>
      <c r="BX27" s="785">
        <v>0.28311333636777425</v>
      </c>
      <c r="BY27" s="465"/>
      <c r="BZ27" s="401" t="s">
        <v>15</v>
      </c>
      <c r="CA27" s="236">
        <v>95</v>
      </c>
      <c r="CB27" s="116">
        <v>2.2946859903381644E-2</v>
      </c>
      <c r="CC27" s="236">
        <v>205</v>
      </c>
      <c r="CD27" s="116">
        <v>4.9516908212560384E-2</v>
      </c>
      <c r="CE27" s="400">
        <v>55</v>
      </c>
      <c r="CF27" s="116">
        <v>1.3285024154589372E-2</v>
      </c>
      <c r="CG27" s="400">
        <v>375</v>
      </c>
      <c r="CH27" s="116">
        <v>9.0579710144927536E-2</v>
      </c>
      <c r="CI27" s="400">
        <v>725</v>
      </c>
      <c r="CJ27" s="116">
        <v>0.1751207729468599</v>
      </c>
      <c r="CK27" s="400">
        <v>640</v>
      </c>
      <c r="CL27" s="116">
        <v>0.15458937198067632</v>
      </c>
      <c r="CM27" s="400">
        <v>1225</v>
      </c>
      <c r="CN27" s="116">
        <v>0.29589371980676327</v>
      </c>
      <c r="CO27" s="400">
        <v>820</v>
      </c>
      <c r="CP27" s="116">
        <v>0.19806763285024154</v>
      </c>
      <c r="CQ27" s="236">
        <v>4140</v>
      </c>
      <c r="CR27" s="94"/>
    </row>
    <row r="28" spans="2:96" s="93" customFormat="1" x14ac:dyDescent="0.2">
      <c r="B28" s="114">
        <v>97233</v>
      </c>
      <c r="C28" s="115" t="s">
        <v>16</v>
      </c>
      <c r="D28" s="224">
        <v>1934</v>
      </c>
      <c r="E28" s="355">
        <v>1857</v>
      </c>
      <c r="F28" s="109"/>
      <c r="G28" s="355">
        <v>1858</v>
      </c>
      <c r="H28" s="626">
        <v>1.0767740101091938E-4</v>
      </c>
      <c r="I28" s="109"/>
      <c r="J28" s="355">
        <v>18</v>
      </c>
      <c r="K28" s="766">
        <v>1.9381932181965489E-3</v>
      </c>
      <c r="L28" s="109">
        <v>-17</v>
      </c>
      <c r="M28" s="766">
        <v>-1.8305158171856295E-3</v>
      </c>
      <c r="N28" s="483"/>
      <c r="P28" s="401" t="s">
        <v>16</v>
      </c>
      <c r="Q28" s="355">
        <v>30.435093131142004</v>
      </c>
      <c r="R28" s="116">
        <v>1.6380566809010705E-2</v>
      </c>
      <c r="S28" s="355">
        <v>48.696149009827202</v>
      </c>
      <c r="T28" s="116">
        <v>2.6208906894417124E-2</v>
      </c>
      <c r="U28" s="355">
        <v>97.392298019654405</v>
      </c>
      <c r="V28" s="116">
        <v>5.2417813788834249E-2</v>
      </c>
      <c r="W28" s="355">
        <v>148.11745323822441</v>
      </c>
      <c r="X28" s="116">
        <v>7.9718758470518764E-2</v>
      </c>
      <c r="Y28" s="355">
        <v>81.160248349712006</v>
      </c>
      <c r="Z28" s="116">
        <v>4.3681511490695206E-2</v>
      </c>
      <c r="AA28" s="355">
        <v>205.63476192344888</v>
      </c>
      <c r="AB28" s="116">
        <v>0.11067532934523579</v>
      </c>
      <c r="AC28" s="355">
        <v>420.91956566829924</v>
      </c>
      <c r="AD28" s="116">
        <v>0.22654443792696322</v>
      </c>
      <c r="AE28" s="355">
        <v>321.43638778711301</v>
      </c>
      <c r="AF28" s="116">
        <v>0.17300128513838095</v>
      </c>
      <c r="AG28" s="355">
        <v>394.6417076004746</v>
      </c>
      <c r="AH28" s="116">
        <v>0.21240134962350543</v>
      </c>
      <c r="AI28" s="355">
        <v>109.56633527211119</v>
      </c>
      <c r="AJ28" s="116">
        <v>5.8970040512438524E-2</v>
      </c>
      <c r="AK28" s="236">
        <v>1858.000000000007</v>
      </c>
      <c r="AL28" s="224"/>
      <c r="AM28" s="94">
        <v>405.80124174856002</v>
      </c>
      <c r="AN28" s="253">
        <v>0.21840755745347606</v>
      </c>
      <c r="AO28" s="94">
        <v>504.20804287258579</v>
      </c>
      <c r="AP28" s="116">
        <v>0.27137139013594397</v>
      </c>
      <c r="AQ28" s="407"/>
      <c r="AR28" s="355">
        <v>352.03257721687584</v>
      </c>
      <c r="AS28" s="355">
        <v>673.01132477471913</v>
      </c>
      <c r="AT28" s="236">
        <v>52.307080766391813</v>
      </c>
      <c r="AU28" s="484"/>
      <c r="AV28" s="401" t="s">
        <v>16</v>
      </c>
      <c r="AW28" s="355"/>
      <c r="AX28" s="116" t="e">
        <v>#DIV/0!</v>
      </c>
      <c r="AY28" s="355"/>
      <c r="AZ28" s="116" t="e">
        <v>#DIV/0!</v>
      </c>
      <c r="BA28" s="355"/>
      <c r="BB28" s="116" t="e">
        <v>#DIV/0!</v>
      </c>
      <c r="BC28" s="355"/>
      <c r="BD28" s="116" t="e">
        <v>#DIV/0!</v>
      </c>
      <c r="BE28" s="355"/>
      <c r="BF28" s="116" t="e">
        <v>#DIV/0!</v>
      </c>
      <c r="BG28" s="236">
        <v>0</v>
      </c>
      <c r="BH28" s="784" t="e">
        <v>#DIV/0!</v>
      </c>
      <c r="BI28" s="484"/>
      <c r="BJ28" s="401" t="s">
        <v>16</v>
      </c>
      <c r="BK28" s="355">
        <v>674.64456440698086</v>
      </c>
      <c r="BL28" s="116">
        <v>0.42156953704729444</v>
      </c>
      <c r="BM28" s="355">
        <v>137.97242219451044</v>
      </c>
      <c r="BN28" s="116">
        <v>8.6215724869822666E-2</v>
      </c>
      <c r="BO28" s="355">
        <v>510.10944054044694</v>
      </c>
      <c r="BP28" s="116">
        <v>0.3187554040120647</v>
      </c>
      <c r="BQ28" s="355">
        <v>107.5373290633684</v>
      </c>
      <c r="BR28" s="116">
        <v>6.7197550266185291E-2</v>
      </c>
      <c r="BS28" s="236">
        <v>26.377080713656397</v>
      </c>
      <c r="BT28" s="116">
        <v>1.6482417989819032E-2</v>
      </c>
      <c r="BU28" s="236">
        <v>143.67537457070819</v>
      </c>
      <c r="BV28" s="116">
        <v>8.9779365814813841E-2</v>
      </c>
      <c r="BW28" s="236">
        <v>1600.3162114896713</v>
      </c>
      <c r="BX28" s="785">
        <v>0.16978776529338332</v>
      </c>
      <c r="BY28" s="465"/>
      <c r="BZ28" s="401" t="s">
        <v>16</v>
      </c>
      <c r="CA28" s="236">
        <v>71.015217305997723</v>
      </c>
      <c r="CB28" s="116">
        <v>4.4240642843389875E-2</v>
      </c>
      <c r="CC28" s="236">
        <v>81.160248349711694</v>
      </c>
      <c r="CD28" s="116">
        <v>5.0560734678159865E-2</v>
      </c>
      <c r="CE28" s="400">
        <v>55.797670740426774</v>
      </c>
      <c r="CF28" s="116">
        <v>3.4760505091234899E-2</v>
      </c>
      <c r="CG28" s="400">
        <v>213.04565191799315</v>
      </c>
      <c r="CH28" s="116">
        <v>0.13272192853016962</v>
      </c>
      <c r="CI28" s="400">
        <v>289.13338474584788</v>
      </c>
      <c r="CJ28" s="116">
        <v>0.18012261729094448</v>
      </c>
      <c r="CK28" s="400">
        <v>91.30527939342565</v>
      </c>
      <c r="CL28" s="116">
        <v>5.688082651292984E-2</v>
      </c>
      <c r="CM28" s="400">
        <v>532.30476153103757</v>
      </c>
      <c r="CN28" s="116">
        <v>0.33161209290197485</v>
      </c>
      <c r="CO28" s="400">
        <v>271.44089206871467</v>
      </c>
      <c r="CP28" s="116">
        <v>0.16910065215119641</v>
      </c>
      <c r="CQ28" s="236">
        <v>1605.2031060531554</v>
      </c>
      <c r="CR28" s="94"/>
    </row>
    <row r="29" spans="2:96" s="93" customFormat="1" x14ac:dyDescent="0.2">
      <c r="B29" s="114">
        <v>97219</v>
      </c>
      <c r="C29" s="115" t="s">
        <v>31</v>
      </c>
      <c r="D29" s="224">
        <v>1844</v>
      </c>
      <c r="E29" s="355">
        <v>1664</v>
      </c>
      <c r="F29" s="109"/>
      <c r="G29" s="355">
        <v>1449</v>
      </c>
      <c r="H29" s="783">
        <v>-2.7290824191016805E-2</v>
      </c>
      <c r="I29" s="109"/>
      <c r="J29" s="355">
        <v>16</v>
      </c>
      <c r="K29" s="766">
        <v>2.030945056075669E-3</v>
      </c>
      <c r="L29" s="109">
        <v>-231</v>
      </c>
      <c r="M29" s="766">
        <v>-2.9321769247092476E-2</v>
      </c>
      <c r="N29" s="483"/>
      <c r="P29" s="401" t="s">
        <v>31</v>
      </c>
      <c r="Q29" s="355">
        <v>49.225519524774001</v>
      </c>
      <c r="R29" s="116">
        <v>3.3972063164095186E-2</v>
      </c>
      <c r="S29" s="355">
        <v>44.945039566098004</v>
      </c>
      <c r="T29" s="116">
        <v>3.1017970715043433E-2</v>
      </c>
      <c r="U29" s="355">
        <v>72.768159297491991</v>
      </c>
      <c r="V29" s="116">
        <v>5.0219571633879835E-2</v>
      </c>
      <c r="W29" s="355">
        <v>146.60643858465301</v>
      </c>
      <c r="X29" s="116">
        <v>0.10117766638002262</v>
      </c>
      <c r="Y29" s="355">
        <v>96.31079907021001</v>
      </c>
      <c r="Z29" s="116">
        <v>6.6467080103664505E-2</v>
      </c>
      <c r="AA29" s="355">
        <v>186.20087820240599</v>
      </c>
      <c r="AB29" s="116">
        <v>0.12850302153375134</v>
      </c>
      <c r="AC29" s="355">
        <v>303.91407706599603</v>
      </c>
      <c r="AD29" s="116">
        <v>0.20974056388267465</v>
      </c>
      <c r="AE29" s="355">
        <v>211.76249541673772</v>
      </c>
      <c r="AF29" s="116">
        <v>0.14614388917649232</v>
      </c>
      <c r="AG29" s="355">
        <v>228.15684002509613</v>
      </c>
      <c r="AH29" s="116">
        <v>0.15745813666328209</v>
      </c>
      <c r="AI29" s="355">
        <v>109.10975324653924</v>
      </c>
      <c r="AJ29" s="116">
        <v>7.5300036747093901E-2</v>
      </c>
      <c r="AK29" s="236">
        <v>1449.0000000000023</v>
      </c>
      <c r="AL29" s="224"/>
      <c r="AM29" s="94">
        <v>409.85595604322702</v>
      </c>
      <c r="AN29" s="253">
        <v>0.28285435199670556</v>
      </c>
      <c r="AO29" s="94">
        <v>337.26659327163537</v>
      </c>
      <c r="AP29" s="116">
        <v>0.232758173410376</v>
      </c>
      <c r="AQ29" s="407"/>
      <c r="AR29" s="355">
        <v>350.99935661143195</v>
      </c>
      <c r="AS29" s="355">
        <v>434.52624979379004</v>
      </c>
      <c r="AT29" s="236">
        <v>80.777480480869258</v>
      </c>
      <c r="AU29" s="484"/>
      <c r="AV29" s="401" t="s">
        <v>31</v>
      </c>
      <c r="AW29" s="355"/>
      <c r="AX29" s="116" t="e">
        <v>#DIV/0!</v>
      </c>
      <c r="AY29" s="355"/>
      <c r="AZ29" s="116" t="e">
        <v>#DIV/0!</v>
      </c>
      <c r="BA29" s="355"/>
      <c r="BB29" s="116" t="e">
        <v>#DIV/0!</v>
      </c>
      <c r="BC29" s="355"/>
      <c r="BD29" s="116" t="e">
        <v>#DIV/0!</v>
      </c>
      <c r="BE29" s="355"/>
      <c r="BF29" s="116" t="e">
        <v>#DIV/0!</v>
      </c>
      <c r="BG29" s="236">
        <v>0</v>
      </c>
      <c r="BH29" s="784" t="e">
        <v>#DIV/0!</v>
      </c>
      <c r="BI29" s="484"/>
      <c r="BJ29" s="401" t="s">
        <v>31</v>
      </c>
      <c r="BK29" s="355">
        <v>434.46871580561401</v>
      </c>
      <c r="BL29" s="116">
        <v>0.3605511681241339</v>
      </c>
      <c r="BM29" s="355">
        <v>173.35943832637798</v>
      </c>
      <c r="BN29" s="116">
        <v>0.14386524442391549</v>
      </c>
      <c r="BO29" s="355">
        <v>372.45929039298812</v>
      </c>
      <c r="BP29" s="116">
        <v>0.30909160393946744</v>
      </c>
      <c r="BQ29" s="355">
        <v>87.749839152858002</v>
      </c>
      <c r="BR29" s="116">
        <v>7.282067927630291E-2</v>
      </c>
      <c r="BS29" s="236">
        <v>31.033479700400999</v>
      </c>
      <c r="BT29" s="116">
        <v>2.5753654866009563E-2</v>
      </c>
      <c r="BU29" s="236">
        <v>105.941878977231</v>
      </c>
      <c r="BV29" s="116">
        <v>8.7917649370170589E-2</v>
      </c>
      <c r="BW29" s="236">
        <v>1205.0126423554702</v>
      </c>
      <c r="BX29" s="785">
        <v>0.28521126760563376</v>
      </c>
      <c r="BY29" s="465"/>
      <c r="BZ29" s="401" t="s">
        <v>31</v>
      </c>
      <c r="CA29" s="236">
        <v>58.856599431794891</v>
      </c>
      <c r="CB29" s="116">
        <v>4.9453001215810241E-2</v>
      </c>
      <c r="CC29" s="236">
        <v>26.752999741724949</v>
      </c>
      <c r="CD29" s="116">
        <v>2.247863691627738E-2</v>
      </c>
      <c r="CE29" s="400">
        <v>16.051799845034971</v>
      </c>
      <c r="CF29" s="116">
        <v>1.348718214976643E-2</v>
      </c>
      <c r="CG29" s="400">
        <v>101.66139901855483</v>
      </c>
      <c r="CH29" s="116">
        <v>8.5418820281854074E-2</v>
      </c>
      <c r="CI29" s="400">
        <v>240.77699767552457</v>
      </c>
      <c r="CJ29" s="116">
        <v>0.20230773224649645</v>
      </c>
      <c r="CK29" s="400">
        <v>176.56979829538466</v>
      </c>
      <c r="CL29" s="116">
        <v>0.14835900364743071</v>
      </c>
      <c r="CM29" s="400">
        <v>355.45863309600782</v>
      </c>
      <c r="CN29" s="116">
        <v>0.29866652821214557</v>
      </c>
      <c r="CO29" s="400">
        <v>214.02399793379956</v>
      </c>
      <c r="CP29" s="116">
        <v>0.17982909533021901</v>
      </c>
      <c r="CQ29" s="236">
        <v>1190.1522250378264</v>
      </c>
      <c r="CR29" s="94"/>
    </row>
    <row r="30" spans="2:96" s="93" customFormat="1" x14ac:dyDescent="0.2">
      <c r="B30" s="114">
        <v>97225</v>
      </c>
      <c r="C30" s="118" t="s">
        <v>20</v>
      </c>
      <c r="D30" s="485">
        <v>4439</v>
      </c>
      <c r="E30" s="355">
        <v>4425</v>
      </c>
      <c r="F30" s="109"/>
      <c r="G30" s="355">
        <v>4177</v>
      </c>
      <c r="H30" s="767">
        <v>-1.1469120969710422E-2</v>
      </c>
      <c r="I30" s="109"/>
      <c r="J30" s="355">
        <v>44</v>
      </c>
      <c r="K30" s="768">
        <v>2.0348440430131396E-3</v>
      </c>
      <c r="L30" s="109">
        <v>-292</v>
      </c>
      <c r="M30" s="768">
        <v>-1.3503965012723562E-2</v>
      </c>
      <c r="N30" s="483"/>
      <c r="P30" s="402" t="s">
        <v>20</v>
      </c>
      <c r="Q30" s="355">
        <v>153.03085925804305</v>
      </c>
      <c r="R30" s="119">
        <v>3.6636547583922201E-2</v>
      </c>
      <c r="S30" s="355">
        <v>149.08167579331939</v>
      </c>
      <c r="T30" s="119">
        <v>3.5691088291433887E-2</v>
      </c>
      <c r="U30" s="355">
        <v>248.79855827759258</v>
      </c>
      <c r="V30" s="119">
        <v>5.9563935426763831E-2</v>
      </c>
      <c r="W30" s="355">
        <v>377.14702088111255</v>
      </c>
      <c r="X30" s="119">
        <v>9.0291362432634067E-2</v>
      </c>
      <c r="Y30" s="355">
        <v>333.7187863389363</v>
      </c>
      <c r="Z30" s="119">
        <v>7.9894370682053198E-2</v>
      </c>
      <c r="AA30" s="355">
        <v>541.22988821390993</v>
      </c>
      <c r="AB30" s="119">
        <v>0.12957383007275791</v>
      </c>
      <c r="AC30" s="355">
        <v>953.494741481863</v>
      </c>
      <c r="AD30" s="119">
        <v>0.22827262185345051</v>
      </c>
      <c r="AE30" s="355">
        <v>570.09157258927371</v>
      </c>
      <c r="AF30" s="119">
        <v>0.13648349834552875</v>
      </c>
      <c r="AG30" s="355">
        <v>514.54733268745645</v>
      </c>
      <c r="AH30" s="119">
        <v>0.12318585891488061</v>
      </c>
      <c r="AI30" s="355">
        <v>335.85956447849367</v>
      </c>
      <c r="AJ30" s="119">
        <v>8.040688639657495E-2</v>
      </c>
      <c r="AK30" s="238">
        <v>4177.0000000000009</v>
      </c>
      <c r="AL30" s="224"/>
      <c r="AM30" s="94">
        <v>1261.776900549004</v>
      </c>
      <c r="AN30" s="253">
        <v>0.30207730441680719</v>
      </c>
      <c r="AO30" s="94">
        <v>850.40689716595011</v>
      </c>
      <c r="AP30" s="119">
        <v>0.20359274531145555</v>
      </c>
      <c r="AQ30" s="407"/>
      <c r="AR30" s="355">
        <v>1023.825813229617</v>
      </c>
      <c r="AS30" s="355">
        <v>1105.308200617608</v>
      </c>
      <c r="AT30" s="236">
        <v>92.628084425460571</v>
      </c>
      <c r="AU30" s="484"/>
      <c r="AV30" s="402" t="s">
        <v>20</v>
      </c>
      <c r="AW30" s="355"/>
      <c r="AX30" s="119" t="e">
        <v>#DIV/0!</v>
      </c>
      <c r="AY30" s="355"/>
      <c r="AZ30" s="119" t="e">
        <v>#DIV/0!</v>
      </c>
      <c r="BA30" s="355"/>
      <c r="BB30" s="119" t="e">
        <v>#DIV/0!</v>
      </c>
      <c r="BC30" s="355"/>
      <c r="BD30" s="119" t="e">
        <v>#DIV/0!</v>
      </c>
      <c r="BE30" s="355"/>
      <c r="BF30" s="119" t="e">
        <v>#DIV/0!</v>
      </c>
      <c r="BG30" s="238">
        <v>0</v>
      </c>
      <c r="BH30" s="403" t="e">
        <v>#DIV/0!</v>
      </c>
      <c r="BI30" s="484"/>
      <c r="BJ30" s="402" t="s">
        <v>20</v>
      </c>
      <c r="BK30" s="355">
        <v>1217.4125044197835</v>
      </c>
      <c r="BL30" s="119">
        <v>0.35868763285459998</v>
      </c>
      <c r="BM30" s="355">
        <v>498.59719599115044</v>
      </c>
      <c r="BN30" s="119">
        <v>0.14690225977532725</v>
      </c>
      <c r="BO30" s="355">
        <v>927.35205687914083</v>
      </c>
      <c r="BP30" s="119">
        <v>0.27322679280623463</v>
      </c>
      <c r="BQ30" s="355">
        <v>239.91289548196426</v>
      </c>
      <c r="BR30" s="119">
        <v>7.0685809665419763E-2</v>
      </c>
      <c r="BS30" s="236">
        <v>84.907444491559374</v>
      </c>
      <c r="BT30" s="119">
        <v>2.5016377083234977E-2</v>
      </c>
      <c r="BU30" s="236">
        <v>425.89228085493028</v>
      </c>
      <c r="BV30" s="119">
        <v>0.12548112781518342</v>
      </c>
      <c r="BW30" s="238">
        <v>3394.0743781185288</v>
      </c>
      <c r="BX30" s="487">
        <v>0.29055616403086243</v>
      </c>
      <c r="BY30" s="465"/>
      <c r="BZ30" s="402" t="s">
        <v>20</v>
      </c>
      <c r="CA30" s="236">
        <v>83.92014862537836</v>
      </c>
      <c r="CB30" s="119">
        <v>2.4775938157625202E-2</v>
      </c>
      <c r="CC30" s="236">
        <v>148.09437992713831</v>
      </c>
      <c r="CD30" s="119">
        <v>4.3722243807573898E-2</v>
      </c>
      <c r="CE30" s="486">
        <v>88.856627956282949</v>
      </c>
      <c r="CF30" s="119">
        <v>2.6233346284544327E-2</v>
      </c>
      <c r="CG30" s="400">
        <v>329.75681930442795</v>
      </c>
      <c r="CH30" s="119">
        <v>9.7354862878197862E-2</v>
      </c>
      <c r="CI30" s="400">
        <v>555.91149050878039</v>
      </c>
      <c r="CJ30" s="119">
        <v>0.16412302570438514</v>
      </c>
      <c r="CK30" s="400">
        <v>350.49003249422725</v>
      </c>
      <c r="CL30" s="119">
        <v>0.1034759770112582</v>
      </c>
      <c r="CM30" s="400">
        <v>1029.0179639562066</v>
      </c>
      <c r="CN30" s="119">
        <v>0.30379933610311133</v>
      </c>
      <c r="CO30" s="400">
        <v>801.11584428281753</v>
      </c>
      <c r="CP30" s="119">
        <v>0.23651527005330422</v>
      </c>
      <c r="CQ30" s="238">
        <v>3387.1633070552589</v>
      </c>
      <c r="CR30" s="94"/>
    </row>
    <row r="31" spans="2:96" s="121" customFormat="1" hidden="1" x14ac:dyDescent="0.2">
      <c r="C31" s="127" t="s">
        <v>37</v>
      </c>
      <c r="D31" s="128">
        <v>23436</v>
      </c>
      <c r="E31" s="365">
        <v>23563</v>
      </c>
      <c r="F31" s="494"/>
      <c r="G31" s="365">
        <v>23127</v>
      </c>
      <c r="H31" s="492">
        <v>-3.728415931922302E-3</v>
      </c>
      <c r="I31" s="494"/>
      <c r="J31" s="365">
        <v>266</v>
      </c>
      <c r="K31" s="274"/>
      <c r="L31" s="226">
        <v>-702</v>
      </c>
      <c r="M31" s="274"/>
      <c r="N31" s="489"/>
      <c r="P31" s="404" t="s">
        <v>37</v>
      </c>
      <c r="Q31" s="549">
        <v>676.42741277603875</v>
      </c>
      <c r="R31" s="129">
        <v>2.9248385556969691E-2</v>
      </c>
      <c r="S31" s="549">
        <v>704.79959206467731</v>
      </c>
      <c r="T31" s="129">
        <v>3.0475184505758486E-2</v>
      </c>
      <c r="U31" s="549">
        <v>1351.510767750344</v>
      </c>
      <c r="V31" s="129">
        <v>5.8438654721768603E-2</v>
      </c>
      <c r="W31" s="549">
        <v>2224.2639797623042</v>
      </c>
      <c r="X31" s="129">
        <v>9.6176070383633919E-2</v>
      </c>
      <c r="Y31" s="549">
        <v>1579.5240499895658</v>
      </c>
      <c r="Z31" s="129">
        <v>6.8297835862393047E-2</v>
      </c>
      <c r="AA31" s="549">
        <v>2914.3943393309864</v>
      </c>
      <c r="AB31" s="129">
        <v>0.12601696455791858</v>
      </c>
      <c r="AC31" s="549">
        <v>5358.1342244003863</v>
      </c>
      <c r="AD31" s="129">
        <v>0.23168306414149611</v>
      </c>
      <c r="AE31" s="549">
        <v>3442.2178147131494</v>
      </c>
      <c r="AF31" s="129">
        <v>0.14883978962741148</v>
      </c>
      <c r="AG31" s="549">
        <v>3472.9809253674939</v>
      </c>
      <c r="AH31" s="129">
        <v>0.15016997126162018</v>
      </c>
      <c r="AI31" s="549">
        <v>1402.7468938450756</v>
      </c>
      <c r="AJ31" s="129">
        <v>6.0654079381029707E-2</v>
      </c>
      <c r="AK31" s="240">
        <v>23127.000000000025</v>
      </c>
      <c r="AL31" s="224"/>
      <c r="AM31" s="94">
        <v>6536.5258023429305</v>
      </c>
      <c r="AN31" s="253">
        <v>0.28263613103052376</v>
      </c>
      <c r="AO31" s="94">
        <v>4875.7278192125696</v>
      </c>
      <c r="AP31" s="129">
        <v>0.21082405064264989</v>
      </c>
      <c r="AQ31" s="407"/>
      <c r="AR31" s="549">
        <v>5445.8154167674538</v>
      </c>
      <c r="AS31" s="549">
        <v>6498.9564841044457</v>
      </c>
      <c r="AT31" s="240">
        <v>83.795228204515141</v>
      </c>
      <c r="AU31" s="490"/>
      <c r="AV31" s="404" t="s">
        <v>37</v>
      </c>
      <c r="AW31" s="549">
        <v>0</v>
      </c>
      <c r="AX31" s="129" t="e">
        <v>#DIV/0!</v>
      </c>
      <c r="AY31" s="549">
        <v>0</v>
      </c>
      <c r="AZ31" s="129" t="e">
        <v>#DIV/0!</v>
      </c>
      <c r="BA31" s="549">
        <v>0</v>
      </c>
      <c r="BB31" s="129" t="e">
        <v>#DIV/0!</v>
      </c>
      <c r="BC31" s="549">
        <v>0</v>
      </c>
      <c r="BD31" s="129" t="e">
        <v>#DIV/0!</v>
      </c>
      <c r="BE31" s="549">
        <v>0</v>
      </c>
      <c r="BF31" s="129" t="e">
        <v>#DIV/0!</v>
      </c>
      <c r="BG31" s="240">
        <v>0</v>
      </c>
      <c r="BH31" s="235" t="e">
        <v>#DIV/0!</v>
      </c>
      <c r="BI31" s="484"/>
      <c r="BJ31" s="404" t="s">
        <v>37</v>
      </c>
      <c r="BK31" s="549">
        <v>7901.1758839749464</v>
      </c>
      <c r="BL31" s="129">
        <v>0.41300775372984033</v>
      </c>
      <c r="BM31" s="549">
        <v>2295.3923675411638</v>
      </c>
      <c r="BN31" s="129">
        <v>0.11998402004561708</v>
      </c>
      <c r="BO31" s="549">
        <v>5349.7982853402618</v>
      </c>
      <c r="BP31" s="129">
        <v>0.27964295507171616</v>
      </c>
      <c r="BQ31" s="549">
        <v>1474.005491370167</v>
      </c>
      <c r="BR31" s="129">
        <v>7.7048746403804588E-2</v>
      </c>
      <c r="BS31" s="549">
        <v>417.78926467563684</v>
      </c>
      <c r="BT31" s="129">
        <v>2.183854761239911E-2</v>
      </c>
      <c r="BU31" s="549">
        <v>1692.6560165067931</v>
      </c>
      <c r="BV31" s="129">
        <v>8.8477977136622726E-2</v>
      </c>
      <c r="BW31" s="240">
        <v>19130.817309408969</v>
      </c>
      <c r="BX31" s="491">
        <v>0.22511420616439909</v>
      </c>
      <c r="BY31" s="465"/>
      <c r="BZ31" s="404" t="s">
        <v>37</v>
      </c>
      <c r="CA31" s="549">
        <v>484.71341454657056</v>
      </c>
      <c r="CB31" s="129">
        <v>2.5439729848016228E-2</v>
      </c>
      <c r="CC31" s="549">
        <v>814.53713561548329</v>
      </c>
      <c r="CD31" s="129">
        <v>4.2750219117865883E-2</v>
      </c>
      <c r="CE31" s="549">
        <v>716.99042024276423</v>
      </c>
      <c r="CF31" s="129">
        <v>3.763057106982351E-2</v>
      </c>
      <c r="CG31" s="549">
        <v>2236.7626718427846</v>
      </c>
      <c r="CH31" s="129">
        <v>0.11739439511703527</v>
      </c>
      <c r="CI31" s="549">
        <v>3271.8143031659811</v>
      </c>
      <c r="CJ31" s="129">
        <v>0.17171811113022337</v>
      </c>
      <c r="CK31" s="549">
        <v>2197.3207068981528</v>
      </c>
      <c r="CL31" s="129">
        <v>0.11532432050644296</v>
      </c>
      <c r="CM31" s="549">
        <v>5459.0448589424614</v>
      </c>
      <c r="CN31" s="129">
        <v>0.28651285949989941</v>
      </c>
      <c r="CO31" s="549">
        <v>3872.2190776246325</v>
      </c>
      <c r="CP31" s="129">
        <v>0.20322979371069316</v>
      </c>
      <c r="CQ31" s="240">
        <v>19053.402588878835</v>
      </c>
      <c r="CR31" s="94"/>
    </row>
    <row r="32" spans="2:96" s="516" customFormat="1" ht="13.5" thickBot="1" x14ac:dyDescent="0.25">
      <c r="C32" s="517" t="s">
        <v>252</v>
      </c>
      <c r="D32" s="123">
        <v>108316</v>
      </c>
      <c r="E32" s="361">
        <v>108555</v>
      </c>
      <c r="F32" s="488"/>
      <c r="G32" s="709">
        <v>103121</v>
      </c>
      <c r="H32" s="710">
        <v>-1.0218215842484057E-2</v>
      </c>
      <c r="I32" s="713"/>
      <c r="J32" s="709">
        <v>1419</v>
      </c>
      <c r="K32" s="711">
        <v>2.6683195216203309E-3</v>
      </c>
      <c r="L32" s="712">
        <v>-6853</v>
      </c>
      <c r="M32" s="711">
        <v>-1.2886535364104388E-2</v>
      </c>
      <c r="N32" s="524"/>
      <c r="P32" s="525" t="s">
        <v>252</v>
      </c>
      <c r="Q32" s="547">
        <v>2957.4085935420626</v>
      </c>
      <c r="R32" s="526">
        <v>2.8679013911250478E-2</v>
      </c>
      <c r="S32" s="547">
        <v>3344.9689998093527</v>
      </c>
      <c r="T32" s="526">
        <v>3.2437321203337345E-2</v>
      </c>
      <c r="U32" s="547">
        <v>6279.3563276102323</v>
      </c>
      <c r="V32" s="526">
        <v>6.0893089939102876E-2</v>
      </c>
      <c r="W32" s="547">
        <v>9899.4429663168667</v>
      </c>
      <c r="X32" s="526">
        <v>9.5998322032533237E-2</v>
      </c>
      <c r="Y32" s="547">
        <v>7344.117832492344</v>
      </c>
      <c r="Z32" s="526">
        <v>7.1218450485277862E-2</v>
      </c>
      <c r="AA32" s="547">
        <v>13555.571213644111</v>
      </c>
      <c r="AB32" s="526">
        <v>0.13145306206925941</v>
      </c>
      <c r="AC32" s="547">
        <v>24517.786992321082</v>
      </c>
      <c r="AD32" s="526">
        <v>0.23775745960881939</v>
      </c>
      <c r="AE32" s="547">
        <v>14730.553451133706</v>
      </c>
      <c r="AF32" s="526">
        <v>0.14284727117787546</v>
      </c>
      <c r="AG32" s="547">
        <v>14277.235716418609</v>
      </c>
      <c r="AH32" s="526">
        <v>0.13845129233054954</v>
      </c>
      <c r="AI32" s="547">
        <v>6214.5579067116996</v>
      </c>
      <c r="AJ32" s="526">
        <v>6.0264717241994309E-2</v>
      </c>
      <c r="AK32" s="527">
        <v>103121.00000000007</v>
      </c>
      <c r="AL32" s="528"/>
      <c r="AM32" s="529">
        <v>29825.294719770856</v>
      </c>
      <c r="AN32" s="530">
        <v>0.28922619757150181</v>
      </c>
      <c r="AO32" s="529">
        <v>20491.79362313031</v>
      </c>
      <c r="AP32" s="526">
        <v>0.19871600957254384</v>
      </c>
      <c r="AQ32" s="531"/>
      <c r="AR32" s="547">
        <v>24840.41443802986</v>
      </c>
      <c r="AS32" s="547">
        <v>27329.931799703227</v>
      </c>
      <c r="AT32" s="527">
        <v>90.890876055166743</v>
      </c>
      <c r="AU32" s="532"/>
      <c r="AV32" s="525" t="s">
        <v>252</v>
      </c>
      <c r="AW32" s="547">
        <v>0</v>
      </c>
      <c r="AX32" s="526" t="e">
        <v>#DIV/0!</v>
      </c>
      <c r="AY32" s="547">
        <v>0</v>
      </c>
      <c r="AZ32" s="526" t="e">
        <v>#DIV/0!</v>
      </c>
      <c r="BA32" s="547">
        <v>0</v>
      </c>
      <c r="BB32" s="526" t="e">
        <v>#DIV/0!</v>
      </c>
      <c r="BC32" s="547">
        <v>0</v>
      </c>
      <c r="BD32" s="526" t="e">
        <v>#DIV/0!</v>
      </c>
      <c r="BE32" s="547">
        <v>0</v>
      </c>
      <c r="BF32" s="526" t="e">
        <v>#DIV/0!</v>
      </c>
      <c r="BG32" s="527">
        <v>0</v>
      </c>
      <c r="BH32" s="534" t="e">
        <v>#DIV/0!</v>
      </c>
      <c r="BI32" s="537"/>
      <c r="BJ32" s="525" t="s">
        <v>252</v>
      </c>
      <c r="BK32" s="547">
        <v>33089.578455623196</v>
      </c>
      <c r="BL32" s="526">
        <v>0.38907858478045498</v>
      </c>
      <c r="BM32" s="547">
        <v>13140.802131497949</v>
      </c>
      <c r="BN32" s="526">
        <v>0.15451404746845138</v>
      </c>
      <c r="BO32" s="547">
        <v>22856.877027866256</v>
      </c>
      <c r="BP32" s="526">
        <v>0.26875898036687773</v>
      </c>
      <c r="BQ32" s="547">
        <v>7015.8612502905453</v>
      </c>
      <c r="BR32" s="526">
        <v>8.2494896994228517E-2</v>
      </c>
      <c r="BS32" s="547">
        <v>1932.7841235722731</v>
      </c>
      <c r="BT32" s="526">
        <v>2.272633700952565E-2</v>
      </c>
      <c r="BU32" s="547">
        <v>7010.0999267166317</v>
      </c>
      <c r="BV32" s="526">
        <v>8.2427153380461818E-2</v>
      </c>
      <c r="BW32" s="527">
        <v>85046.002915566845</v>
      </c>
      <c r="BX32" s="535">
        <v>0.28424602965865942</v>
      </c>
      <c r="BY32" s="536"/>
      <c r="BZ32" s="525" t="s">
        <v>253</v>
      </c>
      <c r="CA32" s="547">
        <v>1206.5252855702902</v>
      </c>
      <c r="CB32" s="526">
        <v>1.4181348377455969E-2</v>
      </c>
      <c r="CC32" s="547">
        <v>3056.2833547197538</v>
      </c>
      <c r="CD32" s="526">
        <v>3.5923175014947184E-2</v>
      </c>
      <c r="CE32" s="547">
        <v>2633.8462659175802</v>
      </c>
      <c r="CF32" s="526">
        <v>3.0957901932394026E-2</v>
      </c>
      <c r="CG32" s="547">
        <v>8849.5639282301345</v>
      </c>
      <c r="CH32" s="526">
        <v>0.10401667545283115</v>
      </c>
      <c r="CI32" s="547">
        <v>15701.318316430701</v>
      </c>
      <c r="CJ32" s="526">
        <v>0.18455134566482492</v>
      </c>
      <c r="CK32" s="547">
        <v>11598.711268327585</v>
      </c>
      <c r="CL32" s="526">
        <v>0.13632981189277779</v>
      </c>
      <c r="CM32" s="547">
        <v>23129.408106007751</v>
      </c>
      <c r="CN32" s="526">
        <v>0.2718601906139172</v>
      </c>
      <c r="CO32" s="547">
        <v>18902.662789502439</v>
      </c>
      <c r="CP32" s="526">
        <v>0.22217955105085171</v>
      </c>
      <c r="CQ32" s="527">
        <v>85078.319314706241</v>
      </c>
      <c r="CR32" s="529"/>
    </row>
    <row r="33" spans="2:96" s="93" customFormat="1" x14ac:dyDescent="0.2">
      <c r="B33" s="114">
        <v>97210</v>
      </c>
      <c r="C33" s="108" t="s">
        <v>121</v>
      </c>
      <c r="D33" s="779">
        <v>18533</v>
      </c>
      <c r="E33" s="355">
        <v>19218</v>
      </c>
      <c r="F33" s="109"/>
      <c r="G33" s="355">
        <v>17540</v>
      </c>
      <c r="H33" s="780">
        <v>-1.8106737554066221E-2</v>
      </c>
      <c r="I33" s="109"/>
      <c r="J33" s="355">
        <v>230</v>
      </c>
      <c r="K33" s="766">
        <v>2.4818531808314843E-3</v>
      </c>
      <c r="L33" s="109">
        <v>-1908</v>
      </c>
      <c r="M33" s="766">
        <v>-2.0588590734897709E-2</v>
      </c>
      <c r="N33" s="483"/>
      <c r="P33" s="399" t="s">
        <v>121</v>
      </c>
      <c r="Q33" s="355">
        <v>465.21752056791854</v>
      </c>
      <c r="R33" s="116">
        <v>2.65232337838038E-2</v>
      </c>
      <c r="S33" s="355">
        <v>488.9971611706859</v>
      </c>
      <c r="T33" s="116">
        <v>2.7878971560472407E-2</v>
      </c>
      <c r="U33" s="355">
        <v>1018.1548968281847</v>
      </c>
      <c r="V33" s="116">
        <v>5.8047599591116592E-2</v>
      </c>
      <c r="W33" s="355">
        <v>1640.7781745560226</v>
      </c>
      <c r="X33" s="116">
        <v>9.3544935835577131E-2</v>
      </c>
      <c r="Y33" s="355">
        <v>1219.672221703896</v>
      </c>
      <c r="Z33" s="116">
        <v>6.9536614692354407E-2</v>
      </c>
      <c r="AA33" s="355">
        <v>2404.1398681626524</v>
      </c>
      <c r="AB33" s="116">
        <v>0.13706612703321852</v>
      </c>
      <c r="AC33" s="355">
        <v>4266.9744880666167</v>
      </c>
      <c r="AD33" s="116">
        <v>0.24327106545419713</v>
      </c>
      <c r="AE33" s="355">
        <v>2473.8586881406391</v>
      </c>
      <c r="AF33" s="116">
        <v>0.14104097423834888</v>
      </c>
      <c r="AG33" s="355">
        <v>2500.8501779120161</v>
      </c>
      <c r="AH33" s="116">
        <v>0.14257982770307961</v>
      </c>
      <c r="AI33" s="355">
        <v>1061.356802891363</v>
      </c>
      <c r="AJ33" s="116">
        <v>6.051065010783143E-2</v>
      </c>
      <c r="AK33" s="236">
        <v>17539.999999999996</v>
      </c>
      <c r="AL33" s="224"/>
      <c r="AM33" s="94">
        <v>4832.8199748267079</v>
      </c>
      <c r="AN33" s="253">
        <v>0.27553135546332436</v>
      </c>
      <c r="AO33" s="94">
        <v>3562.2069808033793</v>
      </c>
      <c r="AP33" s="116">
        <v>0.20309047781091105</v>
      </c>
      <c r="AQ33" s="407"/>
      <c r="AR33" s="355">
        <v>3973.0887936895078</v>
      </c>
      <c r="AS33" s="355">
        <v>4649.1247182495972</v>
      </c>
      <c r="AT33" s="237">
        <v>85.458855902351061</v>
      </c>
      <c r="AU33" s="484"/>
      <c r="AV33" s="399" t="s">
        <v>121</v>
      </c>
      <c r="AW33" s="355"/>
      <c r="AX33" s="116" t="e">
        <v>#DIV/0!</v>
      </c>
      <c r="AY33" s="355"/>
      <c r="AZ33" s="116" t="e">
        <v>#DIV/0!</v>
      </c>
      <c r="BA33" s="355"/>
      <c r="BB33" s="116" t="e">
        <v>#DIV/0!</v>
      </c>
      <c r="BC33" s="355"/>
      <c r="BD33" s="116" t="e">
        <v>#DIV/0!</v>
      </c>
      <c r="BE33" s="355"/>
      <c r="BF33" s="116" t="e">
        <v>#DIV/0!</v>
      </c>
      <c r="BG33" s="236">
        <v>0</v>
      </c>
      <c r="BH33" s="781" t="e">
        <v>#DIV/0!</v>
      </c>
      <c r="BI33" s="484"/>
      <c r="BJ33" s="399" t="s">
        <v>121</v>
      </c>
      <c r="BK33" s="355">
        <v>5959.687094063861</v>
      </c>
      <c r="BL33" s="116">
        <v>0.40474110197424595</v>
      </c>
      <c r="BM33" s="355">
        <v>2354.0460384010116</v>
      </c>
      <c r="BN33" s="116">
        <v>0.15987067318174272</v>
      </c>
      <c r="BO33" s="355">
        <v>3850.4951163552737</v>
      </c>
      <c r="BP33" s="116">
        <v>0.26149923845706291</v>
      </c>
      <c r="BQ33" s="355">
        <v>1195.5728589299506</v>
      </c>
      <c r="BR33" s="116">
        <v>8.1195114571668267E-2</v>
      </c>
      <c r="BS33" s="237">
        <v>317.52134381314016</v>
      </c>
      <c r="BT33" s="116">
        <v>2.156387349988222E-2</v>
      </c>
      <c r="BU33" s="237">
        <v>1047.3671462900609</v>
      </c>
      <c r="BV33" s="116">
        <v>7.1129998315397819E-2</v>
      </c>
      <c r="BW33" s="236">
        <v>14724.689597853299</v>
      </c>
      <c r="BX33" s="782">
        <v>0.28315150377013354</v>
      </c>
      <c r="BY33" s="465"/>
      <c r="BZ33" s="399" t="s">
        <v>121</v>
      </c>
      <c r="CA33" s="237">
        <v>153.03629753967579</v>
      </c>
      <c r="CB33" s="116">
        <v>1.0380017360808045E-2</v>
      </c>
      <c r="CC33" s="237">
        <v>801.33631265143106</v>
      </c>
      <c r="CD33" s="116">
        <v>5.4352365882422662E-2</v>
      </c>
      <c r="CE33" s="400">
        <v>590.64030910474287</v>
      </c>
      <c r="CF33" s="116">
        <v>4.0061454446196278E-2</v>
      </c>
      <c r="CG33" s="400">
        <v>1457.5253488083526</v>
      </c>
      <c r="CH33" s="116">
        <v>9.8859804292678738E-2</v>
      </c>
      <c r="CI33" s="400">
        <v>2845.3513649780225</v>
      </c>
      <c r="CJ33" s="116">
        <v>0.19299210083420654</v>
      </c>
      <c r="CK33" s="400">
        <v>2008.8270307154185</v>
      </c>
      <c r="CL33" s="116">
        <v>0.13625303139786543</v>
      </c>
      <c r="CM33" s="400">
        <v>3860.8286394054571</v>
      </c>
      <c r="CN33" s="116">
        <v>0.26186903988410781</v>
      </c>
      <c r="CO33" s="400">
        <v>3025.8113040311746</v>
      </c>
      <c r="CP33" s="116">
        <v>0.20523218590171441</v>
      </c>
      <c r="CQ33" s="236">
        <v>14743.356607234276</v>
      </c>
      <c r="CR33" s="94"/>
    </row>
    <row r="34" spans="2:96" s="93" customFormat="1" x14ac:dyDescent="0.2">
      <c r="B34" s="114">
        <v>97217</v>
      </c>
      <c r="C34" s="115" t="s">
        <v>14</v>
      </c>
      <c r="D34" s="224">
        <v>7269</v>
      </c>
      <c r="E34" s="355">
        <v>8690</v>
      </c>
      <c r="F34" s="109"/>
      <c r="G34" s="355">
        <v>8847</v>
      </c>
      <c r="H34" s="783">
        <v>3.5875156295150923E-3</v>
      </c>
      <c r="I34" s="109"/>
      <c r="J34" s="355">
        <v>77</v>
      </c>
      <c r="K34" s="766">
        <v>1.7594821877239624E-3</v>
      </c>
      <c r="L34" s="109">
        <v>80</v>
      </c>
      <c r="M34" s="766">
        <v>1.8280334417911299E-3</v>
      </c>
      <c r="N34" s="483"/>
      <c r="P34" s="401" t="s">
        <v>14</v>
      </c>
      <c r="Q34" s="355">
        <v>225.82198465547577</v>
      </c>
      <c r="R34" s="116">
        <v>2.5525261066516997E-2</v>
      </c>
      <c r="S34" s="355">
        <v>262.94157539348203</v>
      </c>
      <c r="T34" s="116">
        <v>2.9720987384817692E-2</v>
      </c>
      <c r="U34" s="355">
        <v>532.91303302453071</v>
      </c>
      <c r="V34" s="116">
        <v>6.0236581103710968E-2</v>
      </c>
      <c r="W34" s="355">
        <v>889.22071560166091</v>
      </c>
      <c r="X34" s="116">
        <v>0.10051098853867541</v>
      </c>
      <c r="Y34" s="355">
        <v>578.09234704584378</v>
      </c>
      <c r="Z34" s="116">
        <v>6.5343319435497232E-2</v>
      </c>
      <c r="AA34" s="355">
        <v>1134.6199994001504</v>
      </c>
      <c r="AB34" s="116">
        <v>0.12824912392903254</v>
      </c>
      <c r="AC34" s="355">
        <v>2099.3610291491341</v>
      </c>
      <c r="AD34" s="116">
        <v>0.2372963749462117</v>
      </c>
      <c r="AE34" s="355">
        <v>1377.6633419968884</v>
      </c>
      <c r="AF34" s="116">
        <v>0.15572096100337843</v>
      </c>
      <c r="AG34" s="355">
        <v>1300.7328046907919</v>
      </c>
      <c r="AH34" s="116">
        <v>0.14702529724096219</v>
      </c>
      <c r="AI34" s="355">
        <v>445.63316904203612</v>
      </c>
      <c r="AJ34" s="116">
        <v>5.0371105351196599E-2</v>
      </c>
      <c r="AK34" s="236">
        <v>8846.9999999999964</v>
      </c>
      <c r="AL34" s="224"/>
      <c r="AM34" s="94">
        <v>2488.9896557209931</v>
      </c>
      <c r="AN34" s="253">
        <v>0.2813371375292183</v>
      </c>
      <c r="AO34" s="94">
        <v>1746.365973732828</v>
      </c>
      <c r="AP34" s="116">
        <v>0.19739640259215879</v>
      </c>
      <c r="AQ34" s="407"/>
      <c r="AR34" s="355">
        <v>2104.270130569927</v>
      </c>
      <c r="AS34" s="355">
        <v>2410.6339707908646</v>
      </c>
      <c r="AT34" s="236">
        <v>87.29115062954051</v>
      </c>
      <c r="AU34" s="484"/>
      <c r="AV34" s="401" t="s">
        <v>14</v>
      </c>
      <c r="AW34" s="355"/>
      <c r="AX34" s="116" t="e">
        <v>#DIV/0!</v>
      </c>
      <c r="AY34" s="355"/>
      <c r="AZ34" s="116" t="e">
        <v>#DIV/0!</v>
      </c>
      <c r="BA34" s="355"/>
      <c r="BB34" s="116" t="e">
        <v>#DIV/0!</v>
      </c>
      <c r="BC34" s="355"/>
      <c r="BD34" s="116" t="e">
        <v>#DIV/0!</v>
      </c>
      <c r="BE34" s="355"/>
      <c r="BF34" s="116" t="e">
        <v>#DIV/0!</v>
      </c>
      <c r="BG34" s="236">
        <v>0</v>
      </c>
      <c r="BH34" s="784" t="e">
        <v>#DIV/0!</v>
      </c>
      <c r="BI34" s="484"/>
      <c r="BJ34" s="401" t="s">
        <v>14</v>
      </c>
      <c r="BK34" s="355">
        <v>2874.0849688563476</v>
      </c>
      <c r="BL34" s="116">
        <v>0.39153524231671921</v>
      </c>
      <c r="BM34" s="355">
        <v>950.43370292083478</v>
      </c>
      <c r="BN34" s="116">
        <v>0.12947713592725221</v>
      </c>
      <c r="BO34" s="355">
        <v>2005.1992286183154</v>
      </c>
      <c r="BP34" s="116">
        <v>0.27316734695661382</v>
      </c>
      <c r="BQ34" s="355">
        <v>606.51164816488836</v>
      </c>
      <c r="BR34" s="116">
        <v>8.262479631096166E-2</v>
      </c>
      <c r="BS34" s="236">
        <v>160.54557224165848</v>
      </c>
      <c r="BT34" s="116">
        <v>2.1871047728810527E-2</v>
      </c>
      <c r="BU34" s="236">
        <v>743.77729499161194</v>
      </c>
      <c r="BV34" s="116">
        <v>0.10132443075964266</v>
      </c>
      <c r="BW34" s="236">
        <v>7340.5524157936561</v>
      </c>
      <c r="BX34" s="785">
        <v>0.24851067140409228</v>
      </c>
      <c r="BY34" s="465"/>
      <c r="BZ34" s="401" t="s">
        <v>14</v>
      </c>
      <c r="CA34" s="236">
        <v>50.186806892943999</v>
      </c>
      <c r="CB34" s="116">
        <v>6.8481967474005537E-3</v>
      </c>
      <c r="CC34" s="236">
        <v>301.08354863211946</v>
      </c>
      <c r="CD34" s="116">
        <v>4.1084091738225061E-2</v>
      </c>
      <c r="CE34" s="400">
        <v>270.80364723140286</v>
      </c>
      <c r="CF34" s="116">
        <v>3.695227433198256E-2</v>
      </c>
      <c r="CG34" s="400">
        <v>883.00810587423075</v>
      </c>
      <c r="CH34" s="116">
        <v>0.12049009715791281</v>
      </c>
      <c r="CI34" s="400">
        <v>1411.7481345356168</v>
      </c>
      <c r="CJ34" s="116">
        <v>0.19263885434470371</v>
      </c>
      <c r="CK34" s="400">
        <v>777.85821411508755</v>
      </c>
      <c r="CL34" s="116">
        <v>0.10614196083853034</v>
      </c>
      <c r="CM34" s="400">
        <v>1907.8409128753042</v>
      </c>
      <c r="CN34" s="116">
        <v>0.26033275960314722</v>
      </c>
      <c r="CO34" s="400">
        <v>1725.9409913284494</v>
      </c>
      <c r="CP34" s="116">
        <v>0.23551176523809778</v>
      </c>
      <c r="CQ34" s="236">
        <v>7328.4703614851551</v>
      </c>
      <c r="CR34" s="94"/>
    </row>
    <row r="35" spans="2:96" s="93" customFormat="1" x14ac:dyDescent="0.2">
      <c r="B35" s="114">
        <v>97220</v>
      </c>
      <c r="C35" s="115" t="s">
        <v>28</v>
      </c>
      <c r="D35" s="224">
        <v>13019</v>
      </c>
      <c r="E35" s="355">
        <v>13221</v>
      </c>
      <c r="F35" s="109"/>
      <c r="G35" s="355">
        <v>12120</v>
      </c>
      <c r="H35" s="783">
        <v>-1.7239567166137504E-2</v>
      </c>
      <c r="I35" s="109"/>
      <c r="J35" s="355">
        <v>128</v>
      </c>
      <c r="K35" s="766">
        <v>2.004236691431063E-3</v>
      </c>
      <c r="L35" s="109">
        <v>-1229</v>
      </c>
      <c r="M35" s="766">
        <v>-1.9243803857568565E-2</v>
      </c>
      <c r="N35" s="483"/>
      <c r="P35" s="401" t="s">
        <v>28</v>
      </c>
      <c r="Q35" s="355">
        <v>280.19688573023615</v>
      </c>
      <c r="R35" s="116">
        <v>2.311855492823732E-2</v>
      </c>
      <c r="S35" s="355">
        <v>330.176590498015</v>
      </c>
      <c r="T35" s="116">
        <v>2.7242292945380792E-2</v>
      </c>
      <c r="U35" s="355">
        <v>742.3908124169501</v>
      </c>
      <c r="V35" s="116">
        <v>6.1253367361134535E-2</v>
      </c>
      <c r="W35" s="355">
        <v>1105.6842039232479</v>
      </c>
      <c r="X35" s="116">
        <v>9.122806963063107E-2</v>
      </c>
      <c r="Y35" s="355">
        <v>895.11295006285934</v>
      </c>
      <c r="Z35" s="116">
        <v>7.3854203800565996E-2</v>
      </c>
      <c r="AA35" s="355">
        <v>1456.0700105026735</v>
      </c>
      <c r="AB35" s="116">
        <v>0.12013778964543519</v>
      </c>
      <c r="AC35" s="355">
        <v>3054.8430240066045</v>
      </c>
      <c r="AD35" s="116">
        <v>0.25204975445599065</v>
      </c>
      <c r="AE35" s="355">
        <v>1951.291008649546</v>
      </c>
      <c r="AF35" s="116">
        <v>0.16099760797438509</v>
      </c>
      <c r="AG35" s="355">
        <v>1648.7953322933208</v>
      </c>
      <c r="AH35" s="116">
        <v>0.13603921883608266</v>
      </c>
      <c r="AI35" s="355">
        <v>655.43918191654006</v>
      </c>
      <c r="AJ35" s="116">
        <v>5.40791404221568E-2</v>
      </c>
      <c r="AK35" s="236">
        <v>12119.999999999993</v>
      </c>
      <c r="AL35" s="224"/>
      <c r="AM35" s="94">
        <v>3353.5614426313086</v>
      </c>
      <c r="AN35" s="253">
        <v>0.27669648866594976</v>
      </c>
      <c r="AO35" s="94">
        <v>2304.2345142098611</v>
      </c>
      <c r="AP35" s="116">
        <v>0.19011835925823947</v>
      </c>
      <c r="AQ35" s="407"/>
      <c r="AR35" s="355">
        <v>2748.6368173070996</v>
      </c>
      <c r="AS35" s="355">
        <v>3209.9379130650154</v>
      </c>
      <c r="AT35" s="236">
        <v>85.628971392862809</v>
      </c>
      <c r="AU35" s="484"/>
      <c r="AV35" s="401" t="s">
        <v>28</v>
      </c>
      <c r="AW35" s="355"/>
      <c r="AX35" s="116" t="e">
        <v>#DIV/0!</v>
      </c>
      <c r="AY35" s="355"/>
      <c r="AZ35" s="116" t="e">
        <v>#DIV/0!</v>
      </c>
      <c r="BA35" s="355"/>
      <c r="BB35" s="116" t="e">
        <v>#DIV/0!</v>
      </c>
      <c r="BC35" s="355"/>
      <c r="BD35" s="116" t="e">
        <v>#DIV/0!</v>
      </c>
      <c r="BE35" s="355"/>
      <c r="BF35" s="116" t="e">
        <v>#DIV/0!</v>
      </c>
      <c r="BG35" s="236">
        <v>0</v>
      </c>
      <c r="BH35" s="784" t="e">
        <v>#DIV/0!</v>
      </c>
      <c r="BI35" s="484"/>
      <c r="BJ35" s="401" t="s">
        <v>28</v>
      </c>
      <c r="BK35" s="355">
        <v>3684.7853765125692</v>
      </c>
      <c r="BL35" s="116">
        <v>0.36377257440953664</v>
      </c>
      <c r="BM35" s="355">
        <v>1863.4924321804558</v>
      </c>
      <c r="BN35" s="116">
        <v>0.18396931440510478</v>
      </c>
      <c r="BO35" s="355">
        <v>2376.900777332753</v>
      </c>
      <c r="BP35" s="116">
        <v>0.23465445786823697</v>
      </c>
      <c r="BQ35" s="355">
        <v>823.06818507266246</v>
      </c>
      <c r="BR35" s="116">
        <v>8.125565046663337E-2</v>
      </c>
      <c r="BS35" s="236">
        <v>470.42042855726174</v>
      </c>
      <c r="BT35" s="116">
        <v>4.6441253116639665E-2</v>
      </c>
      <c r="BU35" s="236">
        <v>910.69833179918578</v>
      </c>
      <c r="BV35" s="116">
        <v>8.9906749733848476E-2</v>
      </c>
      <c r="BW35" s="236">
        <v>10129.365531454889</v>
      </c>
      <c r="BX35" s="785">
        <v>0.33586862382066407</v>
      </c>
      <c r="BY35" s="465"/>
      <c r="BZ35" s="401" t="s">
        <v>28</v>
      </c>
      <c r="CA35" s="236">
        <v>97.606127646662074</v>
      </c>
      <c r="CB35" s="116">
        <v>9.6331037735825614E-3</v>
      </c>
      <c r="CC35" s="236">
        <v>417.79694494079513</v>
      </c>
      <c r="CD35" s="116">
        <v>4.1233900206244629E-2</v>
      </c>
      <c r="CE35" s="400">
        <v>185.06475802788876</v>
      </c>
      <c r="CF35" s="116">
        <v>1.8264714131157985E-2</v>
      </c>
      <c r="CG35" s="400">
        <v>865.50327985030265</v>
      </c>
      <c r="CH35" s="116">
        <v>8.5419666902021171E-2</v>
      </c>
      <c r="CI35" s="400">
        <v>2118.8239132741242</v>
      </c>
      <c r="CJ35" s="116">
        <v>0.20911443908937763</v>
      </c>
      <c r="CK35" s="400">
        <v>1270.9658668029485</v>
      </c>
      <c r="CL35" s="116">
        <v>0.12543624445296608</v>
      </c>
      <c r="CM35" s="400">
        <v>2376.900777332753</v>
      </c>
      <c r="CN35" s="116">
        <v>0.23458498354164031</v>
      </c>
      <c r="CO35" s="400">
        <v>2799.7037608384967</v>
      </c>
      <c r="CP35" s="116">
        <v>0.27631294790300925</v>
      </c>
      <c r="CQ35" s="236">
        <v>10132.365428713974</v>
      </c>
      <c r="CR35" s="94"/>
    </row>
    <row r="36" spans="2:96" s="93" customFormat="1" x14ac:dyDescent="0.2">
      <c r="B36" s="114">
        <v>97226</v>
      </c>
      <c r="C36" s="115" t="s">
        <v>21</v>
      </c>
      <c r="D36" s="224">
        <v>4152</v>
      </c>
      <c r="E36" s="355">
        <v>4684</v>
      </c>
      <c r="F36" s="109"/>
      <c r="G36" s="355">
        <v>4264</v>
      </c>
      <c r="H36" s="783">
        <v>-1.8613539740717333E-2</v>
      </c>
      <c r="I36" s="109"/>
      <c r="J36" s="355">
        <v>51</v>
      </c>
      <c r="K36" s="766">
        <v>2.2602155399442476E-3</v>
      </c>
      <c r="L36" s="109">
        <v>-471</v>
      </c>
      <c r="M36" s="766">
        <v>-2.0873755280661582E-2</v>
      </c>
      <c r="N36" s="483"/>
      <c r="P36" s="401" t="s">
        <v>21</v>
      </c>
      <c r="Q36" s="355">
        <v>102.21518258049946</v>
      </c>
      <c r="R36" s="116">
        <v>2.3971665708372298E-2</v>
      </c>
      <c r="S36" s="355">
        <v>128.75181651966759</v>
      </c>
      <c r="T36" s="116">
        <v>3.01950789211228E-2</v>
      </c>
      <c r="U36" s="355">
        <v>284.04026697850327</v>
      </c>
      <c r="V36" s="116">
        <v>6.6613571054996087E-2</v>
      </c>
      <c r="W36" s="355">
        <v>402.96370055773826</v>
      </c>
      <c r="X36" s="116">
        <v>9.4503682119544644E-2</v>
      </c>
      <c r="Y36" s="355">
        <v>254.57232894337153</v>
      </c>
      <c r="Z36" s="116">
        <v>5.9702703785968946E-2</v>
      </c>
      <c r="AA36" s="355">
        <v>512.05875119654047</v>
      </c>
      <c r="AB36" s="116">
        <v>0.1200888253275189</v>
      </c>
      <c r="AC36" s="355">
        <v>1116.5903559639787</v>
      </c>
      <c r="AD36" s="116">
        <v>0.26186453001031401</v>
      </c>
      <c r="AE36" s="355">
        <v>641.79340601025137</v>
      </c>
      <c r="AF36" s="116">
        <v>0.15051440103429914</v>
      </c>
      <c r="AG36" s="355">
        <v>624.20558143446954</v>
      </c>
      <c r="AH36" s="116">
        <v>0.14638967669663921</v>
      </c>
      <c r="AI36" s="355">
        <v>196.80860981497895</v>
      </c>
      <c r="AJ36" s="116">
        <v>4.6155865341223963E-2</v>
      </c>
      <c r="AK36" s="236">
        <v>4263.9999999999991</v>
      </c>
      <c r="AL36" s="224"/>
      <c r="AM36" s="94">
        <v>1172.5432955797801</v>
      </c>
      <c r="AN36" s="253">
        <v>0.27498670159000471</v>
      </c>
      <c r="AO36" s="94">
        <v>821.01419124944846</v>
      </c>
      <c r="AP36" s="116">
        <v>0.19254554203786317</v>
      </c>
      <c r="AQ36" s="407"/>
      <c r="AR36" s="355">
        <v>1004.4607365122158</v>
      </c>
      <c r="AS36" s="355">
        <v>1160.0934026943746</v>
      </c>
      <c r="AT36" s="236">
        <v>86.584471058908335</v>
      </c>
      <c r="AU36" s="484"/>
      <c r="AV36" s="401" t="s">
        <v>21</v>
      </c>
      <c r="AW36" s="355"/>
      <c r="AX36" s="116" t="e">
        <v>#DIV/0!</v>
      </c>
      <c r="AY36" s="355"/>
      <c r="AZ36" s="116" t="e">
        <v>#DIV/0!</v>
      </c>
      <c r="BA36" s="355"/>
      <c r="BB36" s="116" t="e">
        <v>#DIV/0!</v>
      </c>
      <c r="BC36" s="355"/>
      <c r="BD36" s="116" t="e">
        <v>#DIV/0!</v>
      </c>
      <c r="BE36" s="355"/>
      <c r="BF36" s="116" t="e">
        <v>#DIV/0!</v>
      </c>
      <c r="BG36" s="236">
        <v>0</v>
      </c>
      <c r="BH36" s="784" t="e">
        <v>#DIV/0!</v>
      </c>
      <c r="BI36" s="484"/>
      <c r="BJ36" s="401" t="s">
        <v>21</v>
      </c>
      <c r="BK36" s="355">
        <v>1359.3514145926649</v>
      </c>
      <c r="BL36" s="116">
        <v>0.38628817928377429</v>
      </c>
      <c r="BM36" s="355">
        <v>495.35050019780505</v>
      </c>
      <c r="BN36" s="116">
        <v>0.14076422091785235</v>
      </c>
      <c r="BO36" s="355">
        <v>957.62871412146228</v>
      </c>
      <c r="BP36" s="116">
        <v>0.27213025891372605</v>
      </c>
      <c r="BQ36" s="355">
        <v>265.36633939168127</v>
      </c>
      <c r="BR36" s="116">
        <v>7.5409404063135177E-2</v>
      </c>
      <c r="BS36" s="236">
        <v>61.918812524725638</v>
      </c>
      <c r="BT36" s="116">
        <v>1.7595527614731547E-2</v>
      </c>
      <c r="BU36" s="236">
        <v>379.39279228686604</v>
      </c>
      <c r="BV36" s="116">
        <v>0.10781240920678073</v>
      </c>
      <c r="BW36" s="236">
        <v>3519.0085731152049</v>
      </c>
      <c r="BX36" s="785">
        <v>0.26707822763733219</v>
      </c>
      <c r="BY36" s="465"/>
      <c r="BZ36" s="401" t="s">
        <v>21</v>
      </c>
      <c r="CA36" s="236">
        <v>54.056106172379515</v>
      </c>
      <c r="CB36" s="116">
        <v>1.5369534633891985E-2</v>
      </c>
      <c r="CC36" s="236">
        <v>199.51617369078258</v>
      </c>
      <c r="CD36" s="116">
        <v>5.6727555103274055E-2</v>
      </c>
      <c r="CE36" s="400">
        <v>126.78613993158106</v>
      </c>
      <c r="CF36" s="116">
        <v>3.604854486858302E-2</v>
      </c>
      <c r="CG36" s="400">
        <v>322.37096044619051</v>
      </c>
      <c r="CH36" s="116">
        <v>9.1658315634846721E-2</v>
      </c>
      <c r="CI36" s="400">
        <v>611.32541889491029</v>
      </c>
      <c r="CJ36" s="116">
        <v>0.17381546440510576</v>
      </c>
      <c r="CK36" s="400">
        <v>464.95135622712849</v>
      </c>
      <c r="CL36" s="116">
        <v>0.13219757171964527</v>
      </c>
      <c r="CM36" s="400">
        <v>945.92070852377401</v>
      </c>
      <c r="CN36" s="116">
        <v>0.26894946972707229</v>
      </c>
      <c r="CO36" s="400">
        <v>792.16766499887092</v>
      </c>
      <c r="CP36" s="116">
        <v>0.22523354390758077</v>
      </c>
      <c r="CQ36" s="236">
        <v>3517.0945288856178</v>
      </c>
      <c r="CR36" s="94"/>
    </row>
    <row r="37" spans="2:96" s="93" customFormat="1" x14ac:dyDescent="0.2">
      <c r="B37" s="114">
        <v>97232</v>
      </c>
      <c r="C37" s="118" t="s">
        <v>26</v>
      </c>
      <c r="D37" s="485">
        <v>7795</v>
      </c>
      <c r="E37" s="355">
        <v>9229</v>
      </c>
      <c r="F37" s="109"/>
      <c r="G37" s="355">
        <v>9159</v>
      </c>
      <c r="H37" s="767">
        <v>-1.5215807928627978E-3</v>
      </c>
      <c r="I37" s="109"/>
      <c r="J37" s="355">
        <v>146</v>
      </c>
      <c r="K37" s="768">
        <v>3.173582796542407E-3</v>
      </c>
      <c r="L37" s="109">
        <v>-216</v>
      </c>
      <c r="M37" s="766">
        <v>-4.6951635894052048E-3</v>
      </c>
      <c r="N37" s="483"/>
      <c r="P37" s="402" t="s">
        <v>26</v>
      </c>
      <c r="Q37" s="355">
        <v>286.94304285909823</v>
      </c>
      <c r="R37" s="119">
        <v>3.1329079906004732E-2</v>
      </c>
      <c r="S37" s="355">
        <v>332.2498391000085</v>
      </c>
      <c r="T37" s="119">
        <v>3.6275776733268643E-2</v>
      </c>
      <c r="U37" s="355">
        <v>576.90653880092395</v>
      </c>
      <c r="V37" s="119">
        <v>6.2987939600493745E-2</v>
      </c>
      <c r="W37" s="355">
        <v>903.11547173547774</v>
      </c>
      <c r="X37" s="119">
        <v>9.8604156756793876E-2</v>
      </c>
      <c r="Y37" s="355">
        <v>647.3837773978953</v>
      </c>
      <c r="Z37" s="119">
        <v>7.0682801331793138E-2</v>
      </c>
      <c r="AA37" s="355">
        <v>1234.3516383000631</v>
      </c>
      <c r="AB37" s="119">
        <v>0.13476925846708804</v>
      </c>
      <c r="AC37" s="355">
        <v>2176.7398549521768</v>
      </c>
      <c r="AD37" s="119">
        <v>0.2376613009009903</v>
      </c>
      <c r="AE37" s="355">
        <v>1263.5493514330942</v>
      </c>
      <c r="AF37" s="119">
        <v>0.13795712975576924</v>
      </c>
      <c r="AG37" s="355">
        <v>1268.5834399043065</v>
      </c>
      <c r="AH37" s="119">
        <v>0.13850676273657633</v>
      </c>
      <c r="AI37" s="355">
        <v>469.17704551698171</v>
      </c>
      <c r="AJ37" s="119">
        <v>5.1225793811221783E-2</v>
      </c>
      <c r="AK37" s="238">
        <v>9159.0000000000273</v>
      </c>
      <c r="AL37" s="224"/>
      <c r="AM37" s="94">
        <v>2746.5986698934039</v>
      </c>
      <c r="AN37" s="253">
        <v>0.29987975432835418</v>
      </c>
      <c r="AO37" s="94">
        <v>1737.7604854212882</v>
      </c>
      <c r="AP37" s="119">
        <v>0.18973255654779811</v>
      </c>
      <c r="AQ37" s="407"/>
      <c r="AR37" s="355">
        <v>2306.6193375094535</v>
      </c>
      <c r="AS37" s="355">
        <v>2355.9465496861526</v>
      </c>
      <c r="AT37" s="236">
        <v>97.906267772362227</v>
      </c>
      <c r="AU37" s="484"/>
      <c r="AV37" s="402" t="s">
        <v>26</v>
      </c>
      <c r="AW37" s="355"/>
      <c r="AX37" s="119" t="e">
        <v>#DIV/0!</v>
      </c>
      <c r="AY37" s="355"/>
      <c r="AZ37" s="119" t="e">
        <v>#DIV/0!</v>
      </c>
      <c r="BA37" s="355"/>
      <c r="BB37" s="119" t="e">
        <v>#DIV/0!</v>
      </c>
      <c r="BC37" s="355"/>
      <c r="BD37" s="119" t="e">
        <v>#DIV/0!</v>
      </c>
      <c r="BE37" s="355"/>
      <c r="BF37" s="119" t="e">
        <v>#DIV/0!</v>
      </c>
      <c r="BG37" s="238">
        <v>0</v>
      </c>
      <c r="BH37" s="403" t="e">
        <v>#DIV/0!</v>
      </c>
      <c r="BI37" s="484"/>
      <c r="BJ37" s="402" t="s">
        <v>26</v>
      </c>
      <c r="BK37" s="355">
        <v>2725.4417886319507</v>
      </c>
      <c r="BL37" s="119">
        <v>0.36650336705706371</v>
      </c>
      <c r="BM37" s="355">
        <v>972.58589263820659</v>
      </c>
      <c r="BN37" s="119">
        <v>0.13078833893679581</v>
      </c>
      <c r="BO37" s="355">
        <v>1994.5058522942934</v>
      </c>
      <c r="BP37" s="119">
        <v>0.26821086897908131</v>
      </c>
      <c r="BQ37" s="355">
        <v>581.94062727213611</v>
      </c>
      <c r="BR37" s="119">
        <v>7.8256376713734976E-2</v>
      </c>
      <c r="BS37" s="236">
        <v>275.8680482224313</v>
      </c>
      <c r="BT37" s="119">
        <v>3.7097313528656375E-2</v>
      </c>
      <c r="BU37" s="236">
        <v>885.99271609217567</v>
      </c>
      <c r="BV37" s="119">
        <v>0.11914373478466771</v>
      </c>
      <c r="BW37" s="238">
        <v>7436.3349251511945</v>
      </c>
      <c r="BX37" s="487">
        <v>0.26300124727680613</v>
      </c>
      <c r="BY37" s="465"/>
      <c r="BZ37" s="402" t="s">
        <v>26</v>
      </c>
      <c r="CA37" s="236">
        <v>169.14537263273121</v>
      </c>
      <c r="CB37" s="119">
        <v>2.244797051592114E-2</v>
      </c>
      <c r="CC37" s="236">
        <v>346.31786745467952</v>
      </c>
      <c r="CD37" s="119">
        <v>4.5961253073351672E-2</v>
      </c>
      <c r="CE37" s="486">
        <v>197.33626807151973</v>
      </c>
      <c r="CF37" s="119">
        <v>2.6189298935241329E-2</v>
      </c>
      <c r="CG37" s="400">
        <v>789.3450722860789</v>
      </c>
      <c r="CH37" s="119">
        <v>0.10475719574096531</v>
      </c>
      <c r="CI37" s="400">
        <v>1155.8267129903295</v>
      </c>
      <c r="CJ37" s="119">
        <v>0.15339446519212774</v>
      </c>
      <c r="CK37" s="400">
        <v>656.44513664607553</v>
      </c>
      <c r="CL37" s="119">
        <v>8.711950462131296E-2</v>
      </c>
      <c r="CM37" s="400">
        <v>2166.6716780097468</v>
      </c>
      <c r="CN37" s="119">
        <v>0.28754781279918024</v>
      </c>
      <c r="CO37" s="400">
        <v>2053.9080962545931</v>
      </c>
      <c r="CP37" s="119">
        <v>0.27258249912189958</v>
      </c>
      <c r="CQ37" s="238">
        <v>7534.9962043457544</v>
      </c>
      <c r="CR37" s="94"/>
    </row>
    <row r="38" spans="2:96" s="121" customFormat="1" hidden="1" x14ac:dyDescent="0.2">
      <c r="C38" s="127" t="s">
        <v>38</v>
      </c>
      <c r="D38" s="128">
        <v>50768</v>
      </c>
      <c r="E38" s="365">
        <v>55042</v>
      </c>
      <c r="F38" s="488"/>
      <c r="G38" s="365">
        <v>51930</v>
      </c>
      <c r="H38" s="492">
        <v>-1.1572492045824889E-2</v>
      </c>
      <c r="I38" s="488"/>
      <c r="J38" s="365">
        <v>632</v>
      </c>
      <c r="K38" s="274"/>
      <c r="L38" s="226">
        <v>-3744</v>
      </c>
      <c r="M38" s="274"/>
      <c r="N38" s="489"/>
      <c r="P38" s="404" t="s">
        <v>38</v>
      </c>
      <c r="Q38" s="769">
        <v>1360.3946163932283</v>
      </c>
      <c r="R38" s="129">
        <v>2.6196699718721895E-2</v>
      </c>
      <c r="S38" s="769">
        <v>1543.1169826818591</v>
      </c>
      <c r="T38" s="129">
        <v>2.9715327993103387E-2</v>
      </c>
      <c r="U38" s="769">
        <v>3154.4055480490924</v>
      </c>
      <c r="V38" s="129">
        <v>6.0743415136705024E-2</v>
      </c>
      <c r="W38" s="769">
        <v>4941.7622663741477</v>
      </c>
      <c r="X38" s="129">
        <v>9.51619924200683E-2</v>
      </c>
      <c r="Y38" s="769">
        <v>3594.8336251538663</v>
      </c>
      <c r="Z38" s="129">
        <v>6.9224602833696622E-2</v>
      </c>
      <c r="AA38" s="769">
        <v>6741.2402675620806</v>
      </c>
      <c r="AB38" s="129">
        <v>0.12981398551053494</v>
      </c>
      <c r="AC38" s="769">
        <v>12714.50875213851</v>
      </c>
      <c r="AD38" s="129">
        <v>0.24483937516153492</v>
      </c>
      <c r="AE38" s="769">
        <v>7708.1557962304196</v>
      </c>
      <c r="AF38" s="129">
        <v>0.14843357974639743</v>
      </c>
      <c r="AG38" s="769">
        <v>7343.1673362349047</v>
      </c>
      <c r="AH38" s="129">
        <v>0.14140510949807247</v>
      </c>
      <c r="AI38" s="769">
        <v>2828.4148091818997</v>
      </c>
      <c r="AJ38" s="129">
        <v>5.4465911981165016E-2</v>
      </c>
      <c r="AK38" s="240">
        <v>51930.000000000007</v>
      </c>
      <c r="AL38" s="224"/>
      <c r="AM38" s="94">
        <v>14594.513038652194</v>
      </c>
      <c r="AN38" s="253">
        <v>0.28104203810229522</v>
      </c>
      <c r="AO38" s="94">
        <v>10171.582145416804</v>
      </c>
      <c r="AP38" s="129">
        <v>0.19587102147923749</v>
      </c>
      <c r="AQ38" s="407"/>
      <c r="AR38" s="769">
        <v>12137.075815588203</v>
      </c>
      <c r="AS38" s="769">
        <v>13785.736554486004</v>
      </c>
      <c r="AT38" s="240">
        <v>88.040822248548551</v>
      </c>
      <c r="AU38" s="490"/>
      <c r="AV38" s="404" t="s">
        <v>38</v>
      </c>
      <c r="AW38" s="769">
        <v>0</v>
      </c>
      <c r="AX38" s="129" t="e">
        <v>#DIV/0!</v>
      </c>
      <c r="AY38" s="769">
        <v>0</v>
      </c>
      <c r="AZ38" s="769" t="e">
        <v>#DIV/0!</v>
      </c>
      <c r="BA38" s="769">
        <v>0</v>
      </c>
      <c r="BB38" s="129" t="e">
        <v>#DIV/0!</v>
      </c>
      <c r="BC38" s="769">
        <v>0</v>
      </c>
      <c r="BD38" s="129" t="e">
        <v>#DIV/0!</v>
      </c>
      <c r="BE38" s="769">
        <v>0</v>
      </c>
      <c r="BF38" s="129" t="e">
        <v>#DIV/0!</v>
      </c>
      <c r="BG38" s="240">
        <v>0</v>
      </c>
      <c r="BH38" s="235" t="e">
        <v>#DIV/0!</v>
      </c>
      <c r="BI38" s="484"/>
      <c r="BJ38" s="404" t="s">
        <v>38</v>
      </c>
      <c r="BK38" s="769">
        <v>16603.350642657395</v>
      </c>
      <c r="BL38" s="129">
        <v>0.3847826067281061</v>
      </c>
      <c r="BM38" s="769">
        <v>6635.9085663383139</v>
      </c>
      <c r="BN38" s="129">
        <v>0.15378716327322908</v>
      </c>
      <c r="BO38" s="769">
        <v>11184.729688722096</v>
      </c>
      <c r="BP38" s="129">
        <v>0.2592060806159614</v>
      </c>
      <c r="BQ38" s="769">
        <v>3472.4596588313188</v>
      </c>
      <c r="BR38" s="129">
        <v>8.0474243304269152E-2</v>
      </c>
      <c r="BS38" s="769">
        <v>1286.2742053592174</v>
      </c>
      <c r="BT38" s="129">
        <v>2.9809401268298914E-2</v>
      </c>
      <c r="BU38" s="769">
        <v>3967.2282814599002</v>
      </c>
      <c r="BV38" s="129">
        <v>9.1940504810135285E-2</v>
      </c>
      <c r="BW38" s="240">
        <v>43149.951043368244</v>
      </c>
      <c r="BX38" s="491">
        <v>0.28554733636989654</v>
      </c>
      <c r="BY38" s="465"/>
      <c r="BZ38" s="404" t="s">
        <v>38</v>
      </c>
      <c r="CA38" s="769">
        <v>524.03071088439253</v>
      </c>
      <c r="CB38" s="129">
        <v>1.2114557076054055E-2</v>
      </c>
      <c r="CC38" s="769">
        <v>2066.0508473698078</v>
      </c>
      <c r="CD38" s="129">
        <v>4.7763023030177217E-2</v>
      </c>
      <c r="CE38" s="769">
        <v>1370.6311223671353</v>
      </c>
      <c r="CF38" s="129">
        <v>3.168628978654623E-2</v>
      </c>
      <c r="CG38" s="769">
        <v>4317.7527672651559</v>
      </c>
      <c r="CH38" s="129">
        <v>9.9817932905202897E-2</v>
      </c>
      <c r="CI38" s="769">
        <v>8143.0755446730027</v>
      </c>
      <c r="CJ38" s="129">
        <v>0.18825185511374423</v>
      </c>
      <c r="CK38" s="769">
        <v>5179.0476045066589</v>
      </c>
      <c r="CL38" s="129">
        <v>0.1197293717738588</v>
      </c>
      <c r="CM38" s="769">
        <v>11258.162716147035</v>
      </c>
      <c r="CN38" s="129">
        <v>0.26026653011631556</v>
      </c>
      <c r="CO38" s="769">
        <v>10397.531817451585</v>
      </c>
      <c r="CP38" s="129">
        <v>0.24037044019810108</v>
      </c>
      <c r="CQ38" s="240">
        <v>43256.283130664771</v>
      </c>
      <c r="CR38" s="94"/>
    </row>
    <row r="39" spans="2:96" s="93" customFormat="1" x14ac:dyDescent="0.2">
      <c r="B39" s="114">
        <v>97202</v>
      </c>
      <c r="C39" s="132" t="s">
        <v>0</v>
      </c>
      <c r="D39" s="786">
        <v>3463</v>
      </c>
      <c r="E39" s="355">
        <v>3852</v>
      </c>
      <c r="F39" s="109"/>
      <c r="G39" s="355">
        <v>3737</v>
      </c>
      <c r="H39" s="787">
        <v>-6.0435326294854264E-3</v>
      </c>
      <c r="I39" s="109"/>
      <c r="J39" s="355">
        <v>20</v>
      </c>
      <c r="K39" s="788">
        <v>1.0510491529539872E-3</v>
      </c>
      <c r="L39" s="109">
        <v>-135</v>
      </c>
      <c r="M39" s="766">
        <v>-7.0945817824394136E-3</v>
      </c>
      <c r="N39" s="483"/>
      <c r="P39" s="405" t="s">
        <v>0</v>
      </c>
      <c r="Q39" s="355">
        <v>92.490864707014197</v>
      </c>
      <c r="R39" s="133">
        <v>2.4750030694946249E-2</v>
      </c>
      <c r="S39" s="355">
        <v>88.380159608924686</v>
      </c>
      <c r="T39" s="133">
        <v>2.3650029330726418E-2</v>
      </c>
      <c r="U39" s="355">
        <v>224.005783801413</v>
      </c>
      <c r="V39" s="133">
        <v>5.9942676960506515E-2</v>
      </c>
      <c r="W39" s="355">
        <v>345.243940150588</v>
      </c>
      <c r="X39" s="133">
        <v>9.2385319815517189E-2</v>
      </c>
      <c r="Y39" s="355">
        <v>219.92272274778932</v>
      </c>
      <c r="Z39" s="133">
        <v>5.885007298576108E-2</v>
      </c>
      <c r="AA39" s="355">
        <v>471.67576596130652</v>
      </c>
      <c r="AB39" s="133">
        <v>0.12621775915475145</v>
      </c>
      <c r="AC39" s="355">
        <v>890.7741776551768</v>
      </c>
      <c r="AD39" s="133">
        <v>0.23836611657885368</v>
      </c>
      <c r="AE39" s="355">
        <v>579.52648669722487</v>
      </c>
      <c r="AF39" s="133">
        <v>0.15507800018657331</v>
      </c>
      <c r="AG39" s="355">
        <v>597.95112005498299</v>
      </c>
      <c r="AH39" s="133">
        <v>0.16000832755016928</v>
      </c>
      <c r="AI39" s="355">
        <v>227.02897861558176</v>
      </c>
      <c r="AJ39" s="133">
        <v>6.0751666742194704E-2</v>
      </c>
      <c r="AK39" s="241">
        <v>3737.0000000000027</v>
      </c>
      <c r="AL39" s="224"/>
      <c r="AM39" s="94">
        <v>970.04347101572932</v>
      </c>
      <c r="AN39" s="253">
        <v>0.25957812978745742</v>
      </c>
      <c r="AO39" s="94">
        <v>824.98009867056476</v>
      </c>
      <c r="AP39" s="133">
        <v>0.22075999429236398</v>
      </c>
      <c r="AQ39" s="407"/>
      <c r="AR39" s="355">
        <v>822.05808748450659</v>
      </c>
      <c r="AS39" s="355">
        <v>1084.9269080357953</v>
      </c>
      <c r="AT39" s="236">
        <v>75.770826716133413</v>
      </c>
      <c r="AU39" s="484"/>
      <c r="AV39" s="405" t="s">
        <v>0</v>
      </c>
      <c r="AW39" s="355"/>
      <c r="AX39" s="133" t="e">
        <v>#DIV/0!</v>
      </c>
      <c r="AY39" s="355"/>
      <c r="AZ39" s="133" t="e">
        <v>#DIV/0!</v>
      </c>
      <c r="BA39" s="355"/>
      <c r="BB39" s="133" t="e">
        <v>#DIV/0!</v>
      </c>
      <c r="BC39" s="355"/>
      <c r="BD39" s="133" t="e">
        <v>#DIV/0!</v>
      </c>
      <c r="BE39" s="355"/>
      <c r="BF39" s="133" t="e">
        <v>#DIV/0!</v>
      </c>
      <c r="BG39" s="241">
        <v>0</v>
      </c>
      <c r="BH39" s="781" t="e">
        <v>#DIV/0!</v>
      </c>
      <c r="BI39" s="484"/>
      <c r="BJ39" s="405" t="s">
        <v>0</v>
      </c>
      <c r="BK39" s="355">
        <v>1265.3199058803377</v>
      </c>
      <c r="BL39" s="133">
        <v>0.40323878395540497</v>
      </c>
      <c r="BM39" s="355">
        <v>428.48571838690071</v>
      </c>
      <c r="BN39" s="133">
        <v>0.13655207605730346</v>
      </c>
      <c r="BO39" s="355">
        <v>834.91389189337679</v>
      </c>
      <c r="BP39" s="133">
        <v>0.26607473802470855</v>
      </c>
      <c r="BQ39" s="355">
        <v>215.75672956076815</v>
      </c>
      <c r="BR39" s="133">
        <v>6.8758486177255412E-2</v>
      </c>
      <c r="BS39" s="236">
        <v>115.07209870204072</v>
      </c>
      <c r="BT39" s="133">
        <v>3.6671779944474736E-2</v>
      </c>
      <c r="BU39" s="236">
        <v>278.34403157449611</v>
      </c>
      <c r="BV39" s="133">
        <v>8.8704135840852877E-2</v>
      </c>
      <c r="BW39" s="241">
        <v>3137.8923759979202</v>
      </c>
      <c r="BX39" s="782">
        <v>0.2529721901072734</v>
      </c>
      <c r="BY39" s="465"/>
      <c r="BZ39" s="405" t="s">
        <v>0</v>
      </c>
      <c r="CA39" s="236">
        <v>30.8302882356714</v>
      </c>
      <c r="CB39" s="133">
        <v>9.9880699954852416E-3</v>
      </c>
      <c r="CC39" s="236">
        <v>143.8746784331332</v>
      </c>
      <c r="CD39" s="133">
        <v>4.6610993312264461E-2</v>
      </c>
      <c r="CE39" s="493">
        <v>92.214424262355777</v>
      </c>
      <c r="CF39" s="133">
        <v>2.987465174133894E-2</v>
      </c>
      <c r="CG39" s="400">
        <v>344.27155196499734</v>
      </c>
      <c r="CH39" s="133">
        <v>0.11153344828291854</v>
      </c>
      <c r="CI39" s="400">
        <v>580.63709510514479</v>
      </c>
      <c r="CJ39" s="133">
        <v>0.18810865158163875</v>
      </c>
      <c r="CK39" s="400">
        <v>298.02611961149012</v>
      </c>
      <c r="CL39" s="133">
        <v>9.6551343289690644E-2</v>
      </c>
      <c r="CM39" s="400">
        <v>857.06841646104658</v>
      </c>
      <c r="CN39" s="133">
        <v>0.27766394102757586</v>
      </c>
      <c r="CO39" s="400">
        <v>739.78869743378436</v>
      </c>
      <c r="CP39" s="133">
        <v>0.2396689007690874</v>
      </c>
      <c r="CQ39" s="241">
        <v>3086.7112715076241</v>
      </c>
      <c r="CR39" s="94"/>
    </row>
    <row r="40" spans="2:96" s="93" customFormat="1" x14ac:dyDescent="0.2">
      <c r="B40" s="114">
        <v>97206</v>
      </c>
      <c r="C40" s="115" t="s">
        <v>5</v>
      </c>
      <c r="D40" s="224">
        <v>3959</v>
      </c>
      <c r="E40" s="355">
        <v>6066</v>
      </c>
      <c r="F40" s="109"/>
      <c r="G40" s="355">
        <v>5976</v>
      </c>
      <c r="H40" s="783">
        <v>-2.985127906154017E-3</v>
      </c>
      <c r="I40" s="109"/>
      <c r="J40" s="355">
        <v>128</v>
      </c>
      <c r="K40" s="766">
        <v>4.245515244307935E-3</v>
      </c>
      <c r="L40" s="109">
        <v>-218</v>
      </c>
      <c r="M40" s="766">
        <v>-7.2306431504619521E-3</v>
      </c>
      <c r="N40" s="483"/>
      <c r="P40" s="401" t="s">
        <v>5</v>
      </c>
      <c r="Q40" s="355">
        <v>154.64763637662395</v>
      </c>
      <c r="R40" s="116">
        <v>2.5878118536918324E-2</v>
      </c>
      <c r="S40" s="355">
        <v>179.00993525787294</v>
      </c>
      <c r="T40" s="116">
        <v>2.9954808443419158E-2</v>
      </c>
      <c r="U40" s="355">
        <v>431.10676715949279</v>
      </c>
      <c r="V40" s="116">
        <v>7.2139686606340805E-2</v>
      </c>
      <c r="W40" s="355">
        <v>576.16205052451619</v>
      </c>
      <c r="X40" s="116">
        <v>9.6412659056980585E-2</v>
      </c>
      <c r="Y40" s="355">
        <v>342.13141472362702</v>
      </c>
      <c r="Z40" s="116">
        <v>5.725090607825082E-2</v>
      </c>
      <c r="AA40" s="355">
        <v>958.60349945784037</v>
      </c>
      <c r="AB40" s="116">
        <v>0.1604088854514458</v>
      </c>
      <c r="AC40" s="355">
        <v>1488.1594129921411</v>
      </c>
      <c r="AD40" s="116">
        <v>0.24902265946990307</v>
      </c>
      <c r="AE40" s="355">
        <v>892.87193598075282</v>
      </c>
      <c r="AF40" s="116">
        <v>0.14940962784149139</v>
      </c>
      <c r="AG40" s="355">
        <v>738.28357914045819</v>
      </c>
      <c r="AH40" s="116">
        <v>0.12354142890569912</v>
      </c>
      <c r="AI40" s="355">
        <v>215.02376838667575</v>
      </c>
      <c r="AJ40" s="116">
        <v>3.5981219609550821E-2</v>
      </c>
      <c r="AK40" s="236">
        <v>5976.0000000000018</v>
      </c>
      <c r="AL40" s="224"/>
      <c r="AM40" s="94">
        <v>1683.0578040421328</v>
      </c>
      <c r="AN40" s="253">
        <v>0.28163617872190971</v>
      </c>
      <c r="AO40" s="94">
        <v>953.30734752713397</v>
      </c>
      <c r="AP40" s="116">
        <v>0.15952264851524994</v>
      </c>
      <c r="AQ40" s="407"/>
      <c r="AR40" s="355">
        <v>1465.9155748831747</v>
      </c>
      <c r="AS40" s="355">
        <v>1344.1633600132593</v>
      </c>
      <c r="AT40" s="236">
        <v>109.05784359936091</v>
      </c>
      <c r="AU40" s="484"/>
      <c r="AV40" s="401" t="s">
        <v>5</v>
      </c>
      <c r="AW40" s="355"/>
      <c r="AX40" s="116" t="e">
        <v>#DIV/0!</v>
      </c>
      <c r="AY40" s="355"/>
      <c r="AZ40" s="116" t="e">
        <v>#DIV/0!</v>
      </c>
      <c r="BA40" s="355"/>
      <c r="BB40" s="116" t="e">
        <v>#DIV/0!</v>
      </c>
      <c r="BC40" s="355"/>
      <c r="BD40" s="116" t="e">
        <v>#DIV/0!</v>
      </c>
      <c r="BE40" s="355"/>
      <c r="BF40" s="116" t="e">
        <v>#DIV/0!</v>
      </c>
      <c r="BG40" s="236">
        <v>0</v>
      </c>
      <c r="BH40" s="784" t="e">
        <v>#DIV/0!</v>
      </c>
      <c r="BI40" s="484"/>
      <c r="BJ40" s="401" t="s">
        <v>5</v>
      </c>
      <c r="BK40" s="355">
        <v>2251.8052418636603</v>
      </c>
      <c r="BL40" s="116">
        <v>0.45927093961245657</v>
      </c>
      <c r="BM40" s="355">
        <v>433.22522793177524</v>
      </c>
      <c r="BN40" s="116">
        <v>8.8359221213720737E-2</v>
      </c>
      <c r="BO40" s="355">
        <v>1123.8434396958769</v>
      </c>
      <c r="BP40" s="116">
        <v>0.22921548583803844</v>
      </c>
      <c r="BQ40" s="355">
        <v>384.44135063294817</v>
      </c>
      <c r="BR40" s="116">
        <v>7.8409418829200106E-2</v>
      </c>
      <c r="BS40" s="236">
        <v>144.05533251521138</v>
      </c>
      <c r="BT40" s="116">
        <v>2.9381061332679766E-2</v>
      </c>
      <c r="BU40" s="236">
        <v>565.62902619943281</v>
      </c>
      <c r="BV40" s="116">
        <v>0.11536387317390435</v>
      </c>
      <c r="BW40" s="236">
        <v>4902.999618838905</v>
      </c>
      <c r="BX40" s="785">
        <v>0.16134834699465492</v>
      </c>
      <c r="BY40" s="465"/>
      <c r="BZ40" s="401" t="s">
        <v>5</v>
      </c>
      <c r="CA40" s="236">
        <v>26.4807596535315</v>
      </c>
      <c r="CB40" s="116">
        <v>5.4171180931744329E-3</v>
      </c>
      <c r="CC40" s="236">
        <v>323.06526777308432</v>
      </c>
      <c r="CD40" s="116">
        <v>6.6088840736728077E-2</v>
      </c>
      <c r="CE40" s="400">
        <v>365.43448321873467</v>
      </c>
      <c r="CF40" s="116">
        <v>7.4756229685807168E-2</v>
      </c>
      <c r="CG40" s="400">
        <v>815.60739732877016</v>
      </c>
      <c r="CH40" s="116">
        <v>0.16684723726977252</v>
      </c>
      <c r="CI40" s="400">
        <v>746.75742222958831</v>
      </c>
      <c r="CJ40" s="116">
        <v>0.15276273022751902</v>
      </c>
      <c r="CK40" s="400">
        <v>423.692154456504</v>
      </c>
      <c r="CL40" s="116">
        <v>8.6673889490790926E-2</v>
      </c>
      <c r="CM40" s="400">
        <v>1053.9342342105538</v>
      </c>
      <c r="CN40" s="116">
        <v>0.21560130010834244</v>
      </c>
      <c r="CO40" s="400">
        <v>1133.3765131711482</v>
      </c>
      <c r="CP40" s="116">
        <v>0.23185265438786573</v>
      </c>
      <c r="CQ40" s="236">
        <v>4888.3482320419134</v>
      </c>
      <c r="CR40" s="94"/>
    </row>
    <row r="41" spans="2:96" s="93" customFormat="1" x14ac:dyDescent="0.2">
      <c r="B41" s="114">
        <v>97207</v>
      </c>
      <c r="C41" s="115" t="s">
        <v>6</v>
      </c>
      <c r="D41" s="224">
        <v>15233</v>
      </c>
      <c r="E41" s="355">
        <v>16896</v>
      </c>
      <c r="F41" s="109"/>
      <c r="G41" s="355">
        <v>17792</v>
      </c>
      <c r="H41" s="783">
        <v>1.0387986470709265E-2</v>
      </c>
      <c r="I41" s="109"/>
      <c r="J41" s="355">
        <v>486</v>
      </c>
      <c r="K41" s="766">
        <v>5.6345551615677491E-3</v>
      </c>
      <c r="L41" s="109">
        <v>410</v>
      </c>
      <c r="M41" s="766">
        <v>4.753431309141516E-3</v>
      </c>
      <c r="N41" s="483"/>
      <c r="P41" s="401" t="s">
        <v>6</v>
      </c>
      <c r="Q41" s="355">
        <v>513.52498850788447</v>
      </c>
      <c r="R41" s="116">
        <v>2.8862690451207536E-2</v>
      </c>
      <c r="S41" s="355">
        <v>578.67115196487214</v>
      </c>
      <c r="T41" s="116">
        <v>3.2524232911694699E-2</v>
      </c>
      <c r="U41" s="355">
        <v>1106.3781905635969</v>
      </c>
      <c r="V41" s="116">
        <v>6.2184025998403607E-2</v>
      </c>
      <c r="W41" s="355">
        <v>1743.3701733130945</v>
      </c>
      <c r="X41" s="116">
        <v>9.7986183302219795E-2</v>
      </c>
      <c r="Y41" s="355">
        <v>1497.4484550163422</v>
      </c>
      <c r="Z41" s="116">
        <v>8.4164144279245859E-2</v>
      </c>
      <c r="AA41" s="355">
        <v>3208.01510502061</v>
      </c>
      <c r="AB41" s="116">
        <v>0.18030660437391019</v>
      </c>
      <c r="AC41" s="355">
        <v>4293.2784420120679</v>
      </c>
      <c r="AD41" s="116">
        <v>0.24130386926776462</v>
      </c>
      <c r="AE41" s="355">
        <v>2378.9061266320068</v>
      </c>
      <c r="AF41" s="116">
        <v>0.13370650441951476</v>
      </c>
      <c r="AG41" s="355">
        <v>1890.821645903146</v>
      </c>
      <c r="AH41" s="116">
        <v>0.10627369862315343</v>
      </c>
      <c r="AI41" s="355">
        <v>581.58572106637894</v>
      </c>
      <c r="AJ41" s="116">
        <v>3.2688046372885506E-2</v>
      </c>
      <c r="AK41" s="236">
        <v>17792</v>
      </c>
      <c r="AL41" s="224"/>
      <c r="AM41" s="94">
        <v>5439.3929593657904</v>
      </c>
      <c r="AN41" s="253">
        <v>0.30572127694277151</v>
      </c>
      <c r="AO41" s="94">
        <v>2472.4073669695249</v>
      </c>
      <c r="AP41" s="116">
        <v>0.13896174499603894</v>
      </c>
      <c r="AQ41" s="407"/>
      <c r="AR41" s="355">
        <v>4340.7470721789668</v>
      </c>
      <c r="AS41" s="355">
        <v>3618.1225291384881</v>
      </c>
      <c r="AT41" s="236">
        <v>119.97236238465763</v>
      </c>
      <c r="AU41" s="484"/>
      <c r="AV41" s="401" t="s">
        <v>6</v>
      </c>
      <c r="AW41" s="355"/>
      <c r="AX41" s="116" t="e">
        <v>#DIV/0!</v>
      </c>
      <c r="AY41" s="355"/>
      <c r="AZ41" s="116" t="e">
        <v>#DIV/0!</v>
      </c>
      <c r="BA41" s="355"/>
      <c r="BB41" s="116" t="e">
        <v>#DIV/0!</v>
      </c>
      <c r="BC41" s="355"/>
      <c r="BD41" s="116" t="e">
        <v>#DIV/0!</v>
      </c>
      <c r="BE41" s="355"/>
      <c r="BF41" s="116" t="e">
        <v>#DIV/0!</v>
      </c>
      <c r="BG41" s="236">
        <v>0</v>
      </c>
      <c r="BH41" s="784" t="e">
        <v>#DIV/0!</v>
      </c>
      <c r="BI41" s="484"/>
      <c r="BJ41" s="401" t="s">
        <v>6</v>
      </c>
      <c r="BK41" s="355">
        <v>6910.5774678917496</v>
      </c>
      <c r="BL41" s="116">
        <v>0.47312605900825633</v>
      </c>
      <c r="BM41" s="355">
        <v>1548.5430216003767</v>
      </c>
      <c r="BN41" s="116">
        <v>0.10601951290158088</v>
      </c>
      <c r="BO41" s="355">
        <v>2950.2489578817067</v>
      </c>
      <c r="BP41" s="116">
        <v>0.20198596557541004</v>
      </c>
      <c r="BQ41" s="355">
        <v>1199.3555389529829</v>
      </c>
      <c r="BR41" s="116">
        <v>8.2112726777327089E-2</v>
      </c>
      <c r="BS41" s="236">
        <v>195.0396766563876</v>
      </c>
      <c r="BT41" s="116">
        <v>1.3353204416769699E-2</v>
      </c>
      <c r="BU41" s="236">
        <v>1802.4429984112314</v>
      </c>
      <c r="BV41" s="116">
        <v>0.12340253132065593</v>
      </c>
      <c r="BW41" s="236">
        <v>14606.207661394435</v>
      </c>
      <c r="BX41" s="785">
        <v>0.1830619416668634</v>
      </c>
      <c r="BY41" s="465"/>
      <c r="BZ41" s="401" t="s">
        <v>6</v>
      </c>
      <c r="CA41" s="236">
        <v>78.854606915370752</v>
      </c>
      <c r="CB41" s="116">
        <v>5.3980890882910724E-3</v>
      </c>
      <c r="CC41" s="236">
        <v>681.81244921542668</v>
      </c>
      <c r="CD41" s="116">
        <v>4.667430967376221E-2</v>
      </c>
      <c r="CE41" s="400">
        <v>896.08458562356191</v>
      </c>
      <c r="CF41" s="116">
        <v>6.134257227395417E-2</v>
      </c>
      <c r="CG41" s="400">
        <v>2200.0384296134553</v>
      </c>
      <c r="CH41" s="116">
        <v>0.15060633620890559</v>
      </c>
      <c r="CI41" s="400">
        <v>2728.9092928068449</v>
      </c>
      <c r="CJ41" s="116">
        <v>0.18681084153074781</v>
      </c>
      <c r="CK41" s="400">
        <v>1576.6586845639927</v>
      </c>
      <c r="CL41" s="116">
        <v>0.10793210915677327</v>
      </c>
      <c r="CM41" s="400">
        <v>2950.2489578817067</v>
      </c>
      <c r="CN41" s="116">
        <v>0.20196292049715392</v>
      </c>
      <c r="CO41" s="400">
        <v>3495.2673032744701</v>
      </c>
      <c r="CP41" s="116">
        <v>0.23927282157041196</v>
      </c>
      <c r="CQ41" s="236">
        <v>14607.874309894829</v>
      </c>
      <c r="CR41" s="94"/>
    </row>
    <row r="42" spans="2:96" s="93" customFormat="1" x14ac:dyDescent="0.2">
      <c r="B42" s="114">
        <v>97221</v>
      </c>
      <c r="C42" s="115" t="s">
        <v>27</v>
      </c>
      <c r="D42" s="224">
        <v>12274</v>
      </c>
      <c r="E42" s="355">
        <v>12767</v>
      </c>
      <c r="F42" s="109"/>
      <c r="G42" s="355">
        <v>12407</v>
      </c>
      <c r="H42" s="783">
        <v>-5.7042461285876644E-3</v>
      </c>
      <c r="I42" s="109"/>
      <c r="J42" s="355">
        <v>399</v>
      </c>
      <c r="K42" s="766">
        <v>6.3222061258513288E-3</v>
      </c>
      <c r="L42" s="109">
        <v>-759</v>
      </c>
      <c r="M42" s="766">
        <v>-1.2026452254438992E-2</v>
      </c>
      <c r="N42" s="483"/>
      <c r="P42" s="401" t="s">
        <v>27</v>
      </c>
      <c r="Q42" s="355">
        <v>438.40522250433048</v>
      </c>
      <c r="R42" s="116">
        <v>3.5335312525536421E-2</v>
      </c>
      <c r="S42" s="355">
        <v>482.1471311483507</v>
      </c>
      <c r="T42" s="116">
        <v>3.8860895554795723E-2</v>
      </c>
      <c r="U42" s="355">
        <v>909.78871658821834</v>
      </c>
      <c r="V42" s="116">
        <v>7.3328662576627554E-2</v>
      </c>
      <c r="W42" s="355">
        <v>1283.6417055413681</v>
      </c>
      <c r="X42" s="116">
        <v>0.10346108693006913</v>
      </c>
      <c r="Y42" s="355">
        <v>896.00250785879734</v>
      </c>
      <c r="Z42" s="116">
        <v>7.2217498819923995E-2</v>
      </c>
      <c r="AA42" s="355">
        <v>1696.1719095872386</v>
      </c>
      <c r="AB42" s="116">
        <v>0.13671088172702814</v>
      </c>
      <c r="AC42" s="355">
        <v>3092.6669689186924</v>
      </c>
      <c r="AD42" s="116">
        <v>0.24926791076962129</v>
      </c>
      <c r="AE42" s="355">
        <v>1748.8840856530069</v>
      </c>
      <c r="AF42" s="116">
        <v>0.14095946527387818</v>
      </c>
      <c r="AG42" s="355">
        <v>1426.5479924489618</v>
      </c>
      <c r="AH42" s="116">
        <v>0.11497928527838812</v>
      </c>
      <c r="AI42" s="355">
        <v>432.74375975103999</v>
      </c>
      <c r="AJ42" s="116">
        <v>3.4879000544131525E-2</v>
      </c>
      <c r="AK42" s="236">
        <v>12407.000000000004</v>
      </c>
      <c r="AL42" s="224"/>
      <c r="AM42" s="94">
        <v>4009.9852836410651</v>
      </c>
      <c r="AN42" s="253">
        <v>0.3232034564069528</v>
      </c>
      <c r="AO42" s="94">
        <v>1859.2917522000018</v>
      </c>
      <c r="AP42" s="116">
        <v>0.14985828582251964</v>
      </c>
      <c r="AQ42" s="407"/>
      <c r="AR42" s="355">
        <v>3446.4916451413301</v>
      </c>
      <c r="AS42" s="355">
        <v>2686.2850899661726</v>
      </c>
      <c r="AT42" s="236">
        <v>128.29954862254513</v>
      </c>
      <c r="AU42" s="484"/>
      <c r="AV42" s="401" t="s">
        <v>27</v>
      </c>
      <c r="AW42" s="355"/>
      <c r="AX42" s="116" t="e">
        <v>#DIV/0!</v>
      </c>
      <c r="AY42" s="355"/>
      <c r="AZ42" s="116" t="e">
        <v>#DIV/0!</v>
      </c>
      <c r="BA42" s="355"/>
      <c r="BB42" s="116" t="e">
        <v>#DIV/0!</v>
      </c>
      <c r="BC42" s="355"/>
      <c r="BD42" s="116" t="e">
        <v>#DIV/0!</v>
      </c>
      <c r="BE42" s="355"/>
      <c r="BF42" s="116" t="e">
        <v>#DIV/0!</v>
      </c>
      <c r="BG42" s="236">
        <v>0</v>
      </c>
      <c r="BH42" s="784" t="e">
        <v>#DIV/0!</v>
      </c>
      <c r="BI42" s="484"/>
      <c r="BJ42" s="401" t="s">
        <v>27</v>
      </c>
      <c r="BK42" s="355">
        <v>4099.5446224059733</v>
      </c>
      <c r="BL42" s="116">
        <v>0.41455310280835445</v>
      </c>
      <c r="BM42" s="355">
        <v>1613.1741424445484</v>
      </c>
      <c r="BN42" s="116">
        <v>0.16312698304723286</v>
      </c>
      <c r="BO42" s="355">
        <v>2164.1761371412313</v>
      </c>
      <c r="BP42" s="116">
        <v>0.21884526583080838</v>
      </c>
      <c r="BQ42" s="355">
        <v>917.193651028207</v>
      </c>
      <c r="BR42" s="116">
        <v>9.2748221798038752E-2</v>
      </c>
      <c r="BS42" s="236">
        <v>216.70856653052564</v>
      </c>
      <c r="BT42" s="116">
        <v>2.191394823936707E-2</v>
      </c>
      <c r="BU42" s="236">
        <v>878.27280812333959</v>
      </c>
      <c r="BV42" s="116">
        <v>8.8812478276198509E-2</v>
      </c>
      <c r="BW42" s="236">
        <v>9889.0699276738251</v>
      </c>
      <c r="BX42" s="785">
        <v>0.28238290888222267</v>
      </c>
      <c r="BY42" s="465"/>
      <c r="BZ42" s="401" t="s">
        <v>27</v>
      </c>
      <c r="CA42" s="236">
        <v>40.168957530933938</v>
      </c>
      <c r="CB42" s="116">
        <v>4.0659169451106713E-3</v>
      </c>
      <c r="CC42" s="236">
        <v>415.26882665348478</v>
      </c>
      <c r="CD42" s="116">
        <v>4.2033666364539403E-2</v>
      </c>
      <c r="CE42" s="400">
        <v>477.07423881553365</v>
      </c>
      <c r="CF42" s="116">
        <v>4.8289633361335425E-2</v>
      </c>
      <c r="CG42" s="400">
        <v>1383.18564651937</v>
      </c>
      <c r="CH42" s="116">
        <v>0.14000656985150811</v>
      </c>
      <c r="CI42" s="400">
        <v>1894.7959632804843</v>
      </c>
      <c r="CJ42" s="116">
        <v>0.19179195797392895</v>
      </c>
      <c r="CK42" s="400">
        <v>1156.2988161888566</v>
      </c>
      <c r="CL42" s="116">
        <v>0.11704099980023484</v>
      </c>
      <c r="CM42" s="400">
        <v>2159.5399148913521</v>
      </c>
      <c r="CN42" s="116">
        <v>0.21858944003806355</v>
      </c>
      <c r="CO42" s="400">
        <v>2353.1014940195514</v>
      </c>
      <c r="CP42" s="116">
        <v>0.23818181566527907</v>
      </c>
      <c r="CQ42" s="236">
        <v>9879.4338578995666</v>
      </c>
      <c r="CR42" s="94"/>
    </row>
    <row r="43" spans="2:96" s="93" customFormat="1" x14ac:dyDescent="0.2">
      <c r="B43" s="114">
        <v>97227</v>
      </c>
      <c r="C43" s="115" t="s">
        <v>22</v>
      </c>
      <c r="D43" s="224">
        <v>7724</v>
      </c>
      <c r="E43" s="355">
        <v>9926</v>
      </c>
      <c r="F43" s="109"/>
      <c r="G43" s="355">
        <v>9943</v>
      </c>
      <c r="H43" s="626">
        <v>3.4230033793258841E-4</v>
      </c>
      <c r="I43" s="109"/>
      <c r="J43" s="355">
        <v>304</v>
      </c>
      <c r="K43" s="766">
        <v>6.1211354547945221E-3</v>
      </c>
      <c r="L43" s="109">
        <v>-287</v>
      </c>
      <c r="M43" s="766">
        <v>-5.7788351168619337E-3</v>
      </c>
      <c r="N43" s="483"/>
      <c r="P43" s="401" t="s">
        <v>22</v>
      </c>
      <c r="Q43" s="355">
        <v>308</v>
      </c>
      <c r="R43" s="116">
        <v>3.2839321889327221E-2</v>
      </c>
      <c r="S43" s="355">
        <v>308</v>
      </c>
      <c r="T43" s="116">
        <v>3.2839321889327221E-2</v>
      </c>
      <c r="U43" s="355">
        <v>579</v>
      </c>
      <c r="V43" s="116">
        <v>6.1733660304936558E-2</v>
      </c>
      <c r="W43" s="355">
        <v>959</v>
      </c>
      <c r="X43" s="116">
        <v>0.10224970679176884</v>
      </c>
      <c r="Y43" s="355">
        <v>648</v>
      </c>
      <c r="Z43" s="116">
        <v>6.909052137754558E-2</v>
      </c>
      <c r="AA43" s="355">
        <v>1278</v>
      </c>
      <c r="AB43" s="116">
        <v>0.13626186160571491</v>
      </c>
      <c r="AC43" s="355">
        <v>2391</v>
      </c>
      <c r="AD43" s="116">
        <v>0.25493122934214735</v>
      </c>
      <c r="AE43" s="355">
        <v>1272</v>
      </c>
      <c r="AF43" s="116">
        <v>0.13562213455592281</v>
      </c>
      <c r="AG43" s="355">
        <v>1177</v>
      </c>
      <c r="AH43" s="116">
        <v>0.12549312293421475</v>
      </c>
      <c r="AI43" s="355">
        <v>459</v>
      </c>
      <c r="AJ43" s="116">
        <v>4.8939119309094788E-2</v>
      </c>
      <c r="AK43" s="236">
        <v>9379</v>
      </c>
      <c r="AL43" s="224"/>
      <c r="AM43" s="94">
        <v>2802</v>
      </c>
      <c r="AN43" s="253">
        <v>0.29875253225290538</v>
      </c>
      <c r="AO43" s="94">
        <v>1636</v>
      </c>
      <c r="AP43" s="116">
        <v>0.17443224224330953</v>
      </c>
      <c r="AQ43" s="407"/>
      <c r="AR43" s="355">
        <v>2509.8054612532037</v>
      </c>
      <c r="AS43" s="355">
        <v>2141.2957785100393</v>
      </c>
      <c r="AT43" s="236">
        <v>117.2096581164318</v>
      </c>
      <c r="AU43" s="484"/>
      <c r="AV43" s="401" t="s">
        <v>22</v>
      </c>
      <c r="AW43" s="355"/>
      <c r="AX43" s="116" t="e">
        <v>#DIV/0!</v>
      </c>
      <c r="AY43" s="355"/>
      <c r="AZ43" s="116" t="e">
        <v>#DIV/0!</v>
      </c>
      <c r="BA43" s="355"/>
      <c r="BB43" s="116" t="e">
        <v>#DIV/0!</v>
      </c>
      <c r="BC43" s="355"/>
      <c r="BD43" s="116" t="e">
        <v>#DIV/0!</v>
      </c>
      <c r="BE43" s="355"/>
      <c r="BF43" s="116" t="e">
        <v>#DIV/0!</v>
      </c>
      <c r="BG43" s="236">
        <v>0</v>
      </c>
      <c r="BH43" s="784" t="e">
        <v>#DIV/0!</v>
      </c>
      <c r="BI43" s="484"/>
      <c r="BJ43" s="401" t="s">
        <v>22</v>
      </c>
      <c r="BK43" s="355">
        <v>3200</v>
      </c>
      <c r="BL43" s="116">
        <v>0.41917736442232117</v>
      </c>
      <c r="BM43" s="355">
        <v>1037</v>
      </c>
      <c r="BN43" s="116">
        <v>0.13583966465810846</v>
      </c>
      <c r="BO43" s="355">
        <v>1830</v>
      </c>
      <c r="BP43" s="116">
        <v>0.23971705527901493</v>
      </c>
      <c r="BQ43" s="355">
        <v>627</v>
      </c>
      <c r="BR43" s="116">
        <v>8.2132564841498557E-2</v>
      </c>
      <c r="BS43" s="236">
        <v>246</v>
      </c>
      <c r="BT43" s="116">
        <v>3.2224259889965939E-2</v>
      </c>
      <c r="BU43" s="236">
        <v>694</v>
      </c>
      <c r="BV43" s="116">
        <v>9.0909090909090912E-2</v>
      </c>
      <c r="BW43" s="236">
        <v>7634</v>
      </c>
      <c r="BX43" s="785">
        <v>0.24474864290771772</v>
      </c>
      <c r="BY43" s="465"/>
      <c r="BZ43" s="401" t="s">
        <v>22</v>
      </c>
      <c r="CA43" s="236">
        <v>135</v>
      </c>
      <c r="CB43" s="116">
        <v>1.7810026385224276E-2</v>
      </c>
      <c r="CC43" s="236">
        <v>250</v>
      </c>
      <c r="CD43" s="116">
        <v>3.2981530343007916E-2</v>
      </c>
      <c r="CE43" s="400">
        <v>300</v>
      </c>
      <c r="CF43" s="116">
        <v>3.9577836411609502E-2</v>
      </c>
      <c r="CG43" s="400">
        <v>875</v>
      </c>
      <c r="CH43" s="116">
        <v>0.11543535620052771</v>
      </c>
      <c r="CI43" s="400">
        <v>1370</v>
      </c>
      <c r="CJ43" s="116">
        <v>0.18073878627968337</v>
      </c>
      <c r="CK43" s="400">
        <v>950</v>
      </c>
      <c r="CL43" s="116">
        <v>0.12532981530343007</v>
      </c>
      <c r="CM43" s="400">
        <v>1870</v>
      </c>
      <c r="CN43" s="116">
        <v>0.24670184696569922</v>
      </c>
      <c r="CO43" s="400">
        <v>1830</v>
      </c>
      <c r="CP43" s="116">
        <v>0.24142480211081793</v>
      </c>
      <c r="CQ43" s="236">
        <v>7580</v>
      </c>
      <c r="CR43" s="94"/>
    </row>
    <row r="44" spans="2:96" s="93" customFormat="1" x14ac:dyDescent="0.2">
      <c r="B44" s="114">
        <v>97223</v>
      </c>
      <c r="C44" s="115" t="s">
        <v>18</v>
      </c>
      <c r="D44" s="224">
        <v>8200</v>
      </c>
      <c r="E44" s="355">
        <v>9335</v>
      </c>
      <c r="F44" s="109"/>
      <c r="G44" s="355">
        <v>9379</v>
      </c>
      <c r="H44" s="783">
        <v>9.4091649106853303E-4</v>
      </c>
      <c r="I44" s="109"/>
      <c r="J44" s="355">
        <v>166</v>
      </c>
      <c r="K44" s="766">
        <v>3.5498213072131021E-3</v>
      </c>
      <c r="L44" s="109">
        <v>-122</v>
      </c>
      <c r="M44" s="766">
        <v>-2.608904816144569E-3</v>
      </c>
      <c r="N44" s="483"/>
      <c r="P44" s="401" t="s">
        <v>18</v>
      </c>
      <c r="Q44" s="355">
        <v>295.28308377010757</v>
      </c>
      <c r="R44" s="116">
        <v>2.9697584609283754E-2</v>
      </c>
      <c r="S44" s="355">
        <v>376.63658644146369</v>
      </c>
      <c r="T44" s="116">
        <v>3.7879572205719074E-2</v>
      </c>
      <c r="U44" s="355">
        <v>671.8977678653298</v>
      </c>
      <c r="V44" s="116">
        <v>6.7574954024472653E-2</v>
      </c>
      <c r="W44" s="355">
        <v>976.20260783303945</v>
      </c>
      <c r="X44" s="116">
        <v>9.8179886134269548E-2</v>
      </c>
      <c r="Y44" s="355">
        <v>605.57030442839766</v>
      </c>
      <c r="Z44" s="116">
        <v>6.0904184293311812E-2</v>
      </c>
      <c r="AA44" s="355">
        <v>1504.5157149585925</v>
      </c>
      <c r="AB44" s="116">
        <v>0.15131406164724898</v>
      </c>
      <c r="AC44" s="355">
        <v>2605.2901506596809</v>
      </c>
      <c r="AD44" s="116">
        <v>0.26202254356428523</v>
      </c>
      <c r="AE44" s="355">
        <v>1455.2974871943261</v>
      </c>
      <c r="AF44" s="116">
        <v>0.14636402365426229</v>
      </c>
      <c r="AG44" s="355">
        <v>1097.770103948053</v>
      </c>
      <c r="AH44" s="116">
        <v>0.11040632645560254</v>
      </c>
      <c r="AI44" s="355">
        <v>354.53619290098288</v>
      </c>
      <c r="AJ44" s="116">
        <v>3.5656863411544185E-2</v>
      </c>
      <c r="AK44" s="236">
        <v>9942.9999999999727</v>
      </c>
      <c r="AL44" s="224"/>
      <c r="AM44" s="94">
        <v>2925.5903503383383</v>
      </c>
      <c r="AN44" s="253">
        <v>0.29423618126705681</v>
      </c>
      <c r="AO44" s="94">
        <v>1452.3062968490358</v>
      </c>
      <c r="AP44" s="116">
        <v>0.14606318986714673</v>
      </c>
      <c r="AQ44" s="407"/>
      <c r="AR44" s="355">
        <v>2355</v>
      </c>
      <c r="AS44" s="355">
        <v>2249</v>
      </c>
      <c r="AT44" s="236">
        <v>104.71320586927524</v>
      </c>
      <c r="AU44" s="484"/>
      <c r="AV44" s="401" t="s">
        <v>18</v>
      </c>
      <c r="AW44" s="355"/>
      <c r="AX44" s="116" t="e">
        <v>#DIV/0!</v>
      </c>
      <c r="AY44" s="355"/>
      <c r="AZ44" s="116" t="e">
        <v>#DIV/0!</v>
      </c>
      <c r="BA44" s="355"/>
      <c r="BB44" s="116" t="e">
        <v>#DIV/0!</v>
      </c>
      <c r="BC44" s="355"/>
      <c r="BD44" s="116" t="e">
        <v>#DIV/0!</v>
      </c>
      <c r="BE44" s="355"/>
      <c r="BF44" s="116" t="e">
        <v>#DIV/0!</v>
      </c>
      <c r="BG44" s="236">
        <v>0</v>
      </c>
      <c r="BH44" s="784" t="e">
        <v>#DIV/0!</v>
      </c>
      <c r="BI44" s="484"/>
      <c r="BJ44" s="401" t="s">
        <v>18</v>
      </c>
      <c r="BK44" s="355">
        <v>3839.658170426419</v>
      </c>
      <c r="BL44" s="116">
        <v>0.47877909748955416</v>
      </c>
      <c r="BM44" s="355">
        <v>950.12856206299921</v>
      </c>
      <c r="BN44" s="116">
        <v>0.11847452956809716</v>
      </c>
      <c r="BO44" s="355">
        <v>1790.7770425310978</v>
      </c>
      <c r="BP44" s="116">
        <v>0.22329764217860926</v>
      </c>
      <c r="BQ44" s="355">
        <v>599.56602139157565</v>
      </c>
      <c r="BR44" s="116">
        <v>7.4761779790251864E-2</v>
      </c>
      <c r="BS44" s="236">
        <v>193.8379160192917</v>
      </c>
      <c r="BT44" s="116">
        <v>2.4170261614894176E-2</v>
      </c>
      <c r="BU44" s="236">
        <v>645.71859083333072</v>
      </c>
      <c r="BV44" s="116">
        <v>8.0516689358593338E-2</v>
      </c>
      <c r="BW44" s="236">
        <v>8019.6863032647143</v>
      </c>
      <c r="BX44" s="785">
        <v>0.1983655254665555</v>
      </c>
      <c r="BY44" s="465"/>
      <c r="BZ44" s="401" t="s">
        <v>18</v>
      </c>
      <c r="CA44" s="236">
        <v>70.305496135740043</v>
      </c>
      <c r="CB44" s="116">
        <v>8.7218157671927702E-3</v>
      </c>
      <c r="CC44" s="236">
        <v>575.50070408255783</v>
      </c>
      <c r="CD44" s="116">
        <v>7.1394291922877967E-2</v>
      </c>
      <c r="CE44" s="400">
        <v>401.74569220422882</v>
      </c>
      <c r="CF44" s="116">
        <v>4.9838947241101543E-2</v>
      </c>
      <c r="CG44" s="400">
        <v>1176.1105139278802</v>
      </c>
      <c r="CH44" s="116">
        <v>0.1459035180483248</v>
      </c>
      <c r="CI44" s="400">
        <v>1532.6598157591329</v>
      </c>
      <c r="CJ44" s="116">
        <v>0.19013558372480238</v>
      </c>
      <c r="CK44" s="400">
        <v>859.7357813170496</v>
      </c>
      <c r="CL44" s="116">
        <v>0.1066553470959573</v>
      </c>
      <c r="CM44" s="400">
        <v>1814.8686426556105</v>
      </c>
      <c r="CN44" s="116">
        <v>0.22514527046841709</v>
      </c>
      <c r="CO44" s="400">
        <v>1629.9517320412094</v>
      </c>
      <c r="CP44" s="116">
        <v>0.20220522573132602</v>
      </c>
      <c r="CQ44" s="236">
        <v>8060.8783781234106</v>
      </c>
      <c r="CR44" s="94"/>
    </row>
    <row r="45" spans="2:96" s="93" customFormat="1" x14ac:dyDescent="0.2">
      <c r="B45" s="114">
        <v>97231</v>
      </c>
      <c r="C45" s="118" t="s">
        <v>29</v>
      </c>
      <c r="D45" s="485">
        <v>5150</v>
      </c>
      <c r="E45" s="355">
        <v>7627</v>
      </c>
      <c r="F45" s="109"/>
      <c r="G45" s="355">
        <v>7648</v>
      </c>
      <c r="H45" s="767">
        <v>5.5006974630611438E-4</v>
      </c>
      <c r="I45" s="109"/>
      <c r="J45" s="355">
        <v>238</v>
      </c>
      <c r="K45" s="768">
        <v>6.2341237914692966E-3</v>
      </c>
      <c r="L45" s="109">
        <v>-217</v>
      </c>
      <c r="M45" s="766">
        <v>-5.6840540451631822E-3</v>
      </c>
      <c r="N45" s="483"/>
      <c r="P45" s="402" t="s">
        <v>29</v>
      </c>
      <c r="Q45" s="355">
        <v>241.99447924950525</v>
      </c>
      <c r="R45" s="119">
        <v>3.1641537558774066E-2</v>
      </c>
      <c r="S45" s="355">
        <v>217.03847811019088</v>
      </c>
      <c r="T45" s="119">
        <v>2.8378462095997623E-2</v>
      </c>
      <c r="U45" s="355">
        <v>493.51039676580137</v>
      </c>
      <c r="V45" s="119">
        <v>6.4528033049921413E-2</v>
      </c>
      <c r="W45" s="355">
        <v>736.63523041808253</v>
      </c>
      <c r="X45" s="119">
        <v>9.6317367993995678E-2</v>
      </c>
      <c r="Y45" s="355">
        <v>433.569821147818</v>
      </c>
      <c r="Z45" s="119">
        <v>5.6690614689829485E-2</v>
      </c>
      <c r="AA45" s="355">
        <v>1174.4011473318501</v>
      </c>
      <c r="AB45" s="119">
        <v>0.15355663537288761</v>
      </c>
      <c r="AC45" s="355">
        <v>1989.8317635253229</v>
      </c>
      <c r="AD45" s="119">
        <v>0.26017674732287044</v>
      </c>
      <c r="AE45" s="355">
        <v>1136.2581337794577</v>
      </c>
      <c r="AF45" s="119">
        <v>0.1485693166552631</v>
      </c>
      <c r="AG45" s="355">
        <v>951.49521004224016</v>
      </c>
      <c r="AH45" s="119">
        <v>0.12441098457665213</v>
      </c>
      <c r="AI45" s="355">
        <v>273.26533962976731</v>
      </c>
      <c r="AJ45" s="119">
        <v>3.5730300683808315E-2</v>
      </c>
      <c r="AK45" s="238">
        <v>7648.0000000000373</v>
      </c>
      <c r="AL45" s="224"/>
      <c r="AM45" s="94">
        <v>2122.7484056913977</v>
      </c>
      <c r="AN45" s="253">
        <v>0.27755601538851826</v>
      </c>
      <c r="AO45" s="94">
        <v>1224.7605496720075</v>
      </c>
      <c r="AP45" s="119">
        <v>0.16014128526046045</v>
      </c>
      <c r="AQ45" s="407"/>
      <c r="AR45" s="355">
        <v>1859.2616226780087</v>
      </c>
      <c r="AS45" s="355">
        <v>1796.6614710036015</v>
      </c>
      <c r="AT45" s="236">
        <v>103.48424857351893</v>
      </c>
      <c r="AU45" s="484"/>
      <c r="AV45" s="402" t="s">
        <v>29</v>
      </c>
      <c r="AW45" s="355"/>
      <c r="AX45" s="119" t="e">
        <v>#DIV/0!</v>
      </c>
      <c r="AY45" s="355"/>
      <c r="AZ45" s="119" t="e">
        <v>#DIV/0!</v>
      </c>
      <c r="BA45" s="355"/>
      <c r="BB45" s="119" t="e">
        <v>#DIV/0!</v>
      </c>
      <c r="BC45" s="355"/>
      <c r="BD45" s="119" t="e">
        <v>#DIV/0!</v>
      </c>
      <c r="BE45" s="355"/>
      <c r="BF45" s="119" t="e">
        <v>#DIV/0!</v>
      </c>
      <c r="BG45" s="238">
        <v>0</v>
      </c>
      <c r="BH45" s="403" t="e">
        <v>#DIV/0!</v>
      </c>
      <c r="BI45" s="484"/>
      <c r="BJ45" s="402" t="s">
        <v>29</v>
      </c>
      <c r="BK45" s="355">
        <v>3041.1333891071795</v>
      </c>
      <c r="BL45" s="119">
        <v>0.48392281105554752</v>
      </c>
      <c r="BM45" s="355">
        <v>851.28484453164128</v>
      </c>
      <c r="BN45" s="119">
        <v>0.13546138964186616</v>
      </c>
      <c r="BO45" s="355">
        <v>1403.481106199738</v>
      </c>
      <c r="BP45" s="119">
        <v>0.22333006654960316</v>
      </c>
      <c r="BQ45" s="355">
        <v>467.42404122371113</v>
      </c>
      <c r="BR45" s="119">
        <v>7.4379228742192632E-2</v>
      </c>
      <c r="BS45" s="236">
        <v>121.21559774536706</v>
      </c>
      <c r="BT45" s="119">
        <v>1.9288530064094856E-2</v>
      </c>
      <c r="BU45" s="236">
        <v>399.7967037235598</v>
      </c>
      <c r="BV45" s="119">
        <v>6.3617973946695702E-2</v>
      </c>
      <c r="BW45" s="238">
        <v>6284.3356825311967</v>
      </c>
      <c r="BX45" s="487">
        <v>0.21870333387474117</v>
      </c>
      <c r="BY45" s="465"/>
      <c r="BZ45" s="402" t="s">
        <v>29</v>
      </c>
      <c r="CA45" s="236">
        <v>31.303626650508185</v>
      </c>
      <c r="CB45" s="119">
        <v>4.9196482513916969E-3</v>
      </c>
      <c r="CC45" s="236">
        <v>386.07806202293403</v>
      </c>
      <c r="CD45" s="119">
        <v>6.067566176716422E-2</v>
      </c>
      <c r="CE45" s="486">
        <v>636.50707522699975</v>
      </c>
      <c r="CF45" s="119">
        <v>0.10003284777829782</v>
      </c>
      <c r="CG45" s="400">
        <v>959.54338304345629</v>
      </c>
      <c r="CH45" s="119">
        <v>0.15080092729279909</v>
      </c>
      <c r="CI45" s="400">
        <v>1220.6241889170885</v>
      </c>
      <c r="CJ45" s="119">
        <v>0.19183213892933637</v>
      </c>
      <c r="CK45" s="400">
        <v>538.61109681349137</v>
      </c>
      <c r="CL45" s="119">
        <v>8.464760873244187E-2</v>
      </c>
      <c r="CM45" s="400">
        <v>1462.5849906577314</v>
      </c>
      <c r="CN45" s="119">
        <v>0.22985846886479649</v>
      </c>
      <c r="CO45" s="400">
        <v>1127.7282311592671</v>
      </c>
      <c r="CP45" s="119">
        <v>0.17723269838377248</v>
      </c>
      <c r="CQ45" s="238">
        <v>6362.9806544914763</v>
      </c>
      <c r="CR45" s="94"/>
    </row>
    <row r="46" spans="2:96" s="121" customFormat="1" hidden="1" x14ac:dyDescent="0.2">
      <c r="C46" s="127" t="s">
        <v>40</v>
      </c>
      <c r="D46" s="128">
        <v>56003</v>
      </c>
      <c r="E46" s="365">
        <v>66469</v>
      </c>
      <c r="F46" s="494"/>
      <c r="G46" s="365">
        <v>66882</v>
      </c>
      <c r="H46" s="492">
        <v>1.2396074942502278E-3</v>
      </c>
      <c r="I46" s="494"/>
      <c r="J46" s="365">
        <v>1741</v>
      </c>
      <c r="K46" s="274"/>
      <c r="L46" s="226">
        <v>-1328</v>
      </c>
      <c r="M46" s="274"/>
      <c r="N46" s="489"/>
      <c r="P46" s="404" t="s">
        <v>40</v>
      </c>
      <c r="Q46" s="365">
        <v>2044.3462751154661</v>
      </c>
      <c r="R46" s="129">
        <v>3.0566464446569561E-2</v>
      </c>
      <c r="S46" s="365">
        <v>2229.883442531675</v>
      </c>
      <c r="T46" s="129">
        <v>3.3340561623929815E-2</v>
      </c>
      <c r="U46" s="365">
        <v>4415.6876227438524</v>
      </c>
      <c r="V46" s="129">
        <v>6.6022063077417703E-2</v>
      </c>
      <c r="W46" s="365">
        <v>6620.2557077806887</v>
      </c>
      <c r="X46" s="129">
        <v>9.8984116919061713E-2</v>
      </c>
      <c r="Y46" s="365">
        <v>4642.6452259227717</v>
      </c>
      <c r="Z46" s="129">
        <v>6.941546643226533E-2</v>
      </c>
      <c r="AA46" s="365">
        <v>10291.383142317438</v>
      </c>
      <c r="AB46" s="129">
        <v>0.15387373497080581</v>
      </c>
      <c r="AC46" s="365">
        <v>16751.000915763081</v>
      </c>
      <c r="AD46" s="129">
        <v>0.25045604072490468</v>
      </c>
      <c r="AE46" s="365">
        <v>9463.7442559367755</v>
      </c>
      <c r="AF46" s="129">
        <v>0.14149912167603798</v>
      </c>
      <c r="AG46" s="365">
        <v>7879.8696515378415</v>
      </c>
      <c r="AH46" s="129">
        <v>0.1178174942665865</v>
      </c>
      <c r="AI46" s="365">
        <v>2543.1837603504268</v>
      </c>
      <c r="AJ46" s="129">
        <v>3.802493586242077E-2</v>
      </c>
      <c r="AK46" s="240">
        <v>66882.000000000029</v>
      </c>
      <c r="AL46" s="224"/>
      <c r="AM46" s="94">
        <v>19952.818274094454</v>
      </c>
      <c r="AN46" s="253">
        <v>0.29832867249924416</v>
      </c>
      <c r="AO46" s="94">
        <v>10423.053411888268</v>
      </c>
      <c r="AP46" s="129">
        <v>0.15584243012900728</v>
      </c>
      <c r="AQ46" s="407"/>
      <c r="AR46" s="365">
        <v>16799.27946361919</v>
      </c>
      <c r="AS46" s="365">
        <v>14920.455136667355</v>
      </c>
      <c r="AT46" s="240">
        <v>112.59227221785335</v>
      </c>
      <c r="AU46" s="490"/>
      <c r="AV46" s="404" t="s">
        <v>40</v>
      </c>
      <c r="AW46" s="365">
        <v>0</v>
      </c>
      <c r="AX46" s="491" t="e">
        <v>#DIV/0!</v>
      </c>
      <c r="AY46" s="365">
        <v>0</v>
      </c>
      <c r="AZ46" s="491" t="e">
        <v>#DIV/0!</v>
      </c>
      <c r="BA46" s="365">
        <v>0</v>
      </c>
      <c r="BB46" s="491" t="e">
        <v>#DIV/0!</v>
      </c>
      <c r="BC46" s="365">
        <v>0</v>
      </c>
      <c r="BD46" s="491" t="e">
        <v>#DIV/0!</v>
      </c>
      <c r="BE46" s="365">
        <v>0</v>
      </c>
      <c r="BF46" s="491" t="e">
        <v>#DIV/0!</v>
      </c>
      <c r="BG46" s="240">
        <v>0</v>
      </c>
      <c r="BH46" s="235" t="e">
        <v>#DIV/0!</v>
      </c>
      <c r="BI46" s="490"/>
      <c r="BJ46" s="404" t="s">
        <v>40</v>
      </c>
      <c r="BK46" s="240">
        <v>24608.038797575322</v>
      </c>
      <c r="BL46" s="491">
        <v>0.45173756761656136</v>
      </c>
      <c r="BM46" s="240">
        <v>6861.8415169582422</v>
      </c>
      <c r="BN46" s="491">
        <v>0.12596499955723722</v>
      </c>
      <c r="BO46" s="240">
        <v>12097.440575343026</v>
      </c>
      <c r="BP46" s="491">
        <v>0.22207655087205963</v>
      </c>
      <c r="BQ46" s="240">
        <v>4410.7373327901932</v>
      </c>
      <c r="BR46" s="491">
        <v>8.0969303181793018E-2</v>
      </c>
      <c r="BS46" s="240">
        <v>1231.9291881688241</v>
      </c>
      <c r="BT46" s="491">
        <v>2.261491456174328E-2</v>
      </c>
      <c r="BU46" s="240">
        <v>5264.2041588653901</v>
      </c>
      <c r="BV46" s="491">
        <v>9.6636664210605461E-2</v>
      </c>
      <c r="BW46" s="240">
        <v>54474.191569700997</v>
      </c>
      <c r="BX46" s="491">
        <v>0.21804472874939013</v>
      </c>
      <c r="BY46" s="465"/>
      <c r="BZ46" s="404" t="s">
        <v>40</v>
      </c>
      <c r="CA46" s="240">
        <v>412.94373512175582</v>
      </c>
      <c r="CB46" s="129">
        <v>7.5816475660455736E-3</v>
      </c>
      <c r="CC46" s="240">
        <v>2775.5999881806206</v>
      </c>
      <c r="CD46" s="129">
        <v>5.0960019743370236E-2</v>
      </c>
      <c r="CE46" s="240">
        <v>3169.0604993514144</v>
      </c>
      <c r="CF46" s="129">
        <v>5.8183955289876445E-2</v>
      </c>
      <c r="CG46" s="240">
        <v>7753.7569223979299</v>
      </c>
      <c r="CH46" s="129">
        <v>0.14235898815869977</v>
      </c>
      <c r="CI46" s="226">
        <v>10074.383778098283</v>
      </c>
      <c r="CJ46" s="129">
        <v>0.18496570054055236</v>
      </c>
      <c r="CK46" s="226">
        <v>5803.0226529513848</v>
      </c>
      <c r="CL46" s="129">
        <v>0.10654350418824952</v>
      </c>
      <c r="CM46" s="226">
        <v>12168.245156758001</v>
      </c>
      <c r="CN46" s="129">
        <v>0.22340899844037784</v>
      </c>
      <c r="CO46" s="226">
        <v>12309.213971099431</v>
      </c>
      <c r="CP46" s="129">
        <v>0.22599718607282829</v>
      </c>
      <c r="CQ46" s="240">
        <v>54466.226703958819</v>
      </c>
      <c r="CR46" s="94"/>
    </row>
    <row r="47" spans="2:96" s="516" customFormat="1" ht="13.5" thickBot="1" x14ac:dyDescent="0.25">
      <c r="C47" s="517" t="s">
        <v>41</v>
      </c>
      <c r="D47" s="518">
        <v>106771</v>
      </c>
      <c r="E47" s="367">
        <v>121511</v>
      </c>
      <c r="F47" s="519"/>
      <c r="G47" s="367">
        <v>118812</v>
      </c>
      <c r="H47" s="521">
        <v>-4.4824002693516496E-3</v>
      </c>
      <c r="I47" s="522"/>
      <c r="J47" s="367">
        <v>2373</v>
      </c>
      <c r="K47" s="523">
        <v>3.9409914187371114E-3</v>
      </c>
      <c r="L47" s="520">
        <v>-5072</v>
      </c>
      <c r="M47" s="523">
        <v>-8.4233916880887619E-3</v>
      </c>
      <c r="N47" s="524"/>
      <c r="P47" s="525" t="s">
        <v>41</v>
      </c>
      <c r="Q47" s="367">
        <v>3404.7408915086944</v>
      </c>
      <c r="R47" s="526">
        <v>2.8656540513657656E-2</v>
      </c>
      <c r="S47" s="367">
        <v>3773.0004252135341</v>
      </c>
      <c r="T47" s="526">
        <v>3.1756055156158751E-2</v>
      </c>
      <c r="U47" s="367">
        <v>7570.0931707929449</v>
      </c>
      <c r="V47" s="526">
        <v>6.3714887139286802E-2</v>
      </c>
      <c r="W47" s="367">
        <v>11562.017974154836</v>
      </c>
      <c r="X47" s="526">
        <v>9.7313553968915875E-2</v>
      </c>
      <c r="Y47" s="367">
        <v>8237.4788510766375</v>
      </c>
      <c r="Z47" s="526">
        <v>6.933204433118402E-2</v>
      </c>
      <c r="AA47" s="367">
        <v>17032.623409879518</v>
      </c>
      <c r="AB47" s="526">
        <v>0.14335777034204888</v>
      </c>
      <c r="AC47" s="367">
        <v>29465.509667901591</v>
      </c>
      <c r="AD47" s="526">
        <v>0.24800112503704663</v>
      </c>
      <c r="AE47" s="367">
        <v>17171.900052167195</v>
      </c>
      <c r="AF47" s="526">
        <v>0.14453001424239295</v>
      </c>
      <c r="AG47" s="367">
        <v>15223.036987772746</v>
      </c>
      <c r="AH47" s="526">
        <v>0.12812709985332074</v>
      </c>
      <c r="AI47" s="367">
        <v>5371.598569532327</v>
      </c>
      <c r="AJ47" s="526">
        <v>4.5210909415987661E-2</v>
      </c>
      <c r="AK47" s="527">
        <v>118812.00000000003</v>
      </c>
      <c r="AL47" s="528"/>
      <c r="AM47" s="529">
        <v>34547.331312746646</v>
      </c>
      <c r="AN47" s="530">
        <v>0.29077308110920314</v>
      </c>
      <c r="AO47" s="529">
        <v>20594.635557305075</v>
      </c>
      <c r="AP47" s="526">
        <v>0.1733380092693084</v>
      </c>
      <c r="AQ47" s="531"/>
      <c r="AR47" s="367">
        <v>28936.355279207393</v>
      </c>
      <c r="AS47" s="367">
        <v>28706.191691153359</v>
      </c>
      <c r="AT47" s="518">
        <v>100.80179074441618</v>
      </c>
      <c r="AU47" s="532"/>
      <c r="AV47" s="525" t="s">
        <v>41</v>
      </c>
      <c r="AW47" s="367">
        <v>0</v>
      </c>
      <c r="AX47" s="533" t="e">
        <v>#DIV/0!</v>
      </c>
      <c r="AY47" s="367">
        <v>0</v>
      </c>
      <c r="AZ47" s="533" t="e">
        <v>#DIV/0!</v>
      </c>
      <c r="BA47" s="367">
        <v>0</v>
      </c>
      <c r="BB47" s="533" t="e">
        <v>#DIV/0!</v>
      </c>
      <c r="BC47" s="367">
        <v>0</v>
      </c>
      <c r="BD47" s="533" t="e">
        <v>#DIV/0!</v>
      </c>
      <c r="BE47" s="367">
        <v>0</v>
      </c>
      <c r="BF47" s="533" t="e">
        <v>#DIV/0!</v>
      </c>
      <c r="BG47" s="527">
        <v>0</v>
      </c>
      <c r="BH47" s="534" t="e">
        <v>#DIV/0!</v>
      </c>
      <c r="BI47" s="532"/>
      <c r="BJ47" s="525" t="s">
        <v>41</v>
      </c>
      <c r="BK47" s="527">
        <v>41211.389440232713</v>
      </c>
      <c r="BL47" s="533">
        <v>0.42214342003056549</v>
      </c>
      <c r="BM47" s="527">
        <v>13497.750083296556</v>
      </c>
      <c r="BN47" s="533">
        <v>0.13826241872150968</v>
      </c>
      <c r="BO47" s="527">
        <v>23282.17026406512</v>
      </c>
      <c r="BP47" s="533">
        <v>0.23848783344857019</v>
      </c>
      <c r="BQ47" s="527">
        <v>7883.1969916215121</v>
      </c>
      <c r="BR47" s="533">
        <v>8.0750486310198488E-2</v>
      </c>
      <c r="BS47" s="527">
        <v>2518.2033935280415</v>
      </c>
      <c r="BT47" s="533">
        <v>2.5794883582321182E-2</v>
      </c>
      <c r="BU47" s="527">
        <v>9231.4324403252904</v>
      </c>
      <c r="BV47" s="533">
        <v>9.4560957906834928E-2</v>
      </c>
      <c r="BW47" s="527">
        <v>97624.142613069242</v>
      </c>
      <c r="BX47" s="535">
        <v>0.24671837650620426</v>
      </c>
      <c r="BY47" s="536"/>
      <c r="BZ47" s="525" t="s">
        <v>41</v>
      </c>
      <c r="CA47" s="518">
        <v>936.97444600614836</v>
      </c>
      <c r="CB47" s="526">
        <v>9.5881127858033523E-3</v>
      </c>
      <c r="CC47" s="518">
        <v>4841.6508355504284</v>
      </c>
      <c r="CD47" s="526">
        <v>4.95448883143094E-2</v>
      </c>
      <c r="CE47" s="518">
        <v>4539.6916217185499</v>
      </c>
      <c r="CF47" s="526">
        <v>4.6454922508653303E-2</v>
      </c>
      <c r="CG47" s="518">
        <v>12071.509689663086</v>
      </c>
      <c r="CH47" s="526">
        <v>0.12352844508488141</v>
      </c>
      <c r="CI47" s="520">
        <v>18217.459322771287</v>
      </c>
      <c r="CJ47" s="526">
        <v>0.18642029716183919</v>
      </c>
      <c r="CK47" s="520">
        <v>10982.070257458043</v>
      </c>
      <c r="CL47" s="526">
        <v>0.11238014942558339</v>
      </c>
      <c r="CM47" s="520">
        <v>23426.407872905038</v>
      </c>
      <c r="CN47" s="526">
        <v>0.23972376387538236</v>
      </c>
      <c r="CO47" s="520">
        <v>22706.745788551016</v>
      </c>
      <c r="CP47" s="526">
        <v>0.23235942084354749</v>
      </c>
      <c r="CQ47" s="527">
        <v>97722.509834623605</v>
      </c>
      <c r="CR47" s="529"/>
    </row>
    <row r="48" spans="2:96" s="495" customFormat="1" ht="13.5" thickBot="1" x14ac:dyDescent="0.25">
      <c r="C48" s="496" t="s">
        <v>42</v>
      </c>
      <c r="D48" s="497">
        <v>381325</v>
      </c>
      <c r="E48" s="369">
        <v>394173</v>
      </c>
      <c r="F48" s="614"/>
      <c r="G48" s="369">
        <v>380877</v>
      </c>
      <c r="H48" s="614">
        <v>-6.8391877450428851E-3</v>
      </c>
      <c r="I48" s="498"/>
      <c r="J48" s="369">
        <v>7693</v>
      </c>
      <c r="K48" s="500">
        <v>3.9571202859969099E-3</v>
      </c>
      <c r="L48" s="499">
        <v>-20989</v>
      </c>
      <c r="M48" s="500">
        <v>-1.0796308031039795E-2</v>
      </c>
      <c r="N48" s="501"/>
      <c r="P48" s="502" t="s">
        <v>42</v>
      </c>
      <c r="Q48" s="369">
        <v>11263.610494119381</v>
      </c>
      <c r="R48" s="504">
        <v>2.9572829270655292E-2</v>
      </c>
      <c r="S48" s="369">
        <v>12444.896242846033</v>
      </c>
      <c r="T48" s="504">
        <v>3.2674318068158556E-2</v>
      </c>
      <c r="U48" s="369">
        <v>23803.449564046394</v>
      </c>
      <c r="V48" s="504">
        <v>6.2496421585042893E-2</v>
      </c>
      <c r="W48" s="369">
        <v>35782.870102109577</v>
      </c>
      <c r="X48" s="504">
        <v>9.394862410203178E-2</v>
      </c>
      <c r="Y48" s="369">
        <v>28222.550156918158</v>
      </c>
      <c r="Z48" s="504">
        <v>7.4098856473134758E-2</v>
      </c>
      <c r="AA48" s="369">
        <v>55844.820503305804</v>
      </c>
      <c r="AB48" s="504">
        <v>0.14662166658345288</v>
      </c>
      <c r="AC48" s="369">
        <v>90203.221610463457</v>
      </c>
      <c r="AD48" s="504">
        <v>0.23683031952694286</v>
      </c>
      <c r="AE48" s="369">
        <v>53402.007501323111</v>
      </c>
      <c r="AF48" s="504">
        <v>0.14020801335161506</v>
      </c>
      <c r="AG48" s="369">
        <v>49879.222994023658</v>
      </c>
      <c r="AH48" s="504">
        <v>0.13095887384647442</v>
      </c>
      <c r="AI48" s="369">
        <v>20030.350830844531</v>
      </c>
      <c r="AJ48" s="504">
        <v>5.2590077192491334E-2</v>
      </c>
      <c r="AK48" s="505">
        <v>380877.00000000017</v>
      </c>
      <c r="AL48" s="506"/>
      <c r="AM48" s="507">
        <v>111517.37656003954</v>
      </c>
      <c r="AN48" s="508">
        <v>0.29279104949902329</v>
      </c>
      <c r="AO48" s="507">
        <v>69909.573824868188</v>
      </c>
      <c r="AP48" s="504">
        <v>0.18354895103896576</v>
      </c>
      <c r="AQ48" s="509"/>
      <c r="AR48" s="369">
        <v>92603.013169570433</v>
      </c>
      <c r="AS48" s="369">
        <v>94747.722699370584</v>
      </c>
      <c r="AT48" s="503">
        <v>97.736399916855845</v>
      </c>
      <c r="AU48" s="510"/>
      <c r="AV48" s="502" t="s">
        <v>42</v>
      </c>
      <c r="AW48" s="369">
        <v>0</v>
      </c>
      <c r="AX48" s="511" t="e">
        <v>#DIV/0!</v>
      </c>
      <c r="AY48" s="369">
        <v>0</v>
      </c>
      <c r="AZ48" s="511" t="e">
        <v>#DIV/0!</v>
      </c>
      <c r="BA48" s="369">
        <v>0</v>
      </c>
      <c r="BB48" s="511" t="e">
        <v>#DIV/0!</v>
      </c>
      <c r="BC48" s="369">
        <v>0</v>
      </c>
      <c r="BD48" s="511" t="e">
        <v>#DIV/0!</v>
      </c>
      <c r="BE48" s="369">
        <v>0</v>
      </c>
      <c r="BF48" s="511" t="e">
        <v>#DIV/0!</v>
      </c>
      <c r="BG48" s="505">
        <v>0</v>
      </c>
      <c r="BH48" s="512" t="e">
        <v>#DIV/0!</v>
      </c>
      <c r="BI48" s="510"/>
      <c r="BJ48" s="502" t="s">
        <v>42</v>
      </c>
      <c r="BK48" s="505">
        <v>131527.00862044987</v>
      </c>
      <c r="BL48" s="511">
        <v>0.4197593335217889</v>
      </c>
      <c r="BM48" s="505">
        <v>44586.109211208459</v>
      </c>
      <c r="BN48" s="511">
        <v>0.14229347784251722</v>
      </c>
      <c r="BO48" s="505">
        <v>76763.92970574458</v>
      </c>
      <c r="BP48" s="511">
        <v>0.24498676210892589</v>
      </c>
      <c r="BQ48" s="505">
        <v>27009.955339556636</v>
      </c>
      <c r="BR48" s="511">
        <v>8.6200400744328873E-2</v>
      </c>
      <c r="BS48" s="505">
        <v>7135.2117017458895</v>
      </c>
      <c r="BT48" s="511">
        <v>2.2771533693924893E-2</v>
      </c>
      <c r="BU48" s="505">
        <v>26316.877888722815</v>
      </c>
      <c r="BV48" s="511">
        <v>8.3988492088514194E-2</v>
      </c>
      <c r="BW48" s="505">
        <v>313339.09246742824</v>
      </c>
      <c r="BX48" s="513">
        <v>0.25316745146620528</v>
      </c>
      <c r="BY48" s="514"/>
      <c r="BZ48" s="502" t="s">
        <v>42</v>
      </c>
      <c r="CA48" s="503">
        <v>2434.9752100888363</v>
      </c>
      <c r="CB48" s="504">
        <v>7.7686866206351486E-3</v>
      </c>
      <c r="CC48" s="503">
        <v>13087.246762830204</v>
      </c>
      <c r="CD48" s="504">
        <v>4.1754313722003097E-2</v>
      </c>
      <c r="CE48" s="503">
        <v>15695.543561473782</v>
      </c>
      <c r="CF48" s="504">
        <v>5.007597562571036E-2</v>
      </c>
      <c r="CG48" s="503">
        <v>38608.175037984882</v>
      </c>
      <c r="CH48" s="504">
        <v>0.12317776855469113</v>
      </c>
      <c r="CI48" s="515">
        <v>59412.418492417433</v>
      </c>
      <c r="CJ48" s="504">
        <v>0.18955283763434308</v>
      </c>
      <c r="CK48" s="515">
        <v>36537.380086076992</v>
      </c>
      <c r="CL48" s="504">
        <v>0.11657098382427135</v>
      </c>
      <c r="CM48" s="515">
        <v>77177.392854680395</v>
      </c>
      <c r="CN48" s="504">
        <v>0.24623124572335339</v>
      </c>
      <c r="CO48" s="515">
        <v>70481.471421629976</v>
      </c>
      <c r="CP48" s="504">
        <v>0.22486818829499253</v>
      </c>
      <c r="CQ48" s="505">
        <v>313434.60342718248</v>
      </c>
      <c r="CR48" s="507"/>
    </row>
    <row r="49" spans="3:96" x14ac:dyDescent="0.2">
      <c r="C49" s="432" t="s">
        <v>75</v>
      </c>
      <c r="F49"/>
      <c r="G49" s="57"/>
      <c r="I49"/>
      <c r="K49" s="276"/>
      <c r="L49" s="221"/>
      <c r="M49" s="276"/>
      <c r="N49" s="276"/>
      <c r="O49"/>
      <c r="P49" s="54" t="s">
        <v>75</v>
      </c>
      <c r="Q49" s="11"/>
      <c r="R49" s="1"/>
      <c r="S49" s="11"/>
      <c r="T49" s="1"/>
      <c r="U49" s="11"/>
      <c r="V49" s="1"/>
      <c r="W49" s="11"/>
      <c r="X49" s="1"/>
      <c r="Y49" s="11"/>
      <c r="Z49" s="1"/>
      <c r="AA49" s="11"/>
      <c r="AB49" s="1"/>
      <c r="AC49" s="11"/>
      <c r="AD49" s="1"/>
      <c r="AE49" s="11"/>
      <c r="AF49" s="1"/>
      <c r="AG49" s="11"/>
      <c r="AH49" s="1"/>
      <c r="AI49" s="11"/>
      <c r="AJ49" s="1"/>
      <c r="AK49" s="11"/>
      <c r="AL49" s="12"/>
      <c r="AM49" s="34"/>
      <c r="AN49" s="34"/>
      <c r="AO49" s="50">
        <v>0</v>
      </c>
      <c r="AP49" s="1"/>
      <c r="AR49" s="277"/>
      <c r="AS49" s="277"/>
      <c r="AT49" s="277"/>
      <c r="AU49" s="11"/>
      <c r="AV49" s="141" t="s">
        <v>166</v>
      </c>
      <c r="AW49" s="277"/>
      <c r="AX49" s="276"/>
      <c r="AY49" s="277"/>
      <c r="AZ49" s="276"/>
      <c r="BA49" s="277"/>
      <c r="BB49" s="276"/>
      <c r="BC49" s="277"/>
      <c r="BD49" s="276"/>
      <c r="BE49" s="277"/>
      <c r="BF49" s="276"/>
      <c r="BG49" s="277"/>
      <c r="BI49" s="11"/>
      <c r="BJ49" s="141" t="s">
        <v>166</v>
      </c>
      <c r="BK49" s="11"/>
      <c r="BL49" s="1"/>
      <c r="BM49" s="11"/>
      <c r="BN49" s="1"/>
      <c r="BO49" s="11"/>
      <c r="BP49" s="1"/>
      <c r="BQ49" s="11"/>
      <c r="BR49" s="1"/>
      <c r="BS49" s="11"/>
      <c r="BT49" s="1"/>
      <c r="BU49" s="11"/>
      <c r="BV49" s="1"/>
      <c r="BW49" s="11"/>
      <c r="BY49" s="220"/>
      <c r="BZ49" s="54" t="s">
        <v>75</v>
      </c>
      <c r="CA49" s="11"/>
      <c r="CB49" s="1"/>
      <c r="CC49" s="11"/>
      <c r="CD49" s="1"/>
      <c r="CE49" s="11"/>
      <c r="CQ49" s="11"/>
      <c r="CR49" s="50"/>
    </row>
  </sheetData>
  <phoneticPr fontId="2" type="noConversion"/>
  <printOptions horizontalCentered="1" verticalCentered="1"/>
  <pageMargins left="0.25" right="0.25" top="0.75" bottom="0.75" header="0.3" footer="0.3"/>
  <pageSetup paperSize="9" orientation="portrait" r:id="rId1"/>
  <headerFooter alignWithMargins="0">
    <oddHeader>&amp;C&amp;"-,Normal"&amp;K003366Observatoire de l'habitat de la Martinique&amp;"Arial,Normal"&amp;K000000
&amp;"-,Gras"&amp;11Profil de la population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9</vt:i4>
      </vt:variant>
    </vt:vector>
  </HeadingPairs>
  <TitlesOfParts>
    <vt:vector size="22" baseType="lpstr">
      <vt:lpstr>Feuil2</vt:lpstr>
      <vt:lpstr>Logt</vt:lpstr>
      <vt:lpstr>RP</vt:lpstr>
      <vt:lpstr>RP achevement construction</vt:lpstr>
      <vt:lpstr>Parc privé</vt:lpstr>
      <vt:lpstr>vacants</vt:lpstr>
      <vt:lpstr>tx vacants</vt:lpstr>
      <vt:lpstr>ménages</vt:lpstr>
      <vt:lpstr>pop</vt:lpstr>
      <vt:lpstr>selon taille ménage</vt:lpstr>
      <vt:lpstr>selon statut d'occ (2)</vt:lpstr>
      <vt:lpstr>65 ans et +</vt:lpstr>
      <vt:lpstr>moins de 25 ans</vt:lpstr>
      <vt:lpstr>'65 ans et +'!Zone_d_impression</vt:lpstr>
      <vt:lpstr>Logt!Zone_d_impression</vt:lpstr>
      <vt:lpstr>ménages!Zone_d_impression</vt:lpstr>
      <vt:lpstr>'moins de 25 ans'!Zone_d_impression</vt:lpstr>
      <vt:lpstr>'Parc privé'!Zone_d_impression</vt:lpstr>
      <vt:lpstr>RP!Zone_d_impression</vt:lpstr>
      <vt:lpstr>'selon taille ménage'!Zone_d_impression</vt:lpstr>
      <vt:lpstr>'tx vacants'!Zone_d_impression</vt:lpstr>
      <vt:lpstr>vacants!Zone_d_impression</vt:lpstr>
    </vt:vector>
  </TitlesOfParts>
  <Company>EOHS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Cecile</dc:creator>
  <cp:lastModifiedBy>Cécile Bancel</cp:lastModifiedBy>
  <cp:lastPrinted>2015-12-01T08:39:35Z</cp:lastPrinted>
  <dcterms:created xsi:type="dcterms:W3CDTF">2011-11-15T14:39:08Z</dcterms:created>
  <dcterms:modified xsi:type="dcterms:W3CDTF">2019-07-15T12:47:52Z</dcterms:modified>
</cp:coreProperties>
</file>