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hidePivotFieldList="1"/>
  <bookViews>
    <workbookView xWindow="810" yWindow="-195" windowWidth="25200" windowHeight="7965" tabRatio="796" firstSheet="1" activeTab="1"/>
  </bookViews>
  <sheets>
    <sheet name="Feuil2" sheetId="14" state="hidden" r:id="rId1"/>
    <sheet name="Logt" sheetId="1" r:id="rId2"/>
    <sheet name="RP" sheetId="9" r:id="rId3"/>
    <sheet name="RP achevement construction" sheetId="26" r:id="rId4"/>
    <sheet name="Parc privé" sheetId="6" r:id="rId5"/>
    <sheet name="vacants" sheetId="7" r:id="rId6"/>
    <sheet name="tx vacants" sheetId="25" r:id="rId7"/>
    <sheet name="ménages" sheetId="3" r:id="rId8"/>
    <sheet name="pop" sheetId="2" r:id="rId9"/>
    <sheet name="selon taille ménage" sheetId="15" r:id="rId10"/>
    <sheet name="nb moy pers" sheetId="16" r:id="rId11"/>
    <sheet name="selon statut d'occ (2)" sheetId="10" state="hidden" r:id="rId12"/>
    <sheet name="65 ans et +" sheetId="4" state="hidden" r:id="rId13"/>
    <sheet name="moins de 25 ans" sheetId="5" state="hidden" r:id="rId14"/>
    <sheet name="-25ans" sheetId="20" r:id="rId15"/>
    <sheet name="65ans+" sheetId="21" r:id="rId16"/>
    <sheet name="Parc HLM" sheetId="27" r:id="rId17"/>
    <sheet name="évol pop RP" sheetId="29" r:id="rId18"/>
  </sheets>
  <definedNames>
    <definedName name="_xlnm._FilterDatabase" localSheetId="14" hidden="1">'-25ans'!$K$2:$K$51</definedName>
    <definedName name="_xlnm._FilterDatabase" localSheetId="1" hidden="1">Logt!$A$3:$AR$47</definedName>
    <definedName name="_xlnm._FilterDatabase" localSheetId="7" hidden="1">ménages!$J$3:$J$49</definedName>
    <definedName name="_xlnm._FilterDatabase" localSheetId="4" hidden="1">'Parc privé'!$F$3:$F$47</definedName>
    <definedName name="_xlnm._FilterDatabase" localSheetId="8" hidden="1">pop!$I$1:$I$50</definedName>
    <definedName name="_xlnm._FilterDatabase" localSheetId="2" hidden="1">RP!$A$3:$DV$47</definedName>
    <definedName name="_xlnm._FilterDatabase" localSheetId="3" hidden="1">'RP achevement construction'!$A$3:$P$47</definedName>
    <definedName name="_xlnm._FilterDatabase" localSheetId="6" hidden="1">'tx vacants'!$D$1:$D$48</definedName>
    <definedName name="_xlnm._FilterDatabase" localSheetId="5" hidden="1">vacants!$A$3:$AY$47</definedName>
    <definedName name="_xlnm.Print_Area" localSheetId="12">'65 ans et +'!$B$1:$CV$47</definedName>
    <definedName name="_xlnm.Print_Area" localSheetId="1">Logt!$B$1:$AJ$47</definedName>
    <definedName name="_xlnm.Print_Area" localSheetId="7">ménages!$B$3:$M$70</definedName>
    <definedName name="_xlnm.Print_Area" localSheetId="13">'moins de 25 ans'!$B$1:$CC$47</definedName>
    <definedName name="_xlnm.Print_Area" localSheetId="10">'nb moy pers'!$B$4:$M$48</definedName>
    <definedName name="_xlnm.Print_Area" localSheetId="4">'Parc privé'!$A$1:$CX$47</definedName>
    <definedName name="_xlnm.Print_Area" localSheetId="8">pop!#REF!,pop!#REF!,pop!$C$5:$K$50,pop!$N$5:$AI$50,pop!$BH$5:$BU$50,pop!#REF!</definedName>
    <definedName name="_xlnm.Print_Area" localSheetId="2">RP!$B$1:$AQ$47</definedName>
    <definedName name="_xlnm.Print_Area" localSheetId="9">'selon taille ménage'!$B$2:$N$47</definedName>
    <definedName name="_xlnm.Print_Area" localSheetId="6">'tx vacants'!$B$1:$AJ$79</definedName>
    <definedName name="_xlnm.Print_Area" localSheetId="5">vacants!$B$1:$AI$79</definedName>
  </definedNames>
  <calcPr calcId="145621"/>
  <pivotCaches>
    <pivotCache cacheId="1" r:id="rId19"/>
  </pivotCaches>
</workbook>
</file>

<file path=xl/calcChain.xml><?xml version="1.0" encoding="utf-8"?>
<calcChain xmlns="http://schemas.openxmlformats.org/spreadsheetml/2006/main">
  <c r="BA8" i="5" l="1"/>
  <c r="BA13" i="5"/>
  <c r="BA20" i="5"/>
  <c r="BA29" i="5"/>
  <c r="BA36" i="5"/>
  <c r="BX44" i="5"/>
  <c r="BX36" i="5"/>
  <c r="BX29" i="5"/>
  <c r="BX20" i="5"/>
  <c r="BX13" i="5"/>
  <c r="BX8" i="5"/>
  <c r="BV44" i="5"/>
  <c r="BV36" i="5"/>
  <c r="BV29" i="5"/>
  <c r="BV20" i="5"/>
  <c r="BV13" i="5"/>
  <c r="BV8" i="5"/>
  <c r="BT44" i="5"/>
  <c r="BT36" i="5"/>
  <c r="BT29" i="5"/>
  <c r="BT20" i="5"/>
  <c r="BT13" i="5"/>
  <c r="BT8" i="5"/>
  <c r="BR44" i="5"/>
  <c r="BR36" i="5"/>
  <c r="BR29" i="5"/>
  <c r="BR20" i="5"/>
  <c r="BR13" i="5"/>
  <c r="BR8" i="5"/>
  <c r="BP44" i="5"/>
  <c r="BP36" i="5"/>
  <c r="BP29" i="5"/>
  <c r="BP20" i="5"/>
  <c r="BP13" i="5"/>
  <c r="BP8" i="5"/>
  <c r="BN44" i="5"/>
  <c r="BN36" i="5"/>
  <c r="BN29" i="5"/>
  <c r="BN20" i="5"/>
  <c r="BN13" i="5"/>
  <c r="BN8" i="5"/>
  <c r="BL44" i="5"/>
  <c r="BL36" i="5"/>
  <c r="BL29" i="5"/>
  <c r="BL20" i="5"/>
  <c r="BL13" i="5"/>
  <c r="BL8" i="5"/>
  <c r="BG44" i="5"/>
  <c r="BG36" i="5"/>
  <c r="BG29" i="5"/>
  <c r="BG20" i="5"/>
  <c r="BG13" i="5"/>
  <c r="BG8" i="5"/>
  <c r="BE44" i="5"/>
  <c r="BE36" i="5"/>
  <c r="BE29" i="5"/>
  <c r="BE20" i="5"/>
  <c r="BE13" i="5"/>
  <c r="BE8" i="5"/>
  <c r="BC44" i="5"/>
  <c r="BC36" i="5"/>
  <c r="BC29" i="5"/>
  <c r="BC20" i="5"/>
  <c r="BC13" i="5"/>
  <c r="BC8" i="5"/>
  <c r="BA44" i="5"/>
  <c r="AY44" i="5"/>
  <c r="AY36" i="5"/>
  <c r="AY29" i="5"/>
  <c r="AY20" i="5"/>
  <c r="AY13" i="5"/>
  <c r="AY8" i="5"/>
  <c r="AW44" i="5"/>
  <c r="AW36" i="5"/>
  <c r="AW29" i="5"/>
  <c r="AW20" i="5"/>
  <c r="AW13" i="5"/>
  <c r="AW8" i="5"/>
  <c r="AR44" i="5"/>
  <c r="AR36" i="5"/>
  <c r="AR29" i="5"/>
  <c r="AR20" i="5"/>
  <c r="AR13" i="5"/>
  <c r="AR8" i="5"/>
  <c r="AP44" i="5"/>
  <c r="AP36" i="5"/>
  <c r="AP29" i="5"/>
  <c r="AP20" i="5"/>
  <c r="AP13" i="5"/>
  <c r="AP8" i="5"/>
  <c r="AN44" i="5"/>
  <c r="AN36" i="5"/>
  <c r="AN29" i="5"/>
  <c r="AN20" i="5"/>
  <c r="AN13" i="5"/>
  <c r="AN8" i="5"/>
  <c r="AL44" i="5"/>
  <c r="AL36" i="5"/>
  <c r="AL29" i="5"/>
  <c r="AL20" i="5"/>
  <c r="AL13" i="5"/>
  <c r="AL8" i="5"/>
  <c r="AJ44" i="5"/>
  <c r="AJ36" i="5"/>
  <c r="AJ29" i="5"/>
  <c r="AJ20" i="5"/>
  <c r="AJ13" i="5"/>
  <c r="AJ8" i="5"/>
  <c r="AH44" i="5"/>
  <c r="AH36" i="5"/>
  <c r="AH29" i="5"/>
  <c r="AH20" i="5"/>
  <c r="AH13" i="5"/>
  <c r="AH8" i="5"/>
  <c r="AC44" i="5"/>
  <c r="AC36" i="5"/>
  <c r="AC29" i="5"/>
  <c r="AC20" i="5"/>
  <c r="AC13" i="5"/>
  <c r="AC8" i="5"/>
  <c r="AA44" i="5"/>
  <c r="AA36" i="5"/>
  <c r="AA29" i="5"/>
  <c r="AA20" i="5"/>
  <c r="AA13" i="5"/>
  <c r="AA8" i="5"/>
  <c r="Y44" i="5"/>
  <c r="Y36" i="5"/>
  <c r="Y29" i="5"/>
  <c r="Y20" i="5"/>
  <c r="Y13" i="5"/>
  <c r="Y8" i="5"/>
  <c r="W44" i="5"/>
  <c r="W36" i="5"/>
  <c r="W29" i="5"/>
  <c r="W20" i="5"/>
  <c r="W13" i="5"/>
  <c r="W8" i="5"/>
  <c r="S44" i="5"/>
  <c r="S36" i="5"/>
  <c r="S29" i="5"/>
  <c r="S20" i="5"/>
  <c r="S13" i="5"/>
  <c r="S8" i="5"/>
  <c r="Q44" i="5"/>
  <c r="Q36" i="5"/>
  <c r="Q29" i="5"/>
  <c r="Q20" i="5"/>
  <c r="Q13" i="5"/>
  <c r="Q8" i="5"/>
  <c r="K44" i="5"/>
  <c r="K36" i="5"/>
  <c r="K29" i="5"/>
  <c r="K20" i="5"/>
  <c r="K13" i="5"/>
  <c r="K8" i="5"/>
  <c r="I44" i="5"/>
  <c r="I45" i="5" s="1"/>
  <c r="I46" i="5" s="1"/>
  <c r="G44" i="5"/>
  <c r="G45" i="5" s="1"/>
  <c r="G46" i="5" s="1"/>
  <c r="E44" i="5"/>
  <c r="E45" i="5" s="1"/>
  <c r="C44" i="5"/>
  <c r="C36" i="5"/>
  <c r="C29" i="5"/>
  <c r="C20" i="5"/>
  <c r="C13" i="5"/>
  <c r="C8" i="5"/>
  <c r="CT44" i="4"/>
  <c r="CT36" i="4"/>
  <c r="CT29" i="4"/>
  <c r="CT20" i="4"/>
  <c r="CT13" i="4"/>
  <c r="CT8" i="4"/>
  <c r="CR44" i="4"/>
  <c r="CR36" i="4"/>
  <c r="CR29" i="4"/>
  <c r="CR20" i="4"/>
  <c r="CR13" i="4"/>
  <c r="CR8" i="4"/>
  <c r="CP44" i="4"/>
  <c r="CP36" i="4"/>
  <c r="CP29" i="4"/>
  <c r="CP20" i="4"/>
  <c r="CP13" i="4"/>
  <c r="CP8" i="4"/>
  <c r="CN44" i="4"/>
  <c r="CN36" i="4"/>
  <c r="CN29" i="4"/>
  <c r="CN20" i="4"/>
  <c r="CN13" i="4"/>
  <c r="CN8" i="4"/>
  <c r="CL44" i="4"/>
  <c r="CL36" i="4"/>
  <c r="CL29" i="4"/>
  <c r="CL20" i="4"/>
  <c r="CL13" i="4"/>
  <c r="CL8" i="4"/>
  <c r="CJ44" i="4"/>
  <c r="CJ36" i="4"/>
  <c r="CJ29" i="4"/>
  <c r="CJ20" i="4"/>
  <c r="CJ13" i="4"/>
  <c r="CJ8" i="4"/>
  <c r="CH44" i="4"/>
  <c r="CH36" i="4"/>
  <c r="CH29" i="4"/>
  <c r="CH20" i="4"/>
  <c r="CH13" i="4"/>
  <c r="CH8" i="4"/>
  <c r="CB44" i="4"/>
  <c r="CB36" i="4"/>
  <c r="CB29" i="4"/>
  <c r="CB20" i="4"/>
  <c r="CB13" i="4"/>
  <c r="CB8" i="4"/>
  <c r="BZ44" i="4"/>
  <c r="BZ36" i="4"/>
  <c r="BZ29" i="4"/>
  <c r="BZ20" i="4"/>
  <c r="BZ13" i="4"/>
  <c r="BZ8" i="4"/>
  <c r="BX44" i="4"/>
  <c r="BX36" i="4"/>
  <c r="BX29" i="4"/>
  <c r="BX20" i="4"/>
  <c r="BX13" i="4"/>
  <c r="BX8" i="4"/>
  <c r="BV44" i="4"/>
  <c r="BV36" i="4"/>
  <c r="BV29" i="4"/>
  <c r="BV20" i="4"/>
  <c r="BV13" i="4"/>
  <c r="BV8" i="4"/>
  <c r="BT44" i="4"/>
  <c r="BT36" i="4"/>
  <c r="BT29" i="4"/>
  <c r="BT20" i="4"/>
  <c r="BT13" i="4"/>
  <c r="BT8" i="4"/>
  <c r="BR44" i="4"/>
  <c r="BR36" i="4"/>
  <c r="BR29" i="4"/>
  <c r="BR20" i="4"/>
  <c r="BR13" i="4"/>
  <c r="BR8" i="4"/>
  <c r="BP44" i="4"/>
  <c r="BP36" i="4"/>
  <c r="BP29" i="4"/>
  <c r="BP20" i="4"/>
  <c r="BP13" i="4"/>
  <c r="BP8" i="4"/>
  <c r="BN44" i="4"/>
  <c r="BN36" i="4"/>
  <c r="BN29" i="4"/>
  <c r="BN20" i="4"/>
  <c r="BN13" i="4"/>
  <c r="BN8" i="4"/>
  <c r="BL44" i="4"/>
  <c r="BL36" i="4"/>
  <c r="BL29" i="4"/>
  <c r="BL20" i="4"/>
  <c r="BL13" i="4"/>
  <c r="BL8" i="4"/>
  <c r="BJ44" i="4"/>
  <c r="BJ36" i="4"/>
  <c r="BJ29" i="4"/>
  <c r="BJ20" i="4"/>
  <c r="BJ13" i="4"/>
  <c r="BJ8" i="4"/>
  <c r="C36" i="4"/>
  <c r="K36" i="4"/>
  <c r="K29" i="4"/>
  <c r="K20" i="4"/>
  <c r="K13" i="4"/>
  <c r="K8" i="4"/>
  <c r="I36" i="4"/>
  <c r="I29" i="4"/>
  <c r="I20" i="4"/>
  <c r="I13" i="4"/>
  <c r="I8" i="4"/>
  <c r="G36" i="4"/>
  <c r="G29" i="4"/>
  <c r="G20" i="4"/>
  <c r="G13" i="4"/>
  <c r="G8" i="4"/>
  <c r="AA49" i="10"/>
  <c r="Z49" i="10"/>
  <c r="Y49" i="10"/>
  <c r="X49" i="10"/>
  <c r="W49" i="10"/>
  <c r="V49" i="10"/>
  <c r="U49" i="10"/>
  <c r="T49" i="10"/>
  <c r="S49" i="10"/>
  <c r="R49" i="10"/>
  <c r="Q49" i="10"/>
  <c r="P49" i="10"/>
  <c r="U5" i="5"/>
  <c r="U6" i="5"/>
  <c r="U7" i="5"/>
  <c r="U9" i="5"/>
  <c r="U10" i="5"/>
  <c r="U11" i="5"/>
  <c r="U12" i="5"/>
  <c r="U14" i="5"/>
  <c r="U15" i="5"/>
  <c r="U16" i="5"/>
  <c r="U17" i="5"/>
  <c r="U18" i="5"/>
  <c r="U19" i="5"/>
  <c r="U21" i="5"/>
  <c r="U22" i="5"/>
  <c r="U23" i="5"/>
  <c r="U24" i="5"/>
  <c r="U25" i="5"/>
  <c r="U26" i="5"/>
  <c r="U27" i="5"/>
  <c r="U28" i="5"/>
  <c r="U31" i="5"/>
  <c r="U32" i="5"/>
  <c r="U33" i="5"/>
  <c r="U34" i="5"/>
  <c r="U35" i="5"/>
  <c r="U37" i="5"/>
  <c r="U38" i="5"/>
  <c r="U39" i="5"/>
  <c r="U40" i="5"/>
  <c r="U41" i="5"/>
  <c r="U42" i="5"/>
  <c r="U43" i="5"/>
  <c r="U4" i="5"/>
  <c r="M4" i="5"/>
  <c r="L4" i="5" s="1"/>
  <c r="AE4" i="5"/>
  <c r="AD4" i="5" s="1"/>
  <c r="AT4" i="5"/>
  <c r="AS4" i="5" s="1"/>
  <c r="BI4" i="5"/>
  <c r="AX4" i="5" s="1"/>
  <c r="BZ4" i="5"/>
  <c r="BY4" i="5" s="1"/>
  <c r="M5" i="5"/>
  <c r="L5" i="5" s="1"/>
  <c r="AE5" i="5"/>
  <c r="AD5" i="5" s="1"/>
  <c r="AT5" i="5"/>
  <c r="AS5" i="5" s="1"/>
  <c r="BI5" i="5"/>
  <c r="AX5" i="5" s="1"/>
  <c r="BZ5" i="5"/>
  <c r="BM5" i="5" s="1"/>
  <c r="M6" i="5"/>
  <c r="L6" i="5" s="1"/>
  <c r="AE6" i="5"/>
  <c r="AD6" i="5" s="1"/>
  <c r="AT6" i="5"/>
  <c r="AS6" i="5" s="1"/>
  <c r="BI6" i="5"/>
  <c r="AX6" i="5" s="1"/>
  <c r="BZ6" i="5"/>
  <c r="BW6" i="5" s="1"/>
  <c r="M7" i="5"/>
  <c r="L7" i="5" s="1"/>
  <c r="AE7" i="5"/>
  <c r="AD7" i="5" s="1"/>
  <c r="AT7" i="5"/>
  <c r="AS7" i="5" s="1"/>
  <c r="BI7" i="5"/>
  <c r="BZ7" i="5"/>
  <c r="BW7" i="5" s="1"/>
  <c r="M9" i="5"/>
  <c r="L9" i="5" s="1"/>
  <c r="AE9" i="5"/>
  <c r="AD9" i="5" s="1"/>
  <c r="AT9" i="5"/>
  <c r="AS9" i="5" s="1"/>
  <c r="BI9" i="5"/>
  <c r="AX9" i="5" s="1"/>
  <c r="BZ9" i="5"/>
  <c r="BO9" i="5" s="1"/>
  <c r="M10" i="5"/>
  <c r="L10" i="5" s="1"/>
  <c r="AE10" i="5"/>
  <c r="AD10" i="5" s="1"/>
  <c r="AT10" i="5"/>
  <c r="AS10" i="5" s="1"/>
  <c r="BI10" i="5"/>
  <c r="AX10" i="5" s="1"/>
  <c r="BZ10" i="5"/>
  <c r="BQ10" i="5" s="1"/>
  <c r="M11" i="5"/>
  <c r="L11" i="5" s="1"/>
  <c r="AE11" i="5"/>
  <c r="AD11" i="5" s="1"/>
  <c r="AT11" i="5"/>
  <c r="AS11" i="5" s="1"/>
  <c r="BI11" i="5"/>
  <c r="AX11" i="5" s="1"/>
  <c r="BZ11" i="5"/>
  <c r="BO11" i="5" s="1"/>
  <c r="M12" i="5"/>
  <c r="L12" i="5" s="1"/>
  <c r="AE12" i="5"/>
  <c r="AD12" i="5" s="1"/>
  <c r="AT12" i="5"/>
  <c r="AS12" i="5" s="1"/>
  <c r="BI12" i="5"/>
  <c r="AX12" i="5" s="1"/>
  <c r="BZ12" i="5"/>
  <c r="BM12" i="5" s="1"/>
  <c r="M14" i="5"/>
  <c r="L14" i="5" s="1"/>
  <c r="AE14" i="5"/>
  <c r="AD14" i="5" s="1"/>
  <c r="AT14" i="5"/>
  <c r="AS14" i="5" s="1"/>
  <c r="BI14" i="5"/>
  <c r="AX14" i="5" s="1"/>
  <c r="BZ14" i="5"/>
  <c r="BY14" i="5" s="1"/>
  <c r="M15" i="5"/>
  <c r="L15" i="5" s="1"/>
  <c r="AE15" i="5"/>
  <c r="AD15" i="5" s="1"/>
  <c r="AT15" i="5"/>
  <c r="AS15" i="5" s="1"/>
  <c r="BI15" i="5"/>
  <c r="BZ15" i="5"/>
  <c r="BO15" i="5" s="1"/>
  <c r="M16" i="5"/>
  <c r="L16" i="5" s="1"/>
  <c r="AE16" i="5"/>
  <c r="AD16" i="5" s="1"/>
  <c r="AT16" i="5"/>
  <c r="AS16" i="5" s="1"/>
  <c r="BI16" i="5"/>
  <c r="BZ16" i="5"/>
  <c r="BY16" i="5" s="1"/>
  <c r="M17" i="5"/>
  <c r="L17" i="5" s="1"/>
  <c r="AE17" i="5"/>
  <c r="AD17" i="5" s="1"/>
  <c r="AT17" i="5"/>
  <c r="AS17" i="5" s="1"/>
  <c r="BI17" i="5"/>
  <c r="BH17" i="5" s="1"/>
  <c r="BZ17" i="5"/>
  <c r="BW17" i="5" s="1"/>
  <c r="M18" i="5"/>
  <c r="L18" i="5" s="1"/>
  <c r="AE18" i="5"/>
  <c r="AD18" i="5" s="1"/>
  <c r="AT18" i="5"/>
  <c r="AS18" i="5" s="1"/>
  <c r="BI18" i="5"/>
  <c r="AX18" i="5" s="1"/>
  <c r="BZ18" i="5"/>
  <c r="BM18" i="5" s="1"/>
  <c r="M19" i="5"/>
  <c r="L19" i="5" s="1"/>
  <c r="AE19" i="5"/>
  <c r="AD19" i="5" s="1"/>
  <c r="AT19" i="5"/>
  <c r="AS19" i="5" s="1"/>
  <c r="BI19" i="5"/>
  <c r="AX19" i="5" s="1"/>
  <c r="BZ19" i="5"/>
  <c r="BW19" i="5" s="1"/>
  <c r="M21" i="5"/>
  <c r="L21" i="5" s="1"/>
  <c r="AE21" i="5"/>
  <c r="AD21" i="5" s="1"/>
  <c r="AT21" i="5"/>
  <c r="AS21" i="5" s="1"/>
  <c r="BI21" i="5"/>
  <c r="AX21" i="5" s="1"/>
  <c r="BZ21" i="5"/>
  <c r="BQ21" i="5" s="1"/>
  <c r="M22" i="5"/>
  <c r="L22" i="5" s="1"/>
  <c r="AE22" i="5"/>
  <c r="AD22" i="5" s="1"/>
  <c r="AT22" i="5"/>
  <c r="AS22" i="5" s="1"/>
  <c r="BI22" i="5"/>
  <c r="BH22" i="5" s="1"/>
  <c r="BZ22" i="5"/>
  <c r="BY22" i="5" s="1"/>
  <c r="M23" i="5"/>
  <c r="L23" i="5" s="1"/>
  <c r="AE23" i="5"/>
  <c r="AD23" i="5" s="1"/>
  <c r="AT23" i="5"/>
  <c r="AS23" i="5" s="1"/>
  <c r="BI23" i="5"/>
  <c r="AX23" i="5" s="1"/>
  <c r="BZ23" i="5"/>
  <c r="BQ23" i="5" s="1"/>
  <c r="M24" i="5"/>
  <c r="L24" i="5" s="1"/>
  <c r="AE24" i="5"/>
  <c r="AD24" i="5" s="1"/>
  <c r="AT24" i="5"/>
  <c r="AS24" i="5" s="1"/>
  <c r="BI24" i="5"/>
  <c r="BZ24" i="5"/>
  <c r="BY24" i="5" s="1"/>
  <c r="M25" i="5"/>
  <c r="L25" i="5" s="1"/>
  <c r="AE25" i="5"/>
  <c r="AD25" i="5" s="1"/>
  <c r="AT25" i="5"/>
  <c r="AS25" i="5" s="1"/>
  <c r="BI25" i="5"/>
  <c r="AX25" i="5" s="1"/>
  <c r="BZ25" i="5"/>
  <c r="BQ25" i="5" s="1"/>
  <c r="M26" i="5"/>
  <c r="L26" i="5" s="1"/>
  <c r="AE26" i="5"/>
  <c r="AD26" i="5" s="1"/>
  <c r="AT26" i="5"/>
  <c r="AS26" i="5" s="1"/>
  <c r="BI26" i="5"/>
  <c r="AX26" i="5" s="1"/>
  <c r="BZ26" i="5"/>
  <c r="BS26" i="5" s="1"/>
  <c r="M27" i="5"/>
  <c r="L27" i="5" s="1"/>
  <c r="AE27" i="5"/>
  <c r="AD27" i="5" s="1"/>
  <c r="AT27" i="5"/>
  <c r="AS27" i="5" s="1"/>
  <c r="BI27" i="5"/>
  <c r="AX27" i="5" s="1"/>
  <c r="BZ27" i="5"/>
  <c r="M28" i="5"/>
  <c r="L28" i="5" s="1"/>
  <c r="AE28" i="5"/>
  <c r="AD28" i="5" s="1"/>
  <c r="AT28" i="5"/>
  <c r="AS28" i="5" s="1"/>
  <c r="BI28" i="5"/>
  <c r="AX28" i="5" s="1"/>
  <c r="BZ28" i="5"/>
  <c r="BM28" i="5" s="1"/>
  <c r="M31" i="5"/>
  <c r="L31" i="5" s="1"/>
  <c r="AE31" i="5"/>
  <c r="AD31" i="5" s="1"/>
  <c r="AT31" i="5"/>
  <c r="AS31" i="5" s="1"/>
  <c r="BI31" i="5"/>
  <c r="BZ31" i="5"/>
  <c r="BU31" i="5" s="1"/>
  <c r="M32" i="5"/>
  <c r="L32" i="5" s="1"/>
  <c r="AE32" i="5"/>
  <c r="AD32" i="5" s="1"/>
  <c r="AT32" i="5"/>
  <c r="AS32" i="5" s="1"/>
  <c r="BI32" i="5"/>
  <c r="AX32" i="5" s="1"/>
  <c r="BZ32" i="5"/>
  <c r="M33" i="5"/>
  <c r="L33" i="5" s="1"/>
  <c r="AE33" i="5"/>
  <c r="AD33" i="5" s="1"/>
  <c r="AT33" i="5"/>
  <c r="AS33" i="5" s="1"/>
  <c r="BI33" i="5"/>
  <c r="BZ33" i="5"/>
  <c r="BY33" i="5" s="1"/>
  <c r="M34" i="5"/>
  <c r="L34" i="5" s="1"/>
  <c r="AE34" i="5"/>
  <c r="AD34" i="5" s="1"/>
  <c r="AT34" i="5"/>
  <c r="AS34" i="5" s="1"/>
  <c r="BI34" i="5"/>
  <c r="AX34" i="5" s="1"/>
  <c r="BZ34" i="5"/>
  <c r="BW34" i="5" s="1"/>
  <c r="M35" i="5"/>
  <c r="L35" i="5" s="1"/>
  <c r="AE35" i="5"/>
  <c r="AD35" i="5" s="1"/>
  <c r="AT35" i="5"/>
  <c r="AS35" i="5" s="1"/>
  <c r="BI35" i="5"/>
  <c r="AX35" i="5" s="1"/>
  <c r="BZ35" i="5"/>
  <c r="BY35" i="5" s="1"/>
  <c r="M37" i="5"/>
  <c r="L37" i="5" s="1"/>
  <c r="AE37" i="5"/>
  <c r="AD37" i="5" s="1"/>
  <c r="AT37" i="5"/>
  <c r="AS37" i="5" s="1"/>
  <c r="BI37" i="5"/>
  <c r="BZ37" i="5"/>
  <c r="BW37" i="5" s="1"/>
  <c r="M38" i="5"/>
  <c r="L38" i="5" s="1"/>
  <c r="AE38" i="5"/>
  <c r="AD38" i="5" s="1"/>
  <c r="AT38" i="5"/>
  <c r="AS38" i="5" s="1"/>
  <c r="BI38" i="5"/>
  <c r="BZ38" i="5"/>
  <c r="BQ38" i="5" s="1"/>
  <c r="M39" i="5"/>
  <c r="L39" i="5" s="1"/>
  <c r="AE39" i="5"/>
  <c r="AD39" i="5" s="1"/>
  <c r="AT39" i="5"/>
  <c r="AS39" i="5" s="1"/>
  <c r="BI39" i="5"/>
  <c r="AX39" i="5" s="1"/>
  <c r="BZ39" i="5"/>
  <c r="BS39" i="5" s="1"/>
  <c r="M40" i="5"/>
  <c r="L40" i="5" s="1"/>
  <c r="AE40" i="5"/>
  <c r="AD40" i="5" s="1"/>
  <c r="AT40" i="5"/>
  <c r="AS40" i="5" s="1"/>
  <c r="BI40" i="5"/>
  <c r="AX40" i="5" s="1"/>
  <c r="BZ40" i="5"/>
  <c r="BS40" i="5" s="1"/>
  <c r="M41" i="5"/>
  <c r="L41" i="5" s="1"/>
  <c r="AE41" i="5"/>
  <c r="AD41" i="5" s="1"/>
  <c r="AT41" i="5"/>
  <c r="AS41" i="5" s="1"/>
  <c r="BI41" i="5"/>
  <c r="AX41" i="5" s="1"/>
  <c r="BZ41" i="5"/>
  <c r="BS41" i="5" s="1"/>
  <c r="M42" i="5"/>
  <c r="L42" i="5" s="1"/>
  <c r="AE42" i="5"/>
  <c r="AD42" i="5" s="1"/>
  <c r="AT42" i="5"/>
  <c r="AS42" i="5" s="1"/>
  <c r="BI42" i="5"/>
  <c r="AX42" i="5" s="1"/>
  <c r="BZ42" i="5"/>
  <c r="BY42" i="5" s="1"/>
  <c r="M43" i="5"/>
  <c r="L43" i="5" s="1"/>
  <c r="AE43" i="5"/>
  <c r="AD43" i="5" s="1"/>
  <c r="AT43" i="5"/>
  <c r="AS43" i="5" s="1"/>
  <c r="BI43" i="5"/>
  <c r="AX43" i="5" s="1"/>
  <c r="BZ43" i="5"/>
  <c r="BQ43" i="5" s="1"/>
  <c r="M4" i="4"/>
  <c r="D4" i="4" s="1"/>
  <c r="CD4" i="4"/>
  <c r="CA4" i="4" s="1"/>
  <c r="CV4" i="4"/>
  <c r="CU4" i="4" s="1"/>
  <c r="M5" i="4"/>
  <c r="L5" i="4" s="1"/>
  <c r="CD5" i="4"/>
  <c r="BO5" i="4" s="1"/>
  <c r="CV5" i="4"/>
  <c r="CU5" i="4" s="1"/>
  <c r="M6" i="4"/>
  <c r="F6" i="4" s="1"/>
  <c r="CD6" i="4"/>
  <c r="CC6" i="4" s="1"/>
  <c r="CV6" i="4"/>
  <c r="CU6" i="4" s="1"/>
  <c r="M7" i="4"/>
  <c r="L7" i="4" s="1"/>
  <c r="CD7" i="4"/>
  <c r="BM7" i="4" s="1"/>
  <c r="CV7" i="4"/>
  <c r="CU7" i="4" s="1"/>
  <c r="C8" i="4"/>
  <c r="E8" i="4"/>
  <c r="M9" i="4"/>
  <c r="J9" i="4" s="1"/>
  <c r="CD9" i="4"/>
  <c r="CC9" i="4" s="1"/>
  <c r="CV9" i="4"/>
  <c r="CU9" i="4" s="1"/>
  <c r="M10" i="4"/>
  <c r="H10" i="4" s="1"/>
  <c r="CD10" i="4"/>
  <c r="BK10" i="4" s="1"/>
  <c r="CV10" i="4"/>
  <c r="CU10" i="4" s="1"/>
  <c r="M11" i="4"/>
  <c r="F11" i="4" s="1"/>
  <c r="CD11" i="4"/>
  <c r="BY11" i="4" s="1"/>
  <c r="CV11" i="4"/>
  <c r="CU11" i="4" s="1"/>
  <c r="M12" i="4"/>
  <c r="F12" i="4" s="1"/>
  <c r="CD12" i="4"/>
  <c r="BQ12" i="4" s="1"/>
  <c r="CV12" i="4"/>
  <c r="CU12" i="4" s="1"/>
  <c r="C13" i="4"/>
  <c r="E13" i="4"/>
  <c r="M14" i="4"/>
  <c r="CD14" i="4"/>
  <c r="BK14" i="4" s="1"/>
  <c r="CV14" i="4"/>
  <c r="CU14" i="4" s="1"/>
  <c r="M15" i="4"/>
  <c r="H15" i="4" s="1"/>
  <c r="CD15" i="4"/>
  <c r="BK15" i="4" s="1"/>
  <c r="CV15" i="4"/>
  <c r="CU15" i="4" s="1"/>
  <c r="M16" i="4"/>
  <c r="F16" i="4" s="1"/>
  <c r="CD16" i="4"/>
  <c r="BU16" i="4" s="1"/>
  <c r="CV16" i="4"/>
  <c r="CU16" i="4" s="1"/>
  <c r="M17" i="4"/>
  <c r="D17" i="4" s="1"/>
  <c r="CD17" i="4"/>
  <c r="BM17" i="4" s="1"/>
  <c r="CV17" i="4"/>
  <c r="CU17" i="4" s="1"/>
  <c r="M18" i="4"/>
  <c r="F18" i="4" s="1"/>
  <c r="CD18" i="4"/>
  <c r="BK18" i="4" s="1"/>
  <c r="CV18" i="4"/>
  <c r="CU18" i="4" s="1"/>
  <c r="M19" i="4"/>
  <c r="L19" i="4" s="1"/>
  <c r="CD19" i="4"/>
  <c r="CV19" i="4"/>
  <c r="CU19" i="4" s="1"/>
  <c r="C20" i="4"/>
  <c r="E20" i="4"/>
  <c r="M21" i="4"/>
  <c r="J21" i="4" s="1"/>
  <c r="CD21" i="4"/>
  <c r="CA21" i="4" s="1"/>
  <c r="CV21" i="4"/>
  <c r="CU21" i="4" s="1"/>
  <c r="M22" i="4"/>
  <c r="L22" i="4" s="1"/>
  <c r="CD22" i="4"/>
  <c r="CC22" i="4" s="1"/>
  <c r="CV22" i="4"/>
  <c r="CU22" i="4" s="1"/>
  <c r="M23" i="4"/>
  <c r="J23" i="4" s="1"/>
  <c r="CD23" i="4"/>
  <c r="CC23" i="4" s="1"/>
  <c r="CV23" i="4"/>
  <c r="CU23" i="4" s="1"/>
  <c r="M24" i="4"/>
  <c r="D24" i="4" s="1"/>
  <c r="CD24" i="4"/>
  <c r="CC24" i="4" s="1"/>
  <c r="CV24" i="4"/>
  <c r="CU24" i="4" s="1"/>
  <c r="M25" i="4"/>
  <c r="CD25" i="4"/>
  <c r="BW25" i="4" s="1"/>
  <c r="CV25" i="4"/>
  <c r="CU25" i="4" s="1"/>
  <c r="M26" i="4"/>
  <c r="F26" i="4" s="1"/>
  <c r="CD26" i="4"/>
  <c r="BQ26" i="4" s="1"/>
  <c r="CV26" i="4"/>
  <c r="CU26" i="4" s="1"/>
  <c r="M27" i="4"/>
  <c r="D27" i="4" s="1"/>
  <c r="CD27" i="4"/>
  <c r="BM27" i="4" s="1"/>
  <c r="CV27" i="4"/>
  <c r="CU27" i="4" s="1"/>
  <c r="M28" i="4"/>
  <c r="J28" i="4" s="1"/>
  <c r="CD28" i="4"/>
  <c r="BW28" i="4" s="1"/>
  <c r="CV28" i="4"/>
  <c r="CU28" i="4" s="1"/>
  <c r="C29" i="4"/>
  <c r="E29" i="4"/>
  <c r="M31" i="4"/>
  <c r="L31" i="4" s="1"/>
  <c r="CD31" i="4"/>
  <c r="BQ31" i="4" s="1"/>
  <c r="CV31" i="4"/>
  <c r="CU31" i="4" s="1"/>
  <c r="M32" i="4"/>
  <c r="J32" i="4" s="1"/>
  <c r="CD32" i="4"/>
  <c r="CC32" i="4" s="1"/>
  <c r="CV32" i="4"/>
  <c r="CU32" i="4" s="1"/>
  <c r="M33" i="4"/>
  <c r="J33" i="4" s="1"/>
  <c r="CD33" i="4"/>
  <c r="BM33" i="4" s="1"/>
  <c r="CV33" i="4"/>
  <c r="CU33" i="4" s="1"/>
  <c r="M34" i="4"/>
  <c r="D34" i="4" s="1"/>
  <c r="CD34" i="4"/>
  <c r="BO34" i="4" s="1"/>
  <c r="CV34" i="4"/>
  <c r="CU34" i="4" s="1"/>
  <c r="M35" i="4"/>
  <c r="CD35" i="4"/>
  <c r="BU35" i="4" s="1"/>
  <c r="CV35" i="4"/>
  <c r="CU35" i="4" s="1"/>
  <c r="E36" i="4"/>
  <c r="M37" i="4"/>
  <c r="L37" i="4" s="1"/>
  <c r="CD37" i="4"/>
  <c r="BW37" i="4" s="1"/>
  <c r="CV37" i="4"/>
  <c r="CU37" i="4" s="1"/>
  <c r="M38" i="4"/>
  <c r="F38" i="4" s="1"/>
  <c r="CD38" i="4"/>
  <c r="BK38" i="4" s="1"/>
  <c r="CV38" i="4"/>
  <c r="CU38" i="4" s="1"/>
  <c r="M39" i="4"/>
  <c r="F39" i="4" s="1"/>
  <c r="CD39" i="4"/>
  <c r="BU39" i="4" s="1"/>
  <c r="CV39" i="4"/>
  <c r="CU39" i="4" s="1"/>
  <c r="M40" i="4"/>
  <c r="CD40" i="4"/>
  <c r="BM40" i="4" s="1"/>
  <c r="CV40" i="4"/>
  <c r="CU40" i="4" s="1"/>
  <c r="M41" i="4"/>
  <c r="D41" i="4" s="1"/>
  <c r="CD41" i="4"/>
  <c r="BM41" i="4" s="1"/>
  <c r="CV41" i="4"/>
  <c r="CU41" i="4" s="1"/>
  <c r="M42" i="4"/>
  <c r="D42" i="4" s="1"/>
  <c r="CD42" i="4"/>
  <c r="BK42" i="4" s="1"/>
  <c r="CV42" i="4"/>
  <c r="CU42" i="4" s="1"/>
  <c r="M43" i="4"/>
  <c r="H43" i="4" s="1"/>
  <c r="CD43" i="4"/>
  <c r="BK43" i="4" s="1"/>
  <c r="CV43" i="4"/>
  <c r="CU43" i="4" s="1"/>
  <c r="C44" i="4"/>
  <c r="E44" i="4"/>
  <c r="G44" i="4"/>
  <c r="I44" i="4"/>
  <c r="K44" i="4"/>
  <c r="AY4" i="10"/>
  <c r="AY5" i="10"/>
  <c r="AY6" i="10"/>
  <c r="AY7" i="10"/>
  <c r="AY8" i="10"/>
  <c r="AY9" i="10"/>
  <c r="AY10" i="10"/>
  <c r="AY11" i="10"/>
  <c r="AY12" i="10"/>
  <c r="AY13" i="10"/>
  <c r="AY15" i="10"/>
  <c r="AY16" i="10"/>
  <c r="AY17" i="10"/>
  <c r="AY18" i="10"/>
  <c r="AY19" i="10"/>
  <c r="AY20" i="10"/>
  <c r="AY21" i="10"/>
  <c r="AY22" i="10"/>
  <c r="AY23" i="10"/>
  <c r="AY24" i="10"/>
  <c r="AY25" i="10"/>
  <c r="AY26" i="10"/>
  <c r="AY27" i="10"/>
  <c r="AY28" i="10"/>
  <c r="AY29" i="10"/>
  <c r="AY30" i="10"/>
  <c r="AY31" i="10"/>
  <c r="AY32" i="10"/>
  <c r="AY33" i="10"/>
  <c r="AY34" i="10"/>
  <c r="AY35" i="10"/>
  <c r="AY36" i="10"/>
  <c r="AY37" i="10"/>
  <c r="AY38" i="10"/>
  <c r="AY39" i="10"/>
  <c r="AY40" i="10"/>
  <c r="AY41" i="10"/>
  <c r="AY42" i="10"/>
  <c r="AY43" i="10"/>
  <c r="P44" i="10"/>
  <c r="R44" i="10"/>
  <c r="S44" i="10" s="1"/>
  <c r="T44" i="10"/>
  <c r="U44" i="10" s="1"/>
  <c r="V44" i="10"/>
  <c r="W44" i="10" s="1"/>
  <c r="X44" i="10"/>
  <c r="X45" i="10" s="1"/>
  <c r="Z44" i="10"/>
  <c r="AA44" i="10" s="1"/>
  <c r="AB44" i="10"/>
  <c r="AB45" i="10" s="1"/>
  <c r="AD44" i="10"/>
  <c r="AF44" i="10"/>
  <c r="AG44" i="10" s="1"/>
  <c r="AH44" i="10"/>
  <c r="AI44" i="10" s="1"/>
  <c r="AJ44" i="10"/>
  <c r="AK44" i="10" s="1"/>
  <c r="AL44" i="10"/>
  <c r="AN44" i="10"/>
  <c r="AO44" i="10" s="1"/>
  <c r="AP44" i="10"/>
  <c r="AR44" i="10"/>
  <c r="AS44" i="10" s="1"/>
  <c r="AT44" i="10"/>
  <c r="AV44" i="10"/>
  <c r="AV45" i="10" s="1"/>
  <c r="AW45" i="10" s="1"/>
  <c r="AX44" i="10"/>
  <c r="AY44" i="10" s="1"/>
  <c r="BN45" i="4" l="1"/>
  <c r="BV45" i="4"/>
  <c r="CP45" i="4"/>
  <c r="BH35" i="5"/>
  <c r="BU10" i="5"/>
  <c r="BV30" i="4"/>
  <c r="BY24" i="4"/>
  <c r="BH10" i="5"/>
  <c r="L16" i="4"/>
  <c r="L10" i="4"/>
  <c r="BY18" i="4"/>
  <c r="BQ33" i="4"/>
  <c r="BY4" i="4"/>
  <c r="BS39" i="4"/>
  <c r="CA33" i="4"/>
  <c r="BK33" i="4"/>
  <c r="J42" i="4"/>
  <c r="BY33" i="4"/>
  <c r="BO39" i="4"/>
  <c r="BU4" i="4"/>
  <c r="BM18" i="4"/>
  <c r="BM21" i="4"/>
  <c r="CC15" i="4"/>
  <c r="BQ26" i="5"/>
  <c r="BM4" i="4"/>
  <c r="BY39" i="4"/>
  <c r="BQ33" i="5"/>
  <c r="F27" i="4"/>
  <c r="Y45" i="5"/>
  <c r="AJ45" i="5"/>
  <c r="AR45" i="5"/>
  <c r="V45" i="10"/>
  <c r="V46" i="10" s="1"/>
  <c r="V50" i="10" s="1"/>
  <c r="BL30" i="4"/>
  <c r="M13" i="5"/>
  <c r="L13" i="5" s="1"/>
  <c r="BQ42" i="5"/>
  <c r="BH23" i="5"/>
  <c r="D33" i="4"/>
  <c r="BO24" i="4"/>
  <c r="H27" i="4"/>
  <c r="BM26" i="5"/>
  <c r="C30" i="5"/>
  <c r="BW28" i="5"/>
  <c r="CC7" i="4"/>
  <c r="U8" i="5"/>
  <c r="BN30" i="5"/>
  <c r="F21" i="4"/>
  <c r="BW24" i="4"/>
  <c r="BW24" i="5"/>
  <c r="D39" i="4"/>
  <c r="BO7" i="4"/>
  <c r="BH39" i="5"/>
  <c r="BQ24" i="5"/>
  <c r="BK24" i="4"/>
  <c r="BJ45" i="4"/>
  <c r="CT45" i="4"/>
  <c r="H21" i="4"/>
  <c r="BS19" i="5"/>
  <c r="BM10" i="5"/>
  <c r="Z45" i="10"/>
  <c r="Z46" i="10" s="1"/>
  <c r="L18" i="4"/>
  <c r="BQ7" i="4"/>
  <c r="BP45" i="4"/>
  <c r="CJ45" i="4"/>
  <c r="CR45" i="4"/>
  <c r="AH45" i="5"/>
  <c r="BO25" i="5"/>
  <c r="BS38" i="5"/>
  <c r="BU24" i="5"/>
  <c r="BM28" i="4"/>
  <c r="BW5" i="5"/>
  <c r="BS15" i="5"/>
  <c r="BU5" i="5"/>
  <c r="BO5" i="5"/>
  <c r="BS14" i="4"/>
  <c r="BS25" i="5"/>
  <c r="BO6" i="5"/>
  <c r="BM11" i="4"/>
  <c r="CA14" i="4"/>
  <c r="J43" i="4"/>
  <c r="BO14" i="4"/>
  <c r="L15" i="4"/>
  <c r="BO35" i="4"/>
  <c r="BW15" i="5"/>
  <c r="BW38" i="5"/>
  <c r="BS5" i="5"/>
  <c r="BH43" i="5"/>
  <c r="BU43" i="5"/>
  <c r="BS24" i="5"/>
  <c r="BK27" i="4"/>
  <c r="F23" i="4"/>
  <c r="F41" i="4"/>
  <c r="G30" i="4"/>
  <c r="BJ30" i="4"/>
  <c r="BT45" i="4"/>
  <c r="BZ30" i="4"/>
  <c r="CN45" i="4"/>
  <c r="CT30" i="4"/>
  <c r="C45" i="5"/>
  <c r="M29" i="5"/>
  <c r="L29" i="5" s="1"/>
  <c r="BG45" i="5"/>
  <c r="BQ15" i="5"/>
  <c r="BH9" i="5"/>
  <c r="BO38" i="5"/>
  <c r="BW16" i="5"/>
  <c r="BH11" i="5"/>
  <c r="BM24" i="5"/>
  <c r="AW44" i="10"/>
  <c r="CC34" i="4"/>
  <c r="BY35" i="4"/>
  <c r="J41" i="4"/>
  <c r="I45" i="4"/>
  <c r="BO24" i="5"/>
  <c r="CA34" i="4"/>
  <c r="BC30" i="5"/>
  <c r="BH12" i="5"/>
  <c r="BS16" i="5"/>
  <c r="BH21" i="5"/>
  <c r="J12" i="4"/>
  <c r="AN45" i="10"/>
  <c r="CC28" i="4"/>
  <c r="BO34" i="5"/>
  <c r="BH34" i="5"/>
  <c r="BO40" i="4"/>
  <c r="BW11" i="4"/>
  <c r="L28" i="4"/>
  <c r="BO11" i="4"/>
  <c r="BU34" i="4"/>
  <c r="BK40" i="4"/>
  <c r="BM14" i="4"/>
  <c r="CA25" i="4"/>
  <c r="BS25" i="4"/>
  <c r="L17" i="4"/>
  <c r="BM11" i="5"/>
  <c r="BU25" i="5"/>
  <c r="BU34" i="5"/>
  <c r="BU16" i="5"/>
  <c r="BS6" i="5"/>
  <c r="BU11" i="4"/>
  <c r="BK34" i="4"/>
  <c r="BY34" i="4"/>
  <c r="BW14" i="4"/>
  <c r="BQ14" i="4"/>
  <c r="BU14" i="4"/>
  <c r="BM9" i="4"/>
  <c r="J17" i="4"/>
  <c r="AV46" i="10"/>
  <c r="X52" i="10" s="1"/>
  <c r="CC11" i="4"/>
  <c r="BS11" i="4"/>
  <c r="D19" i="4"/>
  <c r="BS34" i="4"/>
  <c r="BY40" i="4"/>
  <c r="AF45" i="10"/>
  <c r="AF46" i="10" s="1"/>
  <c r="T51" i="10" s="1"/>
  <c r="F17" i="4"/>
  <c r="BU43" i="4"/>
  <c r="H17" i="4"/>
  <c r="CC43" i="4"/>
  <c r="AC44" i="10"/>
  <c r="BZ45" i="4"/>
  <c r="H28" i="4"/>
  <c r="J15" i="4"/>
  <c r="CC40" i="4"/>
  <c r="BQ39" i="5"/>
  <c r="BK11" i="4"/>
  <c r="BQ11" i="4"/>
  <c r="BM23" i="4"/>
  <c r="BM34" i="4"/>
  <c r="BU40" i="4"/>
  <c r="CC14" i="4"/>
  <c r="BY14" i="4"/>
  <c r="U13" i="5"/>
  <c r="U29" i="5"/>
  <c r="BQ34" i="4"/>
  <c r="BM35" i="4"/>
  <c r="CA35" i="4"/>
  <c r="BW21" i="5"/>
  <c r="BW43" i="5"/>
  <c r="BH40" i="5"/>
  <c r="CA11" i="4"/>
  <c r="BO23" i="4"/>
  <c r="BW34" i="4"/>
  <c r="BU25" i="4"/>
  <c r="BQ25" i="4"/>
  <c r="BY25" i="4"/>
  <c r="BM25" i="4"/>
  <c r="CD13" i="4"/>
  <c r="BU13" i="4" s="1"/>
  <c r="BS31" i="5"/>
  <c r="BK12" i="4"/>
  <c r="BY41" i="4"/>
  <c r="D18" i="4"/>
  <c r="BW35" i="4"/>
  <c r="BU38" i="4"/>
  <c r="H41" i="4"/>
  <c r="K45" i="4"/>
  <c r="CD36" i="4"/>
  <c r="BM36" i="4" s="1"/>
  <c r="CD20" i="4"/>
  <c r="BQ20" i="4" s="1"/>
  <c r="AE44" i="5"/>
  <c r="T44" i="5" s="1"/>
  <c r="AT29" i="5"/>
  <c r="AS29" i="5" s="1"/>
  <c r="BS7" i="5"/>
  <c r="BO41" i="4"/>
  <c r="BK26" i="4"/>
  <c r="BS12" i="4"/>
  <c r="BW38" i="4"/>
  <c r="CC38" i="4"/>
  <c r="AH30" i="5"/>
  <c r="BO7" i="5"/>
  <c r="BM17" i="5"/>
  <c r="BM34" i="5"/>
  <c r="BO4" i="5"/>
  <c r="BM31" i="5"/>
  <c r="BH19" i="5"/>
  <c r="H32" i="4"/>
  <c r="AX45" i="10"/>
  <c r="AX46" i="10" s="1"/>
  <c r="BS23" i="4"/>
  <c r="BU17" i="4"/>
  <c r="CA15" i="4"/>
  <c r="BK23" i="4"/>
  <c r="BU28" i="4"/>
  <c r="J6" i="4"/>
  <c r="BU7" i="5"/>
  <c r="BS4" i="5"/>
  <c r="BY26" i="4"/>
  <c r="BY15" i="4"/>
  <c r="BQ38" i="4"/>
  <c r="BM38" i="4"/>
  <c r="AE13" i="5"/>
  <c r="AD13" i="5" s="1"/>
  <c r="AE29" i="5"/>
  <c r="AD29" i="5" s="1"/>
  <c r="AT13" i="5"/>
  <c r="AS13" i="5" s="1"/>
  <c r="BI20" i="5"/>
  <c r="BH20" i="5" s="1"/>
  <c r="BZ20" i="5"/>
  <c r="BU20" i="5" s="1"/>
  <c r="BQ4" i="5"/>
  <c r="BQ31" i="5"/>
  <c r="AH45" i="10"/>
  <c r="BW23" i="4"/>
  <c r="CA12" i="4"/>
  <c r="H12" i="4"/>
  <c r="BO38" i="4"/>
  <c r="BM7" i="5"/>
  <c r="BM4" i="5"/>
  <c r="BH4" i="5"/>
  <c r="D32" i="4"/>
  <c r="BQ23" i="4"/>
  <c r="BO12" i="4"/>
  <c r="D38" i="4"/>
  <c r="BQ6" i="4"/>
  <c r="F15" i="4"/>
  <c r="BO17" i="4"/>
  <c r="BW17" i="4"/>
  <c r="CA17" i="4"/>
  <c r="K30" i="4"/>
  <c r="BP30" i="4"/>
  <c r="CV13" i="4"/>
  <c r="CU13" i="4" s="1"/>
  <c r="S30" i="5"/>
  <c r="W45" i="5"/>
  <c r="AN30" i="5"/>
  <c r="AP45" i="5"/>
  <c r="AY30" i="5"/>
  <c r="C45" i="4"/>
  <c r="BX45" i="4"/>
  <c r="CH30" i="4"/>
  <c r="CP30" i="4"/>
  <c r="BH14" i="5"/>
  <c r="BW4" i="5"/>
  <c r="BQ14" i="5"/>
  <c r="BQ41" i="5"/>
  <c r="AJ45" i="10"/>
  <c r="BM26" i="4"/>
  <c r="D15" i="4"/>
  <c r="D26" i="4"/>
  <c r="BK35" i="4"/>
  <c r="BM15" i="4"/>
  <c r="D12" i="4"/>
  <c r="BS38" i="4"/>
  <c r="L41" i="4"/>
  <c r="BY38" i="4"/>
  <c r="BT30" i="4"/>
  <c r="BH28" i="5"/>
  <c r="BU4" i="5"/>
  <c r="BO14" i="5"/>
  <c r="BH42" i="5"/>
  <c r="CC26" i="4"/>
  <c r="H19" i="4"/>
  <c r="BS41" i="4"/>
  <c r="L12" i="4"/>
  <c r="CA38" i="4"/>
  <c r="H6" i="4"/>
  <c r="BT45" i="5"/>
  <c r="BQ19" i="5"/>
  <c r="BO42" i="5"/>
  <c r="BS10" i="5"/>
  <c r="BO33" i="5"/>
  <c r="F7" i="4"/>
  <c r="BW18" i="4"/>
  <c r="CA18" i="4"/>
  <c r="BO18" i="4"/>
  <c r="CD29" i="4"/>
  <c r="BW29" i="4" s="1"/>
  <c r="CV29" i="4"/>
  <c r="CU29" i="4" s="1"/>
  <c r="CV44" i="4"/>
  <c r="CU44" i="4" s="1"/>
  <c r="M36" i="5"/>
  <c r="L36" i="5" s="1"/>
  <c r="W30" i="5"/>
  <c r="BV30" i="5"/>
  <c r="BO19" i="5"/>
  <c r="BM42" i="5"/>
  <c r="BM14" i="5"/>
  <c r="BM33" i="5"/>
  <c r="BU12" i="4"/>
  <c r="BS26" i="4"/>
  <c r="J10" i="4"/>
  <c r="H33" i="4"/>
  <c r="BS15" i="4"/>
  <c r="J18" i="4"/>
  <c r="BW26" i="4"/>
  <c r="CC18" i="4"/>
  <c r="G45" i="4"/>
  <c r="BR45" i="4"/>
  <c r="CL45" i="4"/>
  <c r="BE45" i="5"/>
  <c r="BP45" i="5"/>
  <c r="D10" i="4"/>
  <c r="F33" i="4"/>
  <c r="J37" i="4"/>
  <c r="BW42" i="5"/>
  <c r="BW14" i="5"/>
  <c r="BQ28" i="5"/>
  <c r="BW33" i="5"/>
  <c r="BS35" i="5"/>
  <c r="BU41" i="4"/>
  <c r="CA26" i="4"/>
  <c r="BW4" i="4"/>
  <c r="F10" i="4"/>
  <c r="H39" i="4"/>
  <c r="CC35" i="4"/>
  <c r="BW41" i="4"/>
  <c r="CC12" i="4"/>
  <c r="BW15" i="4"/>
  <c r="H18" i="4"/>
  <c r="BU21" i="4"/>
  <c r="BW21" i="4"/>
  <c r="BQ41" i="4"/>
  <c r="U20" i="5"/>
  <c r="BL30" i="5"/>
  <c r="BN45" i="5"/>
  <c r="BV45" i="5"/>
  <c r="BU28" i="5"/>
  <c r="BH25" i="5"/>
  <c r="BQ9" i="5"/>
  <c r="BU42" i="5"/>
  <c r="BU14" i="5"/>
  <c r="BQ18" i="5"/>
  <c r="BO28" i="5"/>
  <c r="BU33" i="5"/>
  <c r="BH5" i="5"/>
  <c r="BH6" i="5"/>
  <c r="BK41" i="4"/>
  <c r="BU26" i="4"/>
  <c r="BQ4" i="4"/>
  <c r="J39" i="4"/>
  <c r="BS35" i="4"/>
  <c r="BY12" i="4"/>
  <c r="BU15" i="4"/>
  <c r="BW12" i="4"/>
  <c r="BQ15" i="4"/>
  <c r="BO21" i="4"/>
  <c r="CC41" i="4"/>
  <c r="C30" i="4"/>
  <c r="M29" i="4"/>
  <c r="J29" i="4" s="1"/>
  <c r="BU35" i="5"/>
  <c r="CC4" i="4"/>
  <c r="BS18" i="4"/>
  <c r="BS42" i="5"/>
  <c r="BS14" i="5"/>
  <c r="BS33" i="5"/>
  <c r="Y44" i="10"/>
  <c r="BO26" i="4"/>
  <c r="BQ16" i="4"/>
  <c r="L39" i="4"/>
  <c r="BQ35" i="4"/>
  <c r="BM12" i="4"/>
  <c r="BO15" i="4"/>
  <c r="L33" i="4"/>
  <c r="BQ18" i="4"/>
  <c r="BU18" i="4"/>
  <c r="CA41" i="4"/>
  <c r="Q45" i="5"/>
  <c r="Y30" i="5"/>
  <c r="AA45" i="5"/>
  <c r="AJ30" i="5"/>
  <c r="AL45" i="5"/>
  <c r="AR30" i="5"/>
  <c r="AW45" i="5"/>
  <c r="BA45" i="5"/>
  <c r="BI13" i="5"/>
  <c r="AX13" i="5" s="1"/>
  <c r="BL45" i="5"/>
  <c r="AC45" i="10"/>
  <c r="AB46" i="10"/>
  <c r="P51" i="10" s="1"/>
  <c r="CV8" i="4"/>
  <c r="CU8" i="4" s="1"/>
  <c r="M20" i="5"/>
  <c r="L20" i="5" s="1"/>
  <c r="K30" i="5"/>
  <c r="AU44" i="10"/>
  <c r="AT45" i="10"/>
  <c r="AT46" i="10" s="1"/>
  <c r="Q44" i="10"/>
  <c r="P45" i="10"/>
  <c r="CC37" i="4"/>
  <c r="CA37" i="4"/>
  <c r="BY37" i="4"/>
  <c r="F34" i="4"/>
  <c r="H34" i="4"/>
  <c r="L34" i="4"/>
  <c r="J34" i="4"/>
  <c r="BY31" i="4"/>
  <c r="BO31" i="4"/>
  <c r="BM31" i="4"/>
  <c r="BK31" i="4"/>
  <c r="BS31" i="4"/>
  <c r="CA31" i="4"/>
  <c r="CC31" i="4"/>
  <c r="BW31" i="4"/>
  <c r="BU31" i="4"/>
  <c r="J25" i="4"/>
  <c r="F25" i="4"/>
  <c r="L25" i="4"/>
  <c r="BK19" i="4"/>
  <c r="CA19" i="4"/>
  <c r="BW19" i="4"/>
  <c r="BY19" i="4"/>
  <c r="BS19" i="4"/>
  <c r="BM19" i="4"/>
  <c r="BU19" i="4"/>
  <c r="BO19" i="4"/>
  <c r="BQ19" i="4"/>
  <c r="CC19" i="4"/>
  <c r="F14" i="4"/>
  <c r="J14" i="4"/>
  <c r="L14" i="4"/>
  <c r="D14" i="4"/>
  <c r="H14" i="4"/>
  <c r="D11" i="4"/>
  <c r="J11" i="4"/>
  <c r="H11" i="4"/>
  <c r="L11" i="4"/>
  <c r="BM5" i="4"/>
  <c r="CC5" i="4"/>
  <c r="BK5" i="4"/>
  <c r="BU5" i="4"/>
  <c r="CA5" i="4"/>
  <c r="BY5" i="4"/>
  <c r="BW5" i="4"/>
  <c r="BS5" i="4"/>
  <c r="BQ5" i="4"/>
  <c r="BM41" i="5"/>
  <c r="BU41" i="5"/>
  <c r="AX38" i="5"/>
  <c r="BH38" i="5"/>
  <c r="BS32" i="5"/>
  <c r="BU32" i="5"/>
  <c r="BO32" i="5"/>
  <c r="AX24" i="5"/>
  <c r="BH24" i="5"/>
  <c r="BS18" i="5"/>
  <c r="BU18" i="5"/>
  <c r="AX15" i="5"/>
  <c r="BH15" i="5"/>
  <c r="BS9" i="5"/>
  <c r="BW9" i="5"/>
  <c r="BR30" i="4"/>
  <c r="CB45" i="4"/>
  <c r="CV20" i="4"/>
  <c r="CU20" i="4" s="1"/>
  <c r="CL30" i="4"/>
  <c r="BX30" i="5"/>
  <c r="BR45" i="5"/>
  <c r="BO22" i="5"/>
  <c r="BH27" i="5"/>
  <c r="BZ36" i="5"/>
  <c r="BQ36" i="5" s="1"/>
  <c r="BK16" i="4"/>
  <c r="BW27" i="4"/>
  <c r="F37" i="4"/>
  <c r="BW25" i="5"/>
  <c r="BS34" i="5"/>
  <c r="BM22" i="5"/>
  <c r="BM39" i="5"/>
  <c r="BQ6" i="5"/>
  <c r="BH32" i="5"/>
  <c r="BW35" i="5"/>
  <c r="I30" i="4"/>
  <c r="CB30" i="4"/>
  <c r="AT44" i="5"/>
  <c r="AQ44" i="5" s="1"/>
  <c r="CV36" i="4"/>
  <c r="CU36" i="4" s="1"/>
  <c r="CC33" i="4"/>
  <c r="J19" i="4"/>
  <c r="BU27" i="4"/>
  <c r="BS28" i="4"/>
  <c r="J38" i="4"/>
  <c r="H37" i="4"/>
  <c r="BO10" i="4"/>
  <c r="BY7" i="4"/>
  <c r="BM24" i="4"/>
  <c r="T45" i="10"/>
  <c r="BQ28" i="4"/>
  <c r="H23" i="4"/>
  <c r="BE30" i="5"/>
  <c r="BP30" i="5"/>
  <c r="BU11" i="5"/>
  <c r="BS21" i="5"/>
  <c r="BM25" i="5"/>
  <c r="BH26" i="5"/>
  <c r="BQ16" i="5"/>
  <c r="BU22" i="5"/>
  <c r="BO43" i="5"/>
  <c r="BO35" i="5"/>
  <c r="BO33" i="4"/>
  <c r="BY16" i="4"/>
  <c r="BY27" i="4"/>
  <c r="U44" i="5"/>
  <c r="CA24" i="4"/>
  <c r="BK28" i="4"/>
  <c r="CD44" i="4"/>
  <c r="BU44" i="4" s="1"/>
  <c r="BM43" i="4"/>
  <c r="CC39" i="4"/>
  <c r="BQ39" i="4"/>
  <c r="BO27" i="4"/>
  <c r="BS10" i="4"/>
  <c r="L9" i="4"/>
  <c r="CC17" i="4"/>
  <c r="J27" i="4"/>
  <c r="BS24" i="4"/>
  <c r="F9" i="4"/>
  <c r="BY28" i="4"/>
  <c r="BY17" i="4"/>
  <c r="BW11" i="5"/>
  <c r="BW22" i="5"/>
  <c r="F32" i="4"/>
  <c r="CA16" i="4"/>
  <c r="BS17" i="4"/>
  <c r="BS11" i="5"/>
  <c r="BO21" i="5"/>
  <c r="BH41" i="5"/>
  <c r="BY6" i="5"/>
  <c r="BO16" i="5"/>
  <c r="BS22" i="5"/>
  <c r="BU39" i="5"/>
  <c r="BM43" i="5"/>
  <c r="BM35" i="5"/>
  <c r="L32" i="4"/>
  <c r="M13" i="4"/>
  <c r="Q30" i="5"/>
  <c r="M44" i="5"/>
  <c r="F44" i="5" s="1"/>
  <c r="BU33" i="4"/>
  <c r="M36" i="4"/>
  <c r="J36" i="4" s="1"/>
  <c r="BM16" i="4"/>
  <c r="BS27" i="4"/>
  <c r="BQ24" i="4"/>
  <c r="BO43" i="4"/>
  <c r="BW39" i="4"/>
  <c r="BK39" i="4"/>
  <c r="BW43" i="4"/>
  <c r="BU7" i="4"/>
  <c r="CA7" i="4"/>
  <c r="L27" i="4"/>
  <c r="BQ17" i="4"/>
  <c r="BW7" i="4"/>
  <c r="BU21" i="5"/>
  <c r="BH18" i="5"/>
  <c r="BQ35" i="5"/>
  <c r="CA27" i="4"/>
  <c r="BK17" i="4"/>
  <c r="BQ43" i="4"/>
  <c r="CC27" i="4"/>
  <c r="BO28" i="4"/>
  <c r="CA28" i="4"/>
  <c r="BM21" i="5"/>
  <c r="BM16" i="5"/>
  <c r="BQ22" i="5"/>
  <c r="K45" i="5"/>
  <c r="AR45" i="10"/>
  <c r="BW33" i="4"/>
  <c r="CC16" i="4"/>
  <c r="BQ27" i="4"/>
  <c r="BU24" i="4"/>
  <c r="BW16" i="4"/>
  <c r="BS33" i="4"/>
  <c r="H42" i="4"/>
  <c r="CC10" i="4"/>
  <c r="H16" i="4"/>
  <c r="BQ10" i="4"/>
  <c r="BK7" i="4"/>
  <c r="J16" i="4"/>
  <c r="BS7" i="4"/>
  <c r="BO42" i="4"/>
  <c r="D16" i="4"/>
  <c r="E46" i="5"/>
  <c r="AX22" i="5"/>
  <c r="AX17" i="5"/>
  <c r="BL45" i="4"/>
  <c r="BX30" i="4"/>
  <c r="CJ30" i="4"/>
  <c r="CR30" i="4"/>
  <c r="BI8" i="5"/>
  <c r="M20" i="4"/>
  <c r="BN30" i="4"/>
  <c r="BN46" i="4" s="1"/>
  <c r="D37" i="4"/>
  <c r="BY25" i="5"/>
  <c r="BY21" i="5"/>
  <c r="CH45" i="4"/>
  <c r="AE8" i="5"/>
  <c r="AD8" i="5" s="1"/>
  <c r="AA30" i="5"/>
  <c r="AC45" i="5"/>
  <c r="AT8" i="5"/>
  <c r="AS8" i="5" s="1"/>
  <c r="AL30" i="5"/>
  <c r="AN45" i="5"/>
  <c r="BI36" i="5"/>
  <c r="BO32" i="4"/>
  <c r="BY32" i="4"/>
  <c r="BQ32" i="4"/>
  <c r="BW32" i="4"/>
  <c r="BS32" i="4"/>
  <c r="BK32" i="4"/>
  <c r="BU32" i="4"/>
  <c r="CA32" i="4"/>
  <c r="BY27" i="5"/>
  <c r="BU27" i="5"/>
  <c r="BM27" i="5"/>
  <c r="BO27" i="5"/>
  <c r="BQ27" i="5"/>
  <c r="BW27" i="5"/>
  <c r="L35" i="4"/>
  <c r="H35" i="4"/>
  <c r="J35" i="4"/>
  <c r="F35" i="4"/>
  <c r="BY12" i="5"/>
  <c r="BS12" i="5"/>
  <c r="BO12" i="5"/>
  <c r="BQ12" i="5"/>
  <c r="BU12" i="5"/>
  <c r="D35" i="4"/>
  <c r="Y45" i="10"/>
  <c r="X46" i="10"/>
  <c r="BQ42" i="4"/>
  <c r="CA42" i="4"/>
  <c r="BW42" i="4"/>
  <c r="BS42" i="4"/>
  <c r="BM42" i="4"/>
  <c r="BY42" i="4"/>
  <c r="BU42" i="4"/>
  <c r="CC42" i="4"/>
  <c r="H22" i="4"/>
  <c r="F22" i="4"/>
  <c r="J22" i="4"/>
  <c r="D22" i="4"/>
  <c r="BK9" i="4"/>
  <c r="BW9" i="4"/>
  <c r="BQ9" i="4"/>
  <c r="BO9" i="4"/>
  <c r="BU9" i="4"/>
  <c r="BY9" i="4"/>
  <c r="CA9" i="4"/>
  <c r="BS9" i="4"/>
  <c r="AX31" i="5"/>
  <c r="BH31" i="5"/>
  <c r="BY17" i="5"/>
  <c r="BQ17" i="5"/>
  <c r="BO17" i="5"/>
  <c r="BS17" i="5"/>
  <c r="BU17" i="5"/>
  <c r="AX16" i="5"/>
  <c r="BH16" i="5"/>
  <c r="BQ40" i="5"/>
  <c r="BY40" i="5"/>
  <c r="BO40" i="5"/>
  <c r="BY23" i="5"/>
  <c r="BM23" i="5"/>
  <c r="BU23" i="5"/>
  <c r="BO23" i="5"/>
  <c r="BS23" i="5"/>
  <c r="BM32" i="4"/>
  <c r="R45" i="10"/>
  <c r="BO22" i="4"/>
  <c r="BK22" i="4"/>
  <c r="BS22" i="4"/>
  <c r="CA22" i="4"/>
  <c r="BU22" i="4"/>
  <c r="BQ22" i="4"/>
  <c r="BW22" i="4"/>
  <c r="BY22" i="4"/>
  <c r="BS27" i="5"/>
  <c r="BW40" i="5"/>
  <c r="BM22" i="4"/>
  <c r="D28" i="4"/>
  <c r="F28" i="4"/>
  <c r="F24" i="4"/>
  <c r="H24" i="4"/>
  <c r="L24" i="4"/>
  <c r="J24" i="4"/>
  <c r="BY6" i="4"/>
  <c r="BK6" i="4"/>
  <c r="BM6" i="4"/>
  <c r="BS6" i="4"/>
  <c r="BU6" i="4"/>
  <c r="BW6" i="4"/>
  <c r="BO6" i="4"/>
  <c r="CA6" i="4"/>
  <c r="J4" i="4"/>
  <c r="H4" i="4"/>
  <c r="L4" i="4"/>
  <c r="F4" i="4"/>
  <c r="BY32" i="5"/>
  <c r="BQ32" i="5"/>
  <c r="BW32" i="5"/>
  <c r="BM32" i="5"/>
  <c r="BY26" i="5"/>
  <c r="BO26" i="5"/>
  <c r="BW26" i="5"/>
  <c r="BU26" i="5"/>
  <c r="AD45" i="10"/>
  <c r="AE44" i="10"/>
  <c r="BY37" i="5"/>
  <c r="BS37" i="5"/>
  <c r="BO37" i="5"/>
  <c r="BQ37" i="5"/>
  <c r="BU37" i="5"/>
  <c r="BM40" i="5"/>
  <c r="BM37" i="5"/>
  <c r="E45" i="4"/>
  <c r="M44" i="4"/>
  <c r="F44" i="4" s="1"/>
  <c r="BW23" i="5"/>
  <c r="BU40" i="5"/>
  <c r="BW12" i="5"/>
  <c r="D40" i="4"/>
  <c r="J40" i="4"/>
  <c r="H40" i="4"/>
  <c r="L40" i="4"/>
  <c r="F40" i="4"/>
  <c r="H31" i="4"/>
  <c r="J31" i="4"/>
  <c r="D31" i="4"/>
  <c r="F31" i="4"/>
  <c r="AP45" i="10"/>
  <c r="AQ44" i="10"/>
  <c r="L26" i="4"/>
  <c r="H26" i="4"/>
  <c r="J26" i="4"/>
  <c r="D6" i="4"/>
  <c r="L6" i="4"/>
  <c r="BY10" i="5"/>
  <c r="BW10" i="5"/>
  <c r="BO10" i="5"/>
  <c r="BG30" i="5"/>
  <c r="BR30" i="5"/>
  <c r="BZ13" i="5"/>
  <c r="BU13" i="5" s="1"/>
  <c r="BA30" i="5"/>
  <c r="BI29" i="5"/>
  <c r="BC45" i="5"/>
  <c r="AT20" i="5"/>
  <c r="AS20" i="5" s="1"/>
  <c r="M8" i="5"/>
  <c r="L8" i="5" s="1"/>
  <c r="AL45" i="10"/>
  <c r="AM44" i="10"/>
  <c r="BH37" i="5"/>
  <c r="AX37" i="5"/>
  <c r="BY15" i="5"/>
  <c r="BM15" i="5"/>
  <c r="BU15" i="5"/>
  <c r="S45" i="5"/>
  <c r="U36" i="5"/>
  <c r="BT30" i="5"/>
  <c r="BZ29" i="5"/>
  <c r="BY29" i="5" s="1"/>
  <c r="AW30" i="5"/>
  <c r="BI44" i="5"/>
  <c r="F5" i="4"/>
  <c r="D5" i="4"/>
  <c r="H5" i="4"/>
  <c r="J5" i="4"/>
  <c r="BY41" i="5"/>
  <c r="BW41" i="5"/>
  <c r="BO41" i="5"/>
  <c r="AX33" i="5"/>
  <c r="BH33" i="5"/>
  <c r="BY7" i="5"/>
  <c r="BQ7" i="5"/>
  <c r="AE20" i="5"/>
  <c r="AD20" i="5" s="1"/>
  <c r="AY45" i="5"/>
  <c r="BO37" i="4"/>
  <c r="BS37" i="4"/>
  <c r="BU37" i="4"/>
  <c r="BK37" i="4"/>
  <c r="BM37" i="4"/>
  <c r="BQ37" i="4"/>
  <c r="J7" i="4"/>
  <c r="H7" i="4"/>
  <c r="D7" i="4"/>
  <c r="BY38" i="5"/>
  <c r="BM38" i="5"/>
  <c r="BU38" i="5"/>
  <c r="AX7" i="5"/>
  <c r="BH7" i="5"/>
  <c r="L42" i="4"/>
  <c r="F42" i="4"/>
  <c r="BQ40" i="4"/>
  <c r="BS40" i="4"/>
  <c r="BW40" i="4"/>
  <c r="CA40" i="4"/>
  <c r="D9" i="4"/>
  <c r="H9" i="4"/>
  <c r="BS4" i="4"/>
  <c r="BK4" i="4"/>
  <c r="BO4" i="4"/>
  <c r="BY18" i="5"/>
  <c r="BW18" i="5"/>
  <c r="BO18" i="5"/>
  <c r="BY9" i="5"/>
  <c r="BU9" i="5"/>
  <c r="BM9" i="5"/>
  <c r="BS43" i="4"/>
  <c r="CA43" i="4"/>
  <c r="BY43" i="4"/>
  <c r="BS21" i="4"/>
  <c r="CC21" i="4"/>
  <c r="BY21" i="4"/>
  <c r="BQ21" i="4"/>
  <c r="BK21" i="4"/>
  <c r="F19" i="4"/>
  <c r="BY43" i="5"/>
  <c r="BS43" i="5"/>
  <c r="BY34" i="5"/>
  <c r="BQ34" i="5"/>
  <c r="BY28" i="5"/>
  <c r="BS28" i="5"/>
  <c r="BY19" i="5"/>
  <c r="BU19" i="5"/>
  <c r="BM19" i="5"/>
  <c r="BM6" i="5"/>
  <c r="BU6" i="5"/>
  <c r="BQ5" i="5"/>
  <c r="BY5" i="5"/>
  <c r="AE36" i="5"/>
  <c r="AD36" i="5" s="1"/>
  <c r="AP30" i="5"/>
  <c r="BZ44" i="5"/>
  <c r="BW44" i="5" s="1"/>
  <c r="F43" i="4"/>
  <c r="D43" i="4"/>
  <c r="L43" i="4"/>
  <c r="H38" i="4"/>
  <c r="L38" i="4"/>
  <c r="BK25" i="4"/>
  <c r="CC25" i="4"/>
  <c r="BO25" i="4"/>
  <c r="CA23" i="4"/>
  <c r="BU23" i="4"/>
  <c r="BY23" i="4"/>
  <c r="D21" i="4"/>
  <c r="L21" i="4"/>
  <c r="BO16" i="4"/>
  <c r="BS16" i="4"/>
  <c r="BM10" i="4"/>
  <c r="BU10" i="4"/>
  <c r="BY10" i="4"/>
  <c r="CA10" i="4"/>
  <c r="BW10" i="4"/>
  <c r="BY39" i="5"/>
  <c r="BO39" i="5"/>
  <c r="BW39" i="5"/>
  <c r="BQ11" i="5"/>
  <c r="BY11" i="5"/>
  <c r="BZ8" i="5"/>
  <c r="BU8" i="5" s="1"/>
  <c r="BX45" i="5"/>
  <c r="BM39" i="4"/>
  <c r="CA39" i="4"/>
  <c r="H25" i="4"/>
  <c r="D25" i="4"/>
  <c r="D23" i="4"/>
  <c r="L23" i="4"/>
  <c r="E30" i="4"/>
  <c r="BY31" i="5"/>
  <c r="BW31" i="5"/>
  <c r="BO31" i="5"/>
  <c r="M8" i="4"/>
  <c r="D8" i="4" s="1"/>
  <c r="CD8" i="4"/>
  <c r="CN30" i="4"/>
  <c r="AC30" i="5"/>
  <c r="AT36" i="5"/>
  <c r="AS36" i="5" s="1"/>
  <c r="BV46" i="4" l="1"/>
  <c r="CP46" i="4"/>
  <c r="G46" i="4"/>
  <c r="CA29" i="4"/>
  <c r="BQ36" i="4"/>
  <c r="AA45" i="10"/>
  <c r="BY36" i="4"/>
  <c r="BW36" i="4"/>
  <c r="BU36" i="4"/>
  <c r="BS36" i="4"/>
  <c r="AD44" i="5"/>
  <c r="M30" i="5"/>
  <c r="L30" i="5" s="1"/>
  <c r="Y46" i="5"/>
  <c r="CC20" i="4"/>
  <c r="AJ46" i="5"/>
  <c r="C46" i="5"/>
  <c r="BZ46" i="4"/>
  <c r="BL46" i="4"/>
  <c r="AH46" i="5"/>
  <c r="BT46" i="4"/>
  <c r="CJ46" i="4"/>
  <c r="BP46" i="4"/>
  <c r="W46" i="10"/>
  <c r="W50" i="10" s="1"/>
  <c r="BJ46" i="4"/>
  <c r="CL46" i="4"/>
  <c r="L44" i="5"/>
  <c r="W45" i="10"/>
  <c r="AR46" i="5"/>
  <c r="M45" i="5"/>
  <c r="L45" i="5" s="1"/>
  <c r="CR46" i="4"/>
  <c r="BK20" i="4"/>
  <c r="BO20" i="4"/>
  <c r="BW20" i="4"/>
  <c r="BN46" i="5"/>
  <c r="CA20" i="4"/>
  <c r="BU20" i="4"/>
  <c r="BL46" i="5"/>
  <c r="CT46" i="4"/>
  <c r="BP46" i="5"/>
  <c r="Q46" i="5"/>
  <c r="BQ13" i="4"/>
  <c r="CC13" i="4"/>
  <c r="BM13" i="4"/>
  <c r="BK13" i="4"/>
  <c r="I46" i="4"/>
  <c r="AB44" i="5"/>
  <c r="BY36" i="5"/>
  <c r="CA13" i="4"/>
  <c r="H44" i="5"/>
  <c r="BW13" i="4"/>
  <c r="BY13" i="4"/>
  <c r="BX46" i="4"/>
  <c r="U30" i="5"/>
  <c r="BO13" i="4"/>
  <c r="C46" i="4"/>
  <c r="AN46" i="5"/>
  <c r="R44" i="5"/>
  <c r="AW46" i="10"/>
  <c r="Y52" i="10" s="1"/>
  <c r="BS13" i="4"/>
  <c r="AL46" i="5"/>
  <c r="BM44" i="4"/>
  <c r="AO45" i="10"/>
  <c r="AN46" i="10"/>
  <c r="BY20" i="4"/>
  <c r="BS20" i="4"/>
  <c r="BM20" i="4"/>
  <c r="BO36" i="5"/>
  <c r="BV46" i="5"/>
  <c r="K46" i="4"/>
  <c r="AU45" i="10"/>
  <c r="W46" i="5"/>
  <c r="F36" i="4"/>
  <c r="BS20" i="5"/>
  <c r="CA36" i="4"/>
  <c r="AG45" i="10"/>
  <c r="CC36" i="4"/>
  <c r="BH13" i="5"/>
  <c r="BK36" i="4"/>
  <c r="AG46" i="10"/>
  <c r="U51" i="10" s="1"/>
  <c r="BO36" i="4"/>
  <c r="AX20" i="5"/>
  <c r="CD45" i="4"/>
  <c r="BU45" i="4" s="1"/>
  <c r="BS29" i="4"/>
  <c r="AT45" i="5"/>
  <c r="AO45" i="5" s="1"/>
  <c r="AY45" i="10"/>
  <c r="BW20" i="5"/>
  <c r="BQ44" i="4"/>
  <c r="CH46" i="4"/>
  <c r="BO20" i="5"/>
  <c r="AK45" i="10"/>
  <c r="AJ46" i="10"/>
  <c r="AY46" i="10"/>
  <c r="AA52" i="10" s="1"/>
  <c r="Z52" i="10"/>
  <c r="AA46" i="5"/>
  <c r="AM44" i="5"/>
  <c r="AE30" i="5"/>
  <c r="AD30" i="5" s="1"/>
  <c r="BW44" i="4"/>
  <c r="BY20" i="5"/>
  <c r="Z44" i="5"/>
  <c r="X44" i="5"/>
  <c r="BO29" i="4"/>
  <c r="CC29" i="4"/>
  <c r="AI45" i="10"/>
  <c r="AH46" i="10"/>
  <c r="BY29" i="4"/>
  <c r="BS44" i="4"/>
  <c r="BM20" i="5"/>
  <c r="BQ20" i="5"/>
  <c r="L29" i="4"/>
  <c r="BM29" i="4"/>
  <c r="BQ29" i="4"/>
  <c r="CO44" i="4"/>
  <c r="BK29" i="4"/>
  <c r="BU29" i="4"/>
  <c r="CQ44" i="4"/>
  <c r="BE46" i="5"/>
  <c r="CM44" i="4"/>
  <c r="CB46" i="4"/>
  <c r="D29" i="4"/>
  <c r="CD30" i="4"/>
  <c r="BW30" i="4" s="1"/>
  <c r="D44" i="5"/>
  <c r="BR46" i="4"/>
  <c r="CK44" i="4"/>
  <c r="BA46" i="5"/>
  <c r="CS44" i="4"/>
  <c r="J44" i="5"/>
  <c r="AC46" i="10"/>
  <c r="Q51" i="10" s="1"/>
  <c r="CI44" i="4"/>
  <c r="H29" i="4"/>
  <c r="F29" i="4"/>
  <c r="K46" i="5"/>
  <c r="H13" i="4"/>
  <c r="J13" i="4"/>
  <c r="D13" i="4"/>
  <c r="AS45" i="10"/>
  <c r="AR46" i="10"/>
  <c r="T46" i="10"/>
  <c r="U45" i="10"/>
  <c r="BU36" i="5"/>
  <c r="BM36" i="5"/>
  <c r="BS36" i="5"/>
  <c r="D36" i="4"/>
  <c r="L36" i="4"/>
  <c r="BK44" i="4"/>
  <c r="BO44" i="4"/>
  <c r="BY44" i="4"/>
  <c r="CA44" i="4"/>
  <c r="AO44" i="5"/>
  <c r="AS44" i="5"/>
  <c r="AK44" i="5"/>
  <c r="AI44" i="5"/>
  <c r="Q45" i="10"/>
  <c r="P46" i="10"/>
  <c r="BW29" i="5"/>
  <c r="CV45" i="4"/>
  <c r="CO45" i="4" s="1"/>
  <c r="H36" i="4"/>
  <c r="L13" i="4"/>
  <c r="BX46" i="5"/>
  <c r="F13" i="4"/>
  <c r="BW36" i="5"/>
  <c r="AU46" i="10"/>
  <c r="W52" i="10" s="1"/>
  <c r="V52" i="10"/>
  <c r="CC44" i="4"/>
  <c r="BO13" i="5"/>
  <c r="BI30" i="5"/>
  <c r="AX30" i="5" s="1"/>
  <c r="BZ45" i="5"/>
  <c r="BW45" i="5" s="1"/>
  <c r="BM29" i="5"/>
  <c r="AX36" i="5"/>
  <c r="BH36" i="5"/>
  <c r="AX8" i="5"/>
  <c r="BH8" i="5"/>
  <c r="L20" i="4"/>
  <c r="F20" i="4"/>
  <c r="H20" i="4"/>
  <c r="D20" i="4"/>
  <c r="J20" i="4"/>
  <c r="R46" i="10"/>
  <c r="S45" i="10"/>
  <c r="BI45" i="5"/>
  <c r="AZ45" i="5" s="1"/>
  <c r="BC46" i="5"/>
  <c r="E46" i="4"/>
  <c r="CN46" i="4"/>
  <c r="CV30" i="4"/>
  <c r="CU30" i="4" s="1"/>
  <c r="BB44" i="5"/>
  <c r="AZ44" i="5"/>
  <c r="AX44" i="5"/>
  <c r="BH44" i="5"/>
  <c r="AX29" i="5"/>
  <c r="BH29" i="5"/>
  <c r="M45" i="4"/>
  <c r="BQ44" i="5"/>
  <c r="BU44" i="5"/>
  <c r="BM44" i="5"/>
  <c r="BS44" i="5"/>
  <c r="BY44" i="5"/>
  <c r="AM45" i="10"/>
  <c r="AL46" i="10"/>
  <c r="BO44" i="5"/>
  <c r="AE45" i="10"/>
  <c r="AD46" i="10"/>
  <c r="U45" i="5"/>
  <c r="AA46" i="10"/>
  <c r="AA50" i="10" s="1"/>
  <c r="Z50" i="10"/>
  <c r="H44" i="4"/>
  <c r="L44" i="4"/>
  <c r="J44" i="4"/>
  <c r="D44" i="4"/>
  <c r="BO29" i="5"/>
  <c r="BQ29" i="5"/>
  <c r="BU29" i="5"/>
  <c r="BS29" i="5"/>
  <c r="BQ13" i="5"/>
  <c r="BW13" i="5"/>
  <c r="BY13" i="5"/>
  <c r="BM13" i="5"/>
  <c r="BS13" i="5"/>
  <c r="AE45" i="5"/>
  <c r="T45" i="5" s="1"/>
  <c r="CC8" i="4"/>
  <c r="BK8" i="4"/>
  <c r="BW8" i="4"/>
  <c r="CA8" i="4"/>
  <c r="BY8" i="4"/>
  <c r="BQ8" i="4"/>
  <c r="BM8" i="4"/>
  <c r="BO8" i="4"/>
  <c r="BU8" i="4"/>
  <c r="M30" i="4"/>
  <c r="F30" i="4" s="1"/>
  <c r="BW8" i="5"/>
  <c r="BO8" i="5"/>
  <c r="BQ8" i="5"/>
  <c r="BY8" i="5"/>
  <c r="BM8" i="5"/>
  <c r="BS8" i="5"/>
  <c r="AP46" i="5"/>
  <c r="AT30" i="5"/>
  <c r="AS30" i="5" s="1"/>
  <c r="AY46" i="5"/>
  <c r="BZ30" i="5"/>
  <c r="BU30" i="5" s="1"/>
  <c r="BT46" i="5"/>
  <c r="BR46" i="5"/>
  <c r="AC46" i="5"/>
  <c r="L8" i="4"/>
  <c r="F8" i="4"/>
  <c r="H8" i="4"/>
  <c r="J8" i="4"/>
  <c r="S46" i="5"/>
  <c r="X50" i="10"/>
  <c r="Y46" i="10"/>
  <c r="Y50" i="10" s="1"/>
  <c r="BF44" i="5"/>
  <c r="BD44" i="5"/>
  <c r="BS8" i="4"/>
  <c r="AW46" i="5"/>
  <c r="BG46" i="5"/>
  <c r="AP46" i="10"/>
  <c r="AQ45" i="10"/>
  <c r="M46" i="5" l="1"/>
  <c r="J46" i="5" s="1"/>
  <c r="CC45" i="4"/>
  <c r="J45" i="5"/>
  <c r="F45" i="5"/>
  <c r="H45" i="5"/>
  <c r="D45" i="5"/>
  <c r="BM45" i="4"/>
  <c r="BW45" i="4"/>
  <c r="BO45" i="4"/>
  <c r="BQ45" i="4"/>
  <c r="BK45" i="4"/>
  <c r="BS45" i="4"/>
  <c r="CK45" i="4"/>
  <c r="CA30" i="4"/>
  <c r="CA45" i="4"/>
  <c r="BU45" i="5"/>
  <c r="AI45" i="5"/>
  <c r="BQ30" i="4"/>
  <c r="AM45" i="5"/>
  <c r="BY45" i="4"/>
  <c r="P52" i="10"/>
  <c r="AO46" i="10"/>
  <c r="Q52" i="10" s="1"/>
  <c r="AQ45" i="5"/>
  <c r="AS45" i="5"/>
  <c r="AK45" i="5"/>
  <c r="BO45" i="5"/>
  <c r="CC30" i="4"/>
  <c r="CD46" i="4"/>
  <c r="CC46" i="4" s="1"/>
  <c r="BS30" i="4"/>
  <c r="BO30" i="4"/>
  <c r="BK30" i="4"/>
  <c r="AI46" i="10"/>
  <c r="W51" i="10" s="1"/>
  <c r="V51" i="10"/>
  <c r="X51" i="10"/>
  <c r="AK46" i="10"/>
  <c r="Y51" i="10" s="1"/>
  <c r="BY30" i="4"/>
  <c r="BM30" i="4"/>
  <c r="BU30" i="4"/>
  <c r="CI45" i="4"/>
  <c r="CM45" i="4"/>
  <c r="CQ45" i="4"/>
  <c r="CS45" i="4"/>
  <c r="CU45" i="4"/>
  <c r="AS46" i="10"/>
  <c r="U52" i="10" s="1"/>
  <c r="T52" i="10"/>
  <c r="Q46" i="10"/>
  <c r="Q50" i="10" s="1"/>
  <c r="P50" i="10"/>
  <c r="U46" i="10"/>
  <c r="U50" i="10" s="1"/>
  <c r="T50" i="10"/>
  <c r="BH30" i="5"/>
  <c r="BS30" i="5"/>
  <c r="BQ45" i="5"/>
  <c r="BM45" i="5"/>
  <c r="BY45" i="5"/>
  <c r="BS45" i="5"/>
  <c r="BD45" i="5"/>
  <c r="D45" i="4"/>
  <c r="J45" i="4"/>
  <c r="H45" i="4"/>
  <c r="L45" i="4"/>
  <c r="BI46" i="5"/>
  <c r="BF45" i="5"/>
  <c r="BB45" i="5"/>
  <c r="AX45" i="5"/>
  <c r="BH45" i="5"/>
  <c r="AQ46" i="10"/>
  <c r="S52" i="10" s="1"/>
  <c r="R52" i="10"/>
  <c r="AB45" i="5"/>
  <c r="R45" i="5"/>
  <c r="X45" i="5"/>
  <c r="Z45" i="5"/>
  <c r="AD45" i="5"/>
  <c r="AE46" i="10"/>
  <c r="S51" i="10" s="1"/>
  <c r="R51" i="10"/>
  <c r="CV46" i="4"/>
  <c r="R50" i="10"/>
  <c r="S46" i="10"/>
  <c r="S50" i="10" s="1"/>
  <c r="S48" i="5"/>
  <c r="U46" i="5"/>
  <c r="AE46" i="5"/>
  <c r="T46" i="5" s="1"/>
  <c r="BZ46" i="5"/>
  <c r="F45" i="4"/>
  <c r="AT46" i="5"/>
  <c r="AQ46" i="5" s="1"/>
  <c r="J30" i="4"/>
  <c r="L30" i="4"/>
  <c r="D30" i="4"/>
  <c r="H30" i="4"/>
  <c r="BQ30" i="5"/>
  <c r="BW30" i="5"/>
  <c r="BO30" i="5"/>
  <c r="BM30" i="5"/>
  <c r="BY30" i="5"/>
  <c r="Z51" i="10"/>
  <c r="AM46" i="10"/>
  <c r="AA51" i="10" s="1"/>
  <c r="M46" i="4"/>
  <c r="F46" i="5" l="1"/>
  <c r="D46" i="5"/>
  <c r="L46" i="5"/>
  <c r="H46" i="5"/>
  <c r="BS46" i="4"/>
  <c r="BW46" i="4"/>
  <c r="BQ46" i="4"/>
  <c r="BM46" i="4"/>
  <c r="BK46" i="4"/>
  <c r="BO46" i="4"/>
  <c r="BY46" i="4"/>
  <c r="CA46" i="4"/>
  <c r="BU46" i="4"/>
  <c r="J46" i="4"/>
  <c r="L46" i="4"/>
  <c r="H46" i="4"/>
  <c r="D46" i="4"/>
  <c r="BF46" i="5"/>
  <c r="BB46" i="5"/>
  <c r="BD46" i="5"/>
  <c r="F46" i="4"/>
  <c r="AS46" i="5"/>
  <c r="AK46" i="5"/>
  <c r="AM46" i="5"/>
  <c r="AI46" i="5"/>
  <c r="AO46" i="5"/>
  <c r="BH46" i="5"/>
  <c r="AZ46" i="5"/>
  <c r="AX46" i="5"/>
  <c r="BQ46" i="5"/>
  <c r="BO46" i="5"/>
  <c r="BY46" i="5"/>
  <c r="BM46" i="5"/>
  <c r="BW46" i="5"/>
  <c r="CQ46" i="4"/>
  <c r="CI46" i="4"/>
  <c r="CS46" i="4"/>
  <c r="CM46" i="4"/>
  <c r="CU46" i="4"/>
  <c r="CK46" i="4"/>
  <c r="X46" i="5"/>
  <c r="AB46" i="5"/>
  <c r="Z46" i="5"/>
  <c r="R46" i="5"/>
  <c r="CO46" i="4"/>
  <c r="AD46" i="5"/>
  <c r="BU46" i="5"/>
  <c r="BS46" i="5"/>
</calcChain>
</file>

<file path=xl/sharedStrings.xml><?xml version="1.0" encoding="utf-8"?>
<sst xmlns="http://schemas.openxmlformats.org/spreadsheetml/2006/main" count="3981" uniqueCount="335">
  <si>
    <t>Les Anses-d'Arlet</t>
  </si>
  <si>
    <t>Basse-Pointe</t>
  </si>
  <si>
    <t>Bellefontaine</t>
  </si>
  <si>
    <t>Le Carbet</t>
  </si>
  <si>
    <t>Case-Pilote</t>
  </si>
  <si>
    <t>Le Diamant</t>
  </si>
  <si>
    <t>Ducos</t>
  </si>
  <si>
    <t>Fonds-Saint-Denis</t>
  </si>
  <si>
    <t>Fort-de-France</t>
  </si>
  <si>
    <t>Gros-Morne</t>
  </si>
  <si>
    <t>Le Lamentin</t>
  </si>
  <si>
    <t>Le Lorrain</t>
  </si>
  <si>
    <t>Macouba</t>
  </si>
  <si>
    <t>Le Marigot</t>
  </si>
  <si>
    <t>Le Marin</t>
  </si>
  <si>
    <t>Le Morne-Rouge</t>
  </si>
  <si>
    <t>Le Morne-Vert</t>
  </si>
  <si>
    <t>Le Robert</t>
  </si>
  <si>
    <t>Saint-Esprit</t>
  </si>
  <si>
    <t>Saint-Joseph</t>
  </si>
  <si>
    <t>Saint-Pierre</t>
  </si>
  <si>
    <t>Sainte-Anne</t>
  </si>
  <si>
    <t>Sainte-Luce</t>
  </si>
  <si>
    <t>Sainte-Marie</t>
  </si>
  <si>
    <t>Schoelcher</t>
  </si>
  <si>
    <t>La Trinité</t>
  </si>
  <si>
    <t>Le Vauclin</t>
  </si>
  <si>
    <t>Riviere-Salee</t>
  </si>
  <si>
    <t>Riviere-Pilote</t>
  </si>
  <si>
    <t>Les Trois-Ilets</t>
  </si>
  <si>
    <t>Grand'Riviere</t>
  </si>
  <si>
    <t>Le Precheur</t>
  </si>
  <si>
    <t>L'Ajoupa-Bouillon</t>
  </si>
  <si>
    <t>Le Francois</t>
  </si>
  <si>
    <t>CACEM</t>
  </si>
  <si>
    <t>Centre-Atlantique</t>
  </si>
  <si>
    <t>Nord-Atlantique</t>
  </si>
  <si>
    <t>Nord-Caraïbe</t>
  </si>
  <si>
    <t>Sud-Atlantique</t>
  </si>
  <si>
    <t>CCNM</t>
  </si>
  <si>
    <t>Sud-Caraïbe</t>
  </si>
  <si>
    <t>CAESM</t>
  </si>
  <si>
    <t>Martinique</t>
  </si>
  <si>
    <t>Moins de 3 ans</t>
  </si>
  <si>
    <t>3 à 5 ans</t>
  </si>
  <si>
    <t>6 à 10 ans</t>
  </si>
  <si>
    <t>11 à 17 ans</t>
  </si>
  <si>
    <t>18 à 24 ans</t>
  </si>
  <si>
    <t>25 à 39 ans</t>
  </si>
  <si>
    <t>40 à 54 ans</t>
  </si>
  <si>
    <t>55 à 64 ans</t>
  </si>
  <si>
    <t>65 à 79 ans</t>
  </si>
  <si>
    <t>80 ans ou plus</t>
  </si>
  <si>
    <t>total</t>
  </si>
  <si>
    <t>Population selon l'âge</t>
  </si>
  <si>
    <t>%</t>
  </si>
  <si>
    <t>Résidences principales</t>
  </si>
  <si>
    <t>Logements</t>
  </si>
  <si>
    <t>Logts vacants</t>
  </si>
  <si>
    <t>Rés secondaires et logts occas.</t>
  </si>
  <si>
    <t>1 pièce</t>
  </si>
  <si>
    <t>2 pièces</t>
  </si>
  <si>
    <t>3 pièces</t>
  </si>
  <si>
    <t>4 pièces</t>
  </si>
  <si>
    <t>5 pièces ou plus</t>
  </si>
  <si>
    <t>Total</t>
  </si>
  <si>
    <t>Résidences principales selon leur type d'occupation</t>
  </si>
  <si>
    <t>Propriétaires</t>
  </si>
  <si>
    <t>HLM louée vide</t>
  </si>
  <si>
    <t>Logé gratuit</t>
  </si>
  <si>
    <t>Locataires non HLM louée vide</t>
  </si>
  <si>
    <t>Habitations de fortune</t>
  </si>
  <si>
    <t>Cases traditionnelles</t>
  </si>
  <si>
    <t>Maisons ou Immeubles en bois</t>
  </si>
  <si>
    <t>Maisons ou Immeubles en dur</t>
  </si>
  <si>
    <t>Sources : Insee, Recensements de la population.</t>
  </si>
  <si>
    <t>Isolé</t>
  </si>
  <si>
    <t>Couple sans enfant</t>
  </si>
  <si>
    <t>Couple avec enfant(s)</t>
  </si>
  <si>
    <t>Famille mono</t>
  </si>
  <si>
    <t>Sources : Insee, Recensement de la population. Exploitation complémentaire 2008</t>
  </si>
  <si>
    <t>Propriétaire</t>
  </si>
  <si>
    <t>Locataire d'un logement vide HLM</t>
  </si>
  <si>
    <t>Logé gratuitement</t>
  </si>
  <si>
    <t>Locataire d'un logt loué meublé</t>
  </si>
  <si>
    <t>Locataire d'un logt vide non HLM</t>
  </si>
  <si>
    <t>Actifs ayant un emploi</t>
  </si>
  <si>
    <t>Chômeurs</t>
  </si>
  <si>
    <t>Retraités ou pré-retraités</t>
  </si>
  <si>
    <t>Au foyer</t>
  </si>
  <si>
    <t>Autres inactifs</t>
  </si>
  <si>
    <t>Maison</t>
  </si>
  <si>
    <t>Appartement</t>
  </si>
  <si>
    <t>Logement-Foyer</t>
  </si>
  <si>
    <t>Chambre d'hôtel</t>
  </si>
  <si>
    <t>Habitation de fortune</t>
  </si>
  <si>
    <t>Pièce indépendante</t>
  </si>
  <si>
    <t>5 pièces</t>
  </si>
  <si>
    <t>6 pièces et +</t>
  </si>
  <si>
    <t>2 à 4 ans</t>
  </si>
  <si>
    <t>5 à 9 ans</t>
  </si>
  <si>
    <t>10 à 19 ans</t>
  </si>
  <si>
    <t>20 à 29 ans</t>
  </si>
  <si>
    <t>30 à 39 ans</t>
  </si>
  <si>
    <t>40 à 49 ans</t>
  </si>
  <si>
    <t>50 à 59 ans</t>
  </si>
  <si>
    <t>60 à 69 ans</t>
  </si>
  <si>
    <t>70 ans ou plus</t>
  </si>
  <si>
    <t>Moins de 
2 ans</t>
  </si>
  <si>
    <t>1 personne</t>
  </si>
  <si>
    <t>2 personnes</t>
  </si>
  <si>
    <t>3 personnes</t>
  </si>
  <si>
    <t>4 personnes</t>
  </si>
  <si>
    <t>5 personnes</t>
  </si>
  <si>
    <t>Les ménages dont la personne de référence a moins de 25 ans selon l'ancienneté d'emménagement en 2008</t>
  </si>
  <si>
    <t>7 personnes et +</t>
  </si>
  <si>
    <t>6 personnes</t>
  </si>
  <si>
    <t>Elèves, étudiants, stagiaires non rénumérés</t>
  </si>
  <si>
    <t>6 pièces
et +</t>
  </si>
  <si>
    <t>données pas fiables</t>
  </si>
  <si>
    <t>Evolution de la population</t>
  </si>
  <si>
    <t>Le François</t>
  </si>
  <si>
    <t>Résidences principales - parc privé</t>
  </si>
  <si>
    <t>En accession ou locatif</t>
  </si>
  <si>
    <t>Propriétaires occupants</t>
  </si>
  <si>
    <t>Source : Insee, RP2008 exploitation principale</t>
  </si>
  <si>
    <t>Résidences principales -parc privé- selon le type d'habitat</t>
  </si>
  <si>
    <t>Maisons</t>
  </si>
  <si>
    <t>Appartements</t>
  </si>
  <si>
    <t>Autres</t>
  </si>
  <si>
    <t>Les propriétaires occupants</t>
  </si>
  <si>
    <t>Résidences principales -parc privé- selon le nombre de pièces</t>
  </si>
  <si>
    <t>Résidences principales -parc privé- selon l'époque d'achèvement de la construction</t>
  </si>
  <si>
    <t>Logements vacants</t>
  </si>
  <si>
    <t>6 pièces</t>
  </si>
  <si>
    <t>Loc d'un logt loué meublé ou chambre d'hôtel</t>
  </si>
  <si>
    <t>Les logements vacants selon l'époque d'achèvement de la construction</t>
  </si>
  <si>
    <t>Les logements vacants selon le nombre de pièces</t>
  </si>
  <si>
    <t>Les logements vacants selon le type d'habitat</t>
  </si>
  <si>
    <t>La population de 65 ans ou plus</t>
  </si>
  <si>
    <t>Les propriétaires occupants selon la taille du ménage</t>
  </si>
  <si>
    <t>6 personnes et +</t>
  </si>
  <si>
    <t>Les locataires HLM louée vide selon la taille du ménage</t>
  </si>
  <si>
    <t>Les locataires non HLM louée vide selon la taille du ménage</t>
  </si>
  <si>
    <t>Les propriétaires occupants selon l'âge de la personne de référence</t>
  </si>
  <si>
    <t>Les locataires non HLM louée vide selon l'âge de la personne de référence</t>
  </si>
  <si>
    <t>Les locataires HLM louée vide selon l'âge de la personne de référence</t>
  </si>
  <si>
    <t>Moins de 25 ans</t>
  </si>
  <si>
    <t>Les propriétaires occupants selon la CSP de la personne de référence</t>
  </si>
  <si>
    <t>Agriculteurs exploitants</t>
  </si>
  <si>
    <t>Artisans, commerçants, chefs entreprise</t>
  </si>
  <si>
    <t>Cadres et professions intellectuelles supérieures</t>
  </si>
  <si>
    <t>Professions intermédiaires</t>
  </si>
  <si>
    <t>Employés</t>
  </si>
  <si>
    <t>Ouvriers</t>
  </si>
  <si>
    <t>Retraités</t>
  </si>
  <si>
    <t>Autres personnes sans activité professionnelle</t>
  </si>
  <si>
    <t>Les locataires non HLM louée selon la CSP de la personne de référence</t>
  </si>
  <si>
    <t>Les locataires HLM louée vide selon la CSP de la personne de référence</t>
  </si>
  <si>
    <t>Retraités ou préretraités</t>
  </si>
  <si>
    <t>Elèves, étudiants, stagiaires non rémunérés</t>
  </si>
  <si>
    <t>Femmes ou hommes au foyer</t>
  </si>
  <si>
    <t>Population de 15 ans et + selon le type d'activité</t>
  </si>
  <si>
    <t>Population de 15 ans et + selon la CSP de la personne de référence</t>
  </si>
  <si>
    <t>Autre sans famille</t>
  </si>
  <si>
    <t>6 pièces ou plus</t>
  </si>
  <si>
    <t>Source : Insee, Recensements de la population</t>
  </si>
  <si>
    <t>Loc. d'un logt loué meublé ou chambre d'hôtel</t>
  </si>
  <si>
    <t>La population de moins de 25 ans</t>
  </si>
  <si>
    <t>Locataires non HLM</t>
  </si>
  <si>
    <t>Locataires HLM</t>
  </si>
  <si>
    <t>Les ménages dont la personne de référence a moins de 25 ans selon le statut d'occupation en 2009</t>
  </si>
  <si>
    <t>Les ménages dont la personne de référence a moins de 25 ans selon le type d'activité en 2009</t>
  </si>
  <si>
    <t>Les ménages dont la personne de référence a moins de 25 ans selon le type d'habitat en 2009</t>
  </si>
  <si>
    <t>Les ménages dont la personne de référence a moins de 25 ans selon le nombre de pièces du logement en 2009</t>
  </si>
  <si>
    <t>Les ménages dont la personne de référence a moins de 25 ans selon le nombre de personnes du logement en 2009</t>
  </si>
  <si>
    <t>Les ménages dont la personne de référence a 65 ans ou plus selon le statut d'occupation en 2009</t>
  </si>
  <si>
    <t>Les ménages dont la personne de référence a 65 ans ou plus selon le type d'activité en 2009</t>
  </si>
  <si>
    <t>Les ménages dont la personne de référence a 65 ans ou plus selon le type d'habitat en 2009</t>
  </si>
  <si>
    <t>Les ménages dont la personne de référence a 65 ans ou plus selon le nombre de pièces du logement en 2009</t>
  </si>
  <si>
    <t>Les ménages dont la personne de référence a 65 ans ou plus selon l'ancienneté d'emménagement en 2009</t>
  </si>
  <si>
    <t>Les ménages dont la personne de référence a 65 ans ou plus selon le nombre de personnes du logement en 2009</t>
  </si>
  <si>
    <t>Source : Insee, RP2009 exploitation principale</t>
  </si>
  <si>
    <t>Code géographique</t>
  </si>
  <si>
    <t>Secteur</t>
  </si>
  <si>
    <t>(vide)</t>
  </si>
  <si>
    <t>Total général</t>
  </si>
  <si>
    <t>Total CACEM</t>
  </si>
  <si>
    <t>Total Centre-Atlantique</t>
  </si>
  <si>
    <t>Total Nord-Atlantique</t>
  </si>
  <si>
    <t>Total Nord-Caraïbe</t>
  </si>
  <si>
    <t>Total Sud-Atlantique</t>
  </si>
  <si>
    <t>Total Sud-Caraïbe</t>
  </si>
  <si>
    <t>Total (vide)</t>
  </si>
  <si>
    <t>Données</t>
  </si>
  <si>
    <t>Locataire ou sous-locataire d'un logement loué meublé ou d'une chambre d'hôtel</t>
  </si>
  <si>
    <t>Locataire d'un logement loué meublé</t>
  </si>
  <si>
    <t>Locataires non HLM louée meublé</t>
  </si>
  <si>
    <t>Exploitation complémentaire</t>
  </si>
  <si>
    <t>Solde naturel 99-09</t>
  </si>
  <si>
    <t>Taux variation naturel annuel 99-09</t>
  </si>
  <si>
    <t>Solde migratoire 99-09</t>
  </si>
  <si>
    <t>Taux variation migratoire annuel 99-09</t>
  </si>
  <si>
    <t>Taux variation annuel 99-09</t>
  </si>
  <si>
    <t>Max de Taux variation annuel 99-09</t>
  </si>
  <si>
    <t>Max de Solde naturel 99-09</t>
  </si>
  <si>
    <t>Max de Taux variation naturel annuel 99-09</t>
  </si>
  <si>
    <t>Max de Taux variation migratoire annuel 99-09</t>
  </si>
  <si>
    <t>Max de Solde migratoire 99-09</t>
  </si>
  <si>
    <t>moins de 25 ans</t>
  </si>
  <si>
    <t>65 ans+</t>
  </si>
  <si>
    <t>1 pers.</t>
  </si>
  <si>
    <t>2 pers.</t>
  </si>
  <si>
    <t>3 pers.</t>
  </si>
  <si>
    <t>4 pers</t>
  </si>
  <si>
    <t>5 pers.</t>
  </si>
  <si>
    <t>6 pers+</t>
  </si>
  <si>
    <t>Nombre de personnes par résidences principales</t>
  </si>
  <si>
    <t>Non actifs</t>
  </si>
  <si>
    <t>Actifs</t>
  </si>
  <si>
    <t>20 à 24 ans</t>
  </si>
  <si>
    <t>Moins de 20 ans</t>
  </si>
  <si>
    <t>Activité</t>
  </si>
  <si>
    <t>Les ménages selon la CSP de la personne de référence</t>
  </si>
  <si>
    <t>Les résidences principales selon le type d'habitat</t>
  </si>
  <si>
    <t>5 personnes et +</t>
  </si>
  <si>
    <t>3-4 personnes</t>
  </si>
  <si>
    <t>1-2 personnes</t>
  </si>
  <si>
    <t>nb moyen de personnes par ménage</t>
  </si>
  <si>
    <t>Pop 1999</t>
  </si>
  <si>
    <t>RP 1999</t>
  </si>
  <si>
    <t>Taux de chômage</t>
  </si>
  <si>
    <t>population des ménages</t>
  </si>
  <si>
    <t>- 25 ans - Résidences principales selon leur type d'occupation</t>
  </si>
  <si>
    <t>65 ans et + - Résidences principales selon leur type d'occupation</t>
  </si>
  <si>
    <t>Ménages</t>
  </si>
  <si>
    <t>Autre</t>
  </si>
  <si>
    <t>4 pers.</t>
  </si>
  <si>
    <t>Nombre de personnes par résidences principales - Propriétaires occupants</t>
  </si>
  <si>
    <t>Nombre de personnes par résidences principales - Locataire ou sous-locataire d'un logement loué vide non HLM</t>
  </si>
  <si>
    <t>Nombre de personnes par résidences principales -Locataire ou sous-locataire d'un logement loué vide HLM</t>
  </si>
  <si>
    <t>Nombre de personnes par résidences principales -Locataire ou sous-locataire d'un logement loué meublé ou d'une chambre d'hôtel</t>
  </si>
  <si>
    <t>Nombre de personnes par résidences principales - Logé gratuitement</t>
  </si>
  <si>
    <t xml:space="preserve"> </t>
  </si>
  <si>
    <t>parmi RP</t>
  </si>
  <si>
    <t>20 à 25 ans</t>
  </si>
  <si>
    <t>Habitat précaire</t>
  </si>
  <si>
    <t>Nombre et part des plus de 65 ans selon le type d'activité</t>
  </si>
  <si>
    <t>5 pers. et +</t>
  </si>
  <si>
    <t>1-2 pers.</t>
  </si>
  <si>
    <t>3-4 pers.</t>
  </si>
  <si>
    <t>1-2 personne(s)</t>
  </si>
  <si>
    <t>5 personnes ou plus</t>
  </si>
  <si>
    <t>Nombre et part des plus de 65 ans selon l'ancienneté d'emménagement </t>
  </si>
  <si>
    <t>Moins de 2 ans</t>
  </si>
  <si>
    <t>30 ans ou plus</t>
  </si>
  <si>
    <t>Les logements selon le type d'habitat</t>
  </si>
  <si>
    <t>tot</t>
  </si>
  <si>
    <t xml:space="preserve">Sources : Insee, Recensements de la population </t>
  </si>
  <si>
    <t>moins de 20 ans</t>
  </si>
  <si>
    <t>60ans et +</t>
  </si>
  <si>
    <t>Indice de jeunesse (moins de20/60 et+)</t>
  </si>
  <si>
    <t xml:space="preserve">  </t>
  </si>
  <si>
    <t>Avant 1946</t>
  </si>
  <si>
    <t>De 1946 à 1990</t>
  </si>
  <si>
    <t>Taux de vacance selon le type d'habitat</t>
  </si>
  <si>
    <t>Taux de vacance selon le nombre de pièces</t>
  </si>
  <si>
    <t>Taux de vacance selon l'époque d'achèvement de la construction</t>
  </si>
  <si>
    <t>Sources : Insee, Recensements de la population  - exploitation complementaire</t>
  </si>
  <si>
    <t>Source : Insee, RP exploitation principale</t>
  </si>
  <si>
    <t>Locataires meublé</t>
  </si>
  <si>
    <t>Population de 15 à 25 ans selon le type d'activité</t>
  </si>
  <si>
    <t>POP</t>
  </si>
  <si>
    <t>attente fichier détail octobre 2014</t>
  </si>
  <si>
    <t>5 pièces et +</t>
  </si>
  <si>
    <t>Loc. meublé ou chambre d'hôtel</t>
  </si>
  <si>
    <t>CAP Nord Martinique</t>
  </si>
  <si>
    <t>CAP NM</t>
  </si>
  <si>
    <t>80 ans ou +</t>
  </si>
  <si>
    <t>France métropolitaine</t>
  </si>
  <si>
    <t>Locataires parc privé</t>
  </si>
  <si>
    <t>Population de 15-64 ans selon le type d'activité</t>
  </si>
  <si>
    <t>Logement-foyer</t>
  </si>
  <si>
    <t>Evolution de la population municipale</t>
  </si>
  <si>
    <t>Population</t>
  </si>
  <si>
    <t>Source : Insee, Recensements de la population.</t>
  </si>
  <si>
    <t>RP</t>
  </si>
  <si>
    <t>De 1991 à 2010</t>
  </si>
  <si>
    <t>Avant 1919</t>
  </si>
  <si>
    <t>De 1919 à 1945</t>
  </si>
  <si>
    <t>De 1946 à 1970</t>
  </si>
  <si>
    <t>De 1971 à 1990</t>
  </si>
  <si>
    <t>De 1991 à 2005</t>
  </si>
  <si>
    <t>De 2006 à 2010</t>
  </si>
  <si>
    <t>-</t>
  </si>
  <si>
    <t>PO</t>
  </si>
  <si>
    <t>Loc privés</t>
  </si>
  <si>
    <t>Loc meublé</t>
  </si>
  <si>
    <t>4+</t>
  </si>
  <si>
    <t>Taux d'accroissement annuel 2009-2014</t>
  </si>
  <si>
    <t>Les logements selon le nombre de pièces en 2014</t>
  </si>
  <si>
    <t>tx d'accroiss. annuel moyen 2009-2014</t>
  </si>
  <si>
    <t/>
  </si>
  <si>
    <t>Solde naturel 09-14</t>
  </si>
  <si>
    <t>Taux variation naturel annuel 09-14</t>
  </si>
  <si>
    <t>Taux variation migratoire annuel 
09-14</t>
  </si>
  <si>
    <t>Solde migratoire 09-14</t>
  </si>
  <si>
    <t>Résidences principales selon le nombre de pièces en 2014</t>
  </si>
  <si>
    <t>Ménages selon le type de famille en 2014</t>
  </si>
  <si>
    <t>Les ménages selon l'âge de la personne de référence en 2014</t>
  </si>
  <si>
    <t>RP 2014</t>
  </si>
  <si>
    <t>Pop ménages 2014</t>
  </si>
  <si>
    <t>Les locataires HLM louée vide selon l'époque d'achèvement de la construction en 2014</t>
  </si>
  <si>
    <t>Les ménages dont la personne de référence a 65 ans et + selon le type d'habitat en 2014</t>
  </si>
  <si>
    <t>Les ménages dont la personne de référence a 65 ans et + selon le nombre de pièces en 2014</t>
  </si>
  <si>
    <t>Les ménages dont la personne de référence a 65 ans et + selon le nombre de pers. en 2014</t>
  </si>
  <si>
    <t>variation 1999-2014</t>
  </si>
  <si>
    <t>Sources : Insee, Recensement de la population. Exploitation complémentaire 2014</t>
  </si>
  <si>
    <t>Les ménages dont la personne de référence a moins de 25 ans selon le type d'habitat en 2014</t>
  </si>
  <si>
    <t>Les ménages dont la personne de référence a - de 25 ans selon le nombre de pièces en 2014</t>
  </si>
  <si>
    <t>Les ménages dont la personne de référence a - de 25 ans selon le nombre de personnes en 2014</t>
  </si>
  <si>
    <t>Les résidences principales selon la taille du ménage en 2014</t>
  </si>
  <si>
    <t>Sources : Insee, Recensements de la population 2014</t>
  </si>
  <si>
    <t>Source : Insee, RP2014 exploitation principale</t>
  </si>
  <si>
    <t>Résidences principales selon la date d'achèvement du logement en 2014</t>
  </si>
  <si>
    <t>Résidences principales selon le type de bâti en 2014</t>
  </si>
  <si>
    <t>variation 2009-2014</t>
  </si>
  <si>
    <t>variation 1999-2009</t>
  </si>
  <si>
    <t>Evolution 2009-2014</t>
  </si>
  <si>
    <t>RP 2009</t>
  </si>
  <si>
    <t>Pop ménages 2009</t>
  </si>
  <si>
    <t>De 1991 à 2011</t>
  </si>
  <si>
    <t>% RP</t>
  </si>
  <si>
    <t>base détail</t>
  </si>
  <si>
    <t>Les logements selon l'époque d'achèvement de la construction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</si>
</sst>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\ &quot;€&quot;_-;\-* #,##0.00\ &quot;€&quot;_-;_-* &quot;-&quot;??\ &quot;€&quot;_-;_-@_-"/>
    <numFmt numFmtId="164" formatCode="0.0"/>
    <numFmt numFmtId="165" formatCode="0.0%"/>
    <numFmt numFmtId="166" formatCode="0.0%&quot; par an&quot;"/>
  </numFmts>
  <fonts count="38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i/>
      <sz val="8"/>
      <color indexed="8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i/>
      <sz val="10"/>
      <name val="Arial"/>
      <family val="2"/>
    </font>
    <font>
      <b/>
      <i/>
      <sz val="11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i/>
      <sz val="8"/>
      <color indexed="8"/>
      <name val="Arial"/>
      <family val="2"/>
    </font>
    <font>
      <i/>
      <sz val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sz val="10"/>
      <color theme="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i/>
      <sz val="9"/>
      <color indexed="8"/>
      <name val="Arial"/>
      <family val="2"/>
    </font>
    <font>
      <i/>
      <sz val="10"/>
      <color indexed="8"/>
      <name val="Arial"/>
      <family val="2"/>
    </font>
    <font>
      <sz val="9"/>
      <color theme="0"/>
      <name val="Arial"/>
      <family val="2"/>
    </font>
    <font>
      <i/>
      <sz val="9"/>
      <name val="Arial"/>
      <family val="2"/>
    </font>
    <font>
      <sz val="10"/>
      <color rgb="FFFF0000"/>
      <name val="Arial"/>
      <family val="2"/>
    </font>
    <font>
      <b/>
      <i/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8"/>
      <name val="Arial"/>
      <family val="2"/>
    </font>
    <font>
      <sz val="9"/>
      <color rgb="FFFF0000"/>
      <name val="Arial"/>
      <family val="2"/>
    </font>
    <font>
      <sz val="10"/>
      <color theme="4" tint="-0.249977111117893"/>
      <name val="Arial"/>
      <family val="2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0"/>
      <name val="Calibri"/>
      <family val="2"/>
      <scheme val="minor"/>
    </font>
    <font>
      <b/>
      <sz val="10"/>
      <name val="Calibri"/>
      <family val="2"/>
      <scheme val="minor"/>
    </font>
    <font>
      <i/>
      <sz val="9"/>
      <color indexed="8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A4D76B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B0DD7F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7AB4D8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FF9966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</fills>
  <borders count="8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65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65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5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2" fillId="0" borderId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" fillId="0" borderId="0"/>
  </cellStyleXfs>
  <cellXfs count="972">
    <xf numFmtId="0" fontId="0" fillId="0" borderId="0" xfId="0"/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0" fontId="3" fillId="0" borderId="0" xfId="0" applyFont="1"/>
    <xf numFmtId="0" fontId="0" fillId="0" borderId="1" xfId="0" applyBorder="1" applyAlignment="1">
      <alignment horizontal="centerContinuous" vertical="center"/>
    </xf>
    <xf numFmtId="9" fontId="0" fillId="0" borderId="0" xfId="4" applyFont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3" fillId="0" borderId="7" xfId="0" applyFont="1" applyBorder="1"/>
    <xf numFmtId="0" fontId="0" fillId="0" borderId="8" xfId="0" applyBorder="1"/>
    <xf numFmtId="0" fontId="3" fillId="0" borderId="9" xfId="0" applyFont="1" applyBorder="1"/>
    <xf numFmtId="3" fontId="0" fillId="0" borderId="0" xfId="0" applyNumberFormat="1" applyAlignment="1">
      <alignment horizontal="center"/>
    </xf>
    <xf numFmtId="3" fontId="0" fillId="0" borderId="10" xfId="0" applyNumberFormat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3" fontId="0" fillId="0" borderId="11" xfId="0" applyNumberFormat="1" applyBorder="1" applyAlignment="1">
      <alignment horizontal="center"/>
    </xf>
    <xf numFmtId="3" fontId="3" fillId="0" borderId="12" xfId="0" applyNumberFormat="1" applyFont="1" applyBorder="1" applyAlignment="1">
      <alignment horizontal="center"/>
    </xf>
    <xf numFmtId="3" fontId="3" fillId="0" borderId="1" xfId="0" applyNumberFormat="1" applyFont="1" applyBorder="1" applyAlignment="1">
      <alignment horizontal="center"/>
    </xf>
    <xf numFmtId="3" fontId="0" fillId="0" borderId="13" xfId="0" applyNumberFormat="1" applyBorder="1" applyAlignment="1">
      <alignment horizontal="center"/>
    </xf>
    <xf numFmtId="3" fontId="0" fillId="0" borderId="14" xfId="0" applyNumberFormat="1" applyBorder="1" applyAlignment="1">
      <alignment horizontal="centerContinuous" vertical="center"/>
    </xf>
    <xf numFmtId="3" fontId="0" fillId="0" borderId="15" xfId="0" applyNumberFormat="1" applyBorder="1" applyAlignment="1">
      <alignment horizontal="center"/>
    </xf>
    <xf numFmtId="9" fontId="0" fillId="0" borderId="16" xfId="4" applyFont="1" applyBorder="1" applyAlignment="1">
      <alignment horizontal="center"/>
    </xf>
    <xf numFmtId="3" fontId="0" fillId="0" borderId="17" xfId="0" applyNumberFormat="1" applyBorder="1" applyAlignment="1">
      <alignment horizontal="center"/>
    </xf>
    <xf numFmtId="9" fontId="0" fillId="0" borderId="18" xfId="4" applyFont="1" applyBorder="1" applyAlignment="1">
      <alignment horizontal="center"/>
    </xf>
    <xf numFmtId="3" fontId="0" fillId="0" borderId="3" xfId="0" applyNumberFormat="1" applyBorder="1" applyAlignment="1">
      <alignment horizontal="center"/>
    </xf>
    <xf numFmtId="9" fontId="0" fillId="0" borderId="19" xfId="4" applyFont="1" applyBorder="1" applyAlignment="1">
      <alignment horizontal="center"/>
    </xf>
    <xf numFmtId="3" fontId="3" fillId="0" borderId="14" xfId="0" applyNumberFormat="1" applyFont="1" applyBorder="1" applyAlignment="1">
      <alignment horizontal="center"/>
    </xf>
    <xf numFmtId="9" fontId="3" fillId="0" borderId="2" xfId="4" applyFont="1" applyBorder="1" applyAlignment="1">
      <alignment horizontal="center"/>
    </xf>
    <xf numFmtId="3" fontId="0" fillId="0" borderId="20" xfId="0" applyNumberFormat="1" applyBorder="1" applyAlignment="1">
      <alignment horizontal="centerContinuous" vertical="center"/>
    </xf>
    <xf numFmtId="3" fontId="0" fillId="0" borderId="21" xfId="0" applyNumberFormat="1" applyBorder="1" applyAlignment="1">
      <alignment horizontal="center"/>
    </xf>
    <xf numFmtId="3" fontId="0" fillId="0" borderId="22" xfId="0" applyNumberFormat="1" applyBorder="1" applyAlignment="1">
      <alignment horizontal="center"/>
    </xf>
    <xf numFmtId="3" fontId="0" fillId="0" borderId="23" xfId="0" applyNumberFormat="1" applyBorder="1" applyAlignment="1">
      <alignment horizontal="center"/>
    </xf>
    <xf numFmtId="3" fontId="3" fillId="0" borderId="20" xfId="0" applyNumberFormat="1" applyFont="1" applyBorder="1" applyAlignment="1">
      <alignment horizontal="center"/>
    </xf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3" fillId="0" borderId="27" xfId="0" applyFont="1" applyBorder="1"/>
    <xf numFmtId="0" fontId="3" fillId="0" borderId="28" xfId="0" applyFont="1" applyBorder="1"/>
    <xf numFmtId="0" fontId="0" fillId="0" borderId="29" xfId="0" applyBorder="1"/>
    <xf numFmtId="9" fontId="3" fillId="0" borderId="12" xfId="4" applyFont="1" applyBorder="1" applyAlignment="1">
      <alignment horizontal="center"/>
    </xf>
    <xf numFmtId="9" fontId="3" fillId="0" borderId="1" xfId="4" applyFont="1" applyBorder="1" applyAlignment="1">
      <alignment horizontal="center"/>
    </xf>
    <xf numFmtId="9" fontId="0" fillId="0" borderId="0" xfId="4" applyFont="1"/>
    <xf numFmtId="0" fontId="4" fillId="0" borderId="35" xfId="0" applyFont="1" applyBorder="1" applyAlignment="1">
      <alignment horizontal="centerContinuous" vertical="center"/>
    </xf>
    <xf numFmtId="0" fontId="4" fillId="0" borderId="36" xfId="0" applyFont="1" applyBorder="1" applyAlignment="1">
      <alignment horizontal="centerContinuous" vertical="center"/>
    </xf>
    <xf numFmtId="9" fontId="4" fillId="0" borderId="37" xfId="4" applyFont="1" applyBorder="1" applyAlignment="1">
      <alignment horizontal="centerContinuous" vertical="center"/>
    </xf>
    <xf numFmtId="0" fontId="0" fillId="0" borderId="38" xfId="0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3" fontId="0" fillId="0" borderId="40" xfId="0" applyNumberFormat="1" applyBorder="1" applyAlignment="1">
      <alignment horizontal="center"/>
    </xf>
    <xf numFmtId="3" fontId="3" fillId="0" borderId="41" xfId="0" applyNumberFormat="1" applyFont="1" applyBorder="1" applyAlignment="1">
      <alignment horizontal="center"/>
    </xf>
    <xf numFmtId="3" fontId="3" fillId="0" borderId="42" xfId="0" applyNumberFormat="1" applyFont="1" applyBorder="1" applyAlignment="1">
      <alignment horizontal="center"/>
    </xf>
    <xf numFmtId="3" fontId="3" fillId="0" borderId="43" xfId="0" applyNumberFormat="1" applyFont="1" applyBorder="1" applyAlignment="1">
      <alignment horizontal="center"/>
    </xf>
    <xf numFmtId="0" fontId="3" fillId="0" borderId="45" xfId="0" applyFont="1" applyBorder="1"/>
    <xf numFmtId="9" fontId="0" fillId="0" borderId="46" xfId="4" applyFont="1" applyBorder="1" applyAlignment="1">
      <alignment horizontal="center"/>
    </xf>
    <xf numFmtId="9" fontId="3" fillId="0" borderId="39" xfId="4" applyFont="1" applyBorder="1" applyAlignment="1">
      <alignment horizontal="center"/>
    </xf>
    <xf numFmtId="9" fontId="3" fillId="0" borderId="47" xfId="4" applyFont="1" applyBorder="1" applyAlignment="1">
      <alignment horizontal="center"/>
    </xf>
    <xf numFmtId="0" fontId="0" fillId="0" borderId="0" xfId="0" applyBorder="1"/>
    <xf numFmtId="3" fontId="3" fillId="0" borderId="48" xfId="0" applyNumberFormat="1" applyFont="1" applyBorder="1" applyAlignment="1">
      <alignment horizontal="center"/>
    </xf>
    <xf numFmtId="0" fontId="4" fillId="0" borderId="37" xfId="0" applyFont="1" applyBorder="1" applyAlignment="1">
      <alignment horizontal="centerContinuous" vertical="center"/>
    </xf>
    <xf numFmtId="0" fontId="5" fillId="0" borderId="1" xfId="0" applyFont="1" applyBorder="1" applyAlignment="1">
      <alignment horizontal="centerContinuous" vertical="center"/>
    </xf>
    <xf numFmtId="0" fontId="3" fillId="0" borderId="1" xfId="0" applyFont="1" applyBorder="1" applyAlignment="1">
      <alignment horizontal="centerContinuous" vertical="center"/>
    </xf>
    <xf numFmtId="0" fontId="3" fillId="0" borderId="2" xfId="0" applyFont="1" applyBorder="1" applyAlignment="1">
      <alignment horizontal="centerContinuous" vertical="center"/>
    </xf>
    <xf numFmtId="0" fontId="0" fillId="0" borderId="41" xfId="0" applyBorder="1" applyAlignment="1">
      <alignment horizontal="center" vertical="center" wrapText="1"/>
    </xf>
    <xf numFmtId="3" fontId="0" fillId="0" borderId="0" xfId="0" applyNumberFormat="1"/>
    <xf numFmtId="3" fontId="3" fillId="0" borderId="14" xfId="0" applyNumberFormat="1" applyFont="1" applyBorder="1" applyAlignment="1">
      <alignment horizontal="centerContinuous" vertical="center"/>
    </xf>
    <xf numFmtId="3" fontId="0" fillId="0" borderId="38" xfId="0" applyNumberForma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Continuous" vertical="center"/>
    </xf>
    <xf numFmtId="49" fontId="6" fillId="0" borderId="0" xfId="0" applyNumberFormat="1" applyFont="1"/>
    <xf numFmtId="9" fontId="3" fillId="0" borderId="43" xfId="4" applyFont="1" applyBorder="1" applyAlignment="1">
      <alignment horizontal="center"/>
    </xf>
    <xf numFmtId="3" fontId="3" fillId="0" borderId="38" xfId="0" applyNumberFormat="1" applyFont="1" applyBorder="1" applyAlignment="1">
      <alignment horizontal="center"/>
    </xf>
    <xf numFmtId="4" fontId="0" fillId="0" borderId="0" xfId="0" applyNumberFormat="1" applyAlignment="1">
      <alignment horizontal="center"/>
    </xf>
    <xf numFmtId="3" fontId="0" fillId="0" borderId="50" xfId="0" applyNumberFormat="1" applyBorder="1" applyAlignment="1">
      <alignment horizontal="center"/>
    </xf>
    <xf numFmtId="3" fontId="3" fillId="0" borderId="51" xfId="0" applyNumberFormat="1" applyFont="1" applyBorder="1" applyAlignment="1">
      <alignment horizontal="center"/>
    </xf>
    <xf numFmtId="3" fontId="0" fillId="0" borderId="52" xfId="0" applyNumberFormat="1" applyBorder="1" applyAlignment="1">
      <alignment horizontal="center"/>
    </xf>
    <xf numFmtId="3" fontId="0" fillId="0" borderId="53" xfId="0" applyNumberFormat="1" applyBorder="1" applyAlignment="1">
      <alignment horizontal="center"/>
    </xf>
    <xf numFmtId="3" fontId="0" fillId="0" borderId="54" xfId="0" applyNumberFormat="1" applyBorder="1" applyAlignment="1">
      <alignment horizontal="center"/>
    </xf>
    <xf numFmtId="3" fontId="3" fillId="0" borderId="49" xfId="0" applyNumberFormat="1" applyFont="1" applyBorder="1" applyAlignment="1">
      <alignment horizontal="center"/>
    </xf>
    <xf numFmtId="3" fontId="3" fillId="0" borderId="55" xfId="0" applyNumberFormat="1" applyFont="1" applyBorder="1" applyAlignment="1">
      <alignment horizontal="center"/>
    </xf>
    <xf numFmtId="3" fontId="0" fillId="0" borderId="56" xfId="0" applyNumberFormat="1" applyBorder="1" applyAlignment="1">
      <alignment horizontal="center"/>
    </xf>
    <xf numFmtId="3" fontId="3" fillId="0" borderId="45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Continuous" vertical="center"/>
    </xf>
    <xf numFmtId="3" fontId="7" fillId="0" borderId="1" xfId="0" applyNumberFormat="1" applyFont="1" applyBorder="1" applyAlignment="1">
      <alignment horizontal="centerContinuous" vertical="center"/>
    </xf>
    <xf numFmtId="0" fontId="7" fillId="0" borderId="1" xfId="0" applyFont="1" applyBorder="1" applyAlignment="1">
      <alignment horizontal="centerContinuous"/>
    </xf>
    <xf numFmtId="0" fontId="7" fillId="0" borderId="2" xfId="0" applyFont="1" applyBorder="1" applyAlignment="1">
      <alignment horizontal="centerContinuous" vertical="center"/>
    </xf>
    <xf numFmtId="0" fontId="7" fillId="0" borderId="14" xfId="0" applyFont="1" applyBorder="1" applyAlignment="1">
      <alignment horizontal="centerContinuous" vertical="center"/>
    </xf>
    <xf numFmtId="9" fontId="1" fillId="0" borderId="18" xfId="4" applyBorder="1" applyAlignment="1">
      <alignment horizontal="center"/>
    </xf>
    <xf numFmtId="9" fontId="1" fillId="0" borderId="19" xfId="4" applyBorder="1" applyAlignment="1">
      <alignment horizontal="center"/>
    </xf>
    <xf numFmtId="9" fontId="1" fillId="0" borderId="46" xfId="4" applyBorder="1" applyAlignment="1">
      <alignment horizontal="center"/>
    </xf>
    <xf numFmtId="9" fontId="1" fillId="0" borderId="16" xfId="4" applyBorder="1" applyAlignment="1">
      <alignment horizontal="center"/>
    </xf>
    <xf numFmtId="0" fontId="3" fillId="0" borderId="51" xfId="0" applyFont="1" applyBorder="1"/>
    <xf numFmtId="0" fontId="0" fillId="0" borderId="21" xfId="0" applyBorder="1"/>
    <xf numFmtId="0" fontId="0" fillId="0" borderId="22" xfId="0" applyBorder="1"/>
    <xf numFmtId="0" fontId="0" fillId="0" borderId="22" xfId="0" applyBorder="1" applyAlignment="1">
      <alignment horizontal="center"/>
    </xf>
    <xf numFmtId="0" fontId="0" fillId="0" borderId="23" xfId="0" applyBorder="1"/>
    <xf numFmtId="0" fontId="7" fillId="0" borderId="14" xfId="0" applyFont="1" applyBorder="1" applyAlignment="1">
      <alignment horizontal="center" vertical="center" wrapText="1"/>
    </xf>
    <xf numFmtId="3" fontId="0" fillId="0" borderId="16" xfId="0" applyNumberFormat="1" applyBorder="1" applyAlignment="1">
      <alignment horizontal="centerContinuous" vertical="center" wrapText="1"/>
    </xf>
    <xf numFmtId="0" fontId="9" fillId="0" borderId="0" xfId="0" applyFont="1"/>
    <xf numFmtId="3" fontId="9" fillId="0" borderId="0" xfId="0" applyNumberFormat="1" applyFont="1" applyAlignment="1">
      <alignment horizontal="center"/>
    </xf>
    <xf numFmtId="0" fontId="0" fillId="0" borderId="12" xfId="0" applyBorder="1" applyAlignment="1">
      <alignment horizontal="center" vertical="center" wrapText="1"/>
    </xf>
    <xf numFmtId="3" fontId="12" fillId="0" borderId="0" xfId="0" applyNumberFormat="1" applyFont="1" applyAlignment="1">
      <alignment horizontal="center"/>
    </xf>
    <xf numFmtId="9" fontId="0" fillId="0" borderId="0" xfId="0" applyNumberFormat="1"/>
    <xf numFmtId="3" fontId="0" fillId="0" borderId="41" xfId="0" applyNumberFormat="1" applyBorder="1" applyAlignment="1">
      <alignment horizontal="center" vertical="center"/>
    </xf>
    <xf numFmtId="0" fontId="9" fillId="0" borderId="0" xfId="0" applyFont="1" applyBorder="1" applyAlignment="1">
      <alignment horizontal="center" vertical="center" wrapText="1"/>
    </xf>
    <xf numFmtId="9" fontId="9" fillId="0" borderId="0" xfId="4" applyFont="1" applyBorder="1" applyAlignment="1">
      <alignment horizontal="center"/>
    </xf>
    <xf numFmtId="9" fontId="11" fillId="0" borderId="0" xfId="4" applyFont="1" applyBorder="1" applyAlignment="1">
      <alignment horizontal="center"/>
    </xf>
    <xf numFmtId="0" fontId="12" fillId="0" borderId="0" xfId="0" applyFont="1"/>
    <xf numFmtId="0" fontId="10" fillId="0" borderId="0" xfId="0" applyFont="1" applyBorder="1" applyAlignment="1">
      <alignment horizontal="center" vertical="center"/>
    </xf>
    <xf numFmtId="0" fontId="5" fillId="0" borderId="2" xfId="0" applyFont="1" applyBorder="1" applyAlignment="1">
      <alignment horizontal="centerContinuous" vertical="center"/>
    </xf>
    <xf numFmtId="0" fontId="0" fillId="0" borderId="0" xfId="0" applyBorder="1" applyAlignment="1">
      <alignment horizontal="center"/>
    </xf>
    <xf numFmtId="3" fontId="12" fillId="0" borderId="0" xfId="0" applyNumberFormat="1" applyFont="1" applyBorder="1" applyAlignment="1">
      <alignment horizontal="center"/>
    </xf>
    <xf numFmtId="9" fontId="0" fillId="0" borderId="10" xfId="4" applyNumberFormat="1" applyFont="1" applyBorder="1" applyAlignment="1">
      <alignment horizontal="center"/>
    </xf>
    <xf numFmtId="9" fontId="0" fillId="0" borderId="0" xfId="4" applyNumberFormat="1" applyFont="1" applyBorder="1" applyAlignment="1">
      <alignment horizontal="center"/>
    </xf>
    <xf numFmtId="9" fontId="0" fillId="0" borderId="11" xfId="4" applyNumberFormat="1" applyFont="1" applyBorder="1" applyAlignment="1">
      <alignment horizontal="center"/>
    </xf>
    <xf numFmtId="9" fontId="3" fillId="0" borderId="12" xfId="4" applyNumberFormat="1" applyFont="1" applyBorder="1" applyAlignment="1">
      <alignment horizontal="center"/>
    </xf>
    <xf numFmtId="9" fontId="3" fillId="0" borderId="1" xfId="4" applyNumberFormat="1" applyFont="1" applyBorder="1" applyAlignment="1">
      <alignment horizontal="center"/>
    </xf>
    <xf numFmtId="9" fontId="0" fillId="0" borderId="13" xfId="4" applyNumberFormat="1" applyFont="1" applyBorder="1" applyAlignment="1">
      <alignment horizontal="center"/>
    </xf>
    <xf numFmtId="166" fontId="0" fillId="0" borderId="30" xfId="4" applyNumberFormat="1" applyFont="1" applyBorder="1" applyAlignment="1">
      <alignment horizontal="center"/>
    </xf>
    <xf numFmtId="166" fontId="0" fillId="0" borderId="31" xfId="4" applyNumberFormat="1" applyFont="1" applyBorder="1" applyAlignment="1">
      <alignment horizontal="center"/>
    </xf>
    <xf numFmtId="166" fontId="0" fillId="0" borderId="32" xfId="4" applyNumberFormat="1" applyFont="1" applyBorder="1" applyAlignment="1">
      <alignment horizontal="center"/>
    </xf>
    <xf numFmtId="0" fontId="0" fillId="0" borderId="1" xfId="0" applyBorder="1" applyAlignment="1">
      <alignment horizontal="centerContinuous"/>
    </xf>
    <xf numFmtId="0" fontId="0" fillId="0" borderId="0" xfId="0" applyFill="1"/>
    <xf numFmtId="3" fontId="0" fillId="0" borderId="0" xfId="0" applyNumberFormat="1" applyFill="1"/>
    <xf numFmtId="3" fontId="9" fillId="0" borderId="0" xfId="0" applyNumberFormat="1" applyFont="1" applyFill="1"/>
    <xf numFmtId="0" fontId="9" fillId="0" borderId="0" xfId="0" applyFont="1" applyFill="1"/>
    <xf numFmtId="3" fontId="3" fillId="0" borderId="14" xfId="0" applyNumberFormat="1" applyFont="1" applyFill="1" applyBorder="1" applyAlignment="1">
      <alignment horizontal="centerContinuous" vertical="center"/>
    </xf>
    <xf numFmtId="0" fontId="5" fillId="0" borderId="1" xfId="0" applyFont="1" applyFill="1" applyBorder="1" applyAlignment="1">
      <alignment horizontal="centerContinuous" vertical="center"/>
    </xf>
    <xf numFmtId="0" fontId="10" fillId="0" borderId="1" xfId="0" applyFont="1" applyFill="1" applyBorder="1" applyAlignment="1">
      <alignment horizontal="centerContinuous" vertical="center"/>
    </xf>
    <xf numFmtId="3" fontId="11" fillId="0" borderId="1" xfId="0" applyNumberFormat="1" applyFont="1" applyFill="1" applyBorder="1" applyAlignment="1">
      <alignment horizontal="centerContinuous" vertical="center"/>
    </xf>
    <xf numFmtId="0" fontId="10" fillId="0" borderId="2" xfId="0" applyFont="1" applyFill="1" applyBorder="1" applyAlignment="1">
      <alignment horizontal="centerContinuous" vertical="center"/>
    </xf>
    <xf numFmtId="3" fontId="11" fillId="0" borderId="14" xfId="0" applyNumberFormat="1" applyFont="1" applyFill="1" applyBorder="1" applyAlignment="1">
      <alignment horizontal="centerContinuous" vertical="center"/>
    </xf>
    <xf numFmtId="3" fontId="0" fillId="0" borderId="38" xfId="0" applyNumberFormat="1" applyFill="1" applyBorder="1" applyAlignment="1">
      <alignment horizontal="center" vertical="center" wrapText="1"/>
    </xf>
    <xf numFmtId="0" fontId="0" fillId="0" borderId="39" xfId="0" applyFill="1" applyBorder="1" applyAlignment="1">
      <alignment horizontal="center" vertical="center" wrapText="1"/>
    </xf>
    <xf numFmtId="3" fontId="9" fillId="0" borderId="38" xfId="0" applyNumberFormat="1" applyFont="1" applyFill="1" applyBorder="1" applyAlignment="1">
      <alignment horizontal="center" vertical="center" wrapText="1"/>
    </xf>
    <xf numFmtId="0" fontId="9" fillId="0" borderId="39" xfId="0" applyFont="1" applyFill="1" applyBorder="1" applyAlignment="1">
      <alignment horizontal="center" vertical="center" wrapText="1"/>
    </xf>
    <xf numFmtId="1" fontId="0" fillId="0" borderId="0" xfId="0" applyNumberFormat="1" applyFill="1" applyAlignment="1">
      <alignment horizontal="center"/>
    </xf>
    <xf numFmtId="0" fontId="0" fillId="0" borderId="24" xfId="0" applyFill="1" applyBorder="1"/>
    <xf numFmtId="3" fontId="0" fillId="0" borderId="0" xfId="0" applyNumberFormat="1" applyFill="1" applyAlignment="1">
      <alignment horizontal="center"/>
    </xf>
    <xf numFmtId="9" fontId="0" fillId="0" borderId="46" xfId="4" applyFont="1" applyFill="1" applyBorder="1" applyAlignment="1">
      <alignment horizontal="center"/>
    </xf>
    <xf numFmtId="3" fontId="9" fillId="0" borderId="0" xfId="0" applyNumberFormat="1" applyFont="1" applyFill="1" applyAlignment="1">
      <alignment horizontal="center"/>
    </xf>
    <xf numFmtId="9" fontId="9" fillId="0" borderId="46" xfId="4" applyFont="1" applyFill="1" applyBorder="1" applyAlignment="1">
      <alignment horizontal="center"/>
    </xf>
    <xf numFmtId="3" fontId="12" fillId="0" borderId="0" xfId="0" applyNumberFormat="1" applyFont="1" applyFill="1" applyAlignment="1">
      <alignment horizontal="center"/>
    </xf>
    <xf numFmtId="0" fontId="0" fillId="0" borderId="0" xfId="0" applyFill="1" applyAlignment="1">
      <alignment horizontal="center"/>
    </xf>
    <xf numFmtId="0" fontId="0" fillId="0" borderId="25" xfId="0" applyFill="1" applyBorder="1"/>
    <xf numFmtId="9" fontId="0" fillId="0" borderId="18" xfId="4" applyFont="1" applyFill="1" applyBorder="1" applyAlignment="1">
      <alignment horizontal="center"/>
    </xf>
    <xf numFmtId="9" fontId="9" fillId="0" borderId="18" xfId="4" applyFont="1" applyFill="1" applyBorder="1" applyAlignment="1">
      <alignment horizontal="center"/>
    </xf>
    <xf numFmtId="0" fontId="0" fillId="0" borderId="26" xfId="0" applyFill="1" applyBorder="1"/>
    <xf numFmtId="9" fontId="0" fillId="0" borderId="19" xfId="4" applyFont="1" applyFill="1" applyBorder="1" applyAlignment="1">
      <alignment horizontal="center"/>
    </xf>
    <xf numFmtId="9" fontId="9" fillId="0" borderId="19" xfId="4" applyFont="1" applyFill="1" applyBorder="1" applyAlignment="1">
      <alignment horizontal="center"/>
    </xf>
    <xf numFmtId="0" fontId="3" fillId="0" borderId="0" xfId="0" applyFont="1" applyFill="1"/>
    <xf numFmtId="0" fontId="3" fillId="0" borderId="27" xfId="0" applyFont="1" applyFill="1" applyBorder="1"/>
    <xf numFmtId="3" fontId="3" fillId="0" borderId="12" xfId="0" applyNumberFormat="1" applyFont="1" applyFill="1" applyBorder="1" applyAlignment="1">
      <alignment horizontal="center"/>
    </xf>
    <xf numFmtId="9" fontId="3" fillId="0" borderId="39" xfId="4" applyFont="1" applyFill="1" applyBorder="1" applyAlignment="1">
      <alignment horizontal="center"/>
    </xf>
    <xf numFmtId="3" fontId="11" fillId="0" borderId="12" xfId="0" applyNumberFormat="1" applyFont="1" applyFill="1" applyBorder="1" applyAlignment="1">
      <alignment horizontal="center"/>
    </xf>
    <xf numFmtId="9" fontId="11" fillId="0" borderId="39" xfId="4" applyFont="1" applyFill="1" applyBorder="1" applyAlignment="1">
      <alignment horizontal="center"/>
    </xf>
    <xf numFmtId="0" fontId="3" fillId="0" borderId="28" xfId="0" applyFont="1" applyFill="1" applyBorder="1"/>
    <xf numFmtId="3" fontId="3" fillId="0" borderId="1" xfId="0" applyNumberFormat="1" applyFont="1" applyFill="1" applyBorder="1" applyAlignment="1">
      <alignment horizontal="center"/>
    </xf>
    <xf numFmtId="9" fontId="3" fillId="0" borderId="2" xfId="4" applyFont="1" applyFill="1" applyBorder="1" applyAlignment="1">
      <alignment horizontal="center"/>
    </xf>
    <xf numFmtId="3" fontId="11" fillId="0" borderId="1" xfId="0" applyNumberFormat="1" applyFont="1" applyFill="1" applyBorder="1" applyAlignment="1">
      <alignment horizontal="center"/>
    </xf>
    <xf numFmtId="9" fontId="11" fillId="0" borderId="2" xfId="4" applyFont="1" applyFill="1" applyBorder="1" applyAlignment="1">
      <alignment horizontal="center"/>
    </xf>
    <xf numFmtId="0" fontId="0" fillId="0" borderId="29" xfId="0" applyFill="1" applyBorder="1"/>
    <xf numFmtId="9" fontId="0" fillId="0" borderId="16" xfId="4" applyFont="1" applyFill="1" applyBorder="1" applyAlignment="1">
      <alignment horizontal="center"/>
    </xf>
    <xf numFmtId="9" fontId="9" fillId="0" borderId="16" xfId="4" applyFont="1" applyFill="1" applyBorder="1" applyAlignment="1">
      <alignment horizontal="center"/>
    </xf>
    <xf numFmtId="0" fontId="3" fillId="0" borderId="45" xfId="0" applyFont="1" applyFill="1" applyBorder="1"/>
    <xf numFmtId="3" fontId="3" fillId="0" borderId="43" xfId="0" applyNumberFormat="1" applyFont="1" applyFill="1" applyBorder="1" applyAlignment="1">
      <alignment horizontal="center"/>
    </xf>
    <xf numFmtId="9" fontId="3" fillId="0" borderId="47" xfId="4" applyFont="1" applyFill="1" applyBorder="1" applyAlignment="1">
      <alignment horizontal="center"/>
    </xf>
    <xf numFmtId="3" fontId="11" fillId="0" borderId="43" xfId="0" applyNumberFormat="1" applyFont="1" applyFill="1" applyBorder="1" applyAlignment="1">
      <alignment horizontal="center"/>
    </xf>
    <xf numFmtId="9" fontId="11" fillId="0" borderId="47" xfId="4" applyFont="1" applyFill="1" applyBorder="1" applyAlignment="1">
      <alignment horizontal="center"/>
    </xf>
    <xf numFmtId="49" fontId="6" fillId="0" borderId="0" xfId="0" applyNumberFormat="1" applyFont="1" applyFill="1"/>
    <xf numFmtId="49" fontId="13" fillId="0" borderId="0" xfId="0" applyNumberFormat="1" applyFont="1"/>
    <xf numFmtId="0" fontId="5" fillId="0" borderId="2" xfId="0" applyFont="1" applyFill="1" applyBorder="1" applyAlignment="1">
      <alignment horizontal="centerContinuous" vertical="center"/>
    </xf>
    <xf numFmtId="0" fontId="3" fillId="0" borderId="14" xfId="0" applyFont="1" applyBorder="1" applyAlignment="1">
      <alignment horizontal="centerContinuous" vertical="center"/>
    </xf>
    <xf numFmtId="9" fontId="1" fillId="0" borderId="0" xfId="4" applyBorder="1" applyAlignment="1">
      <alignment horizontal="center"/>
    </xf>
    <xf numFmtId="9" fontId="1" fillId="0" borderId="11" xfId="4" applyBorder="1" applyAlignment="1">
      <alignment horizontal="center"/>
    </xf>
    <xf numFmtId="9" fontId="1" fillId="0" borderId="10" xfId="4" applyBorder="1" applyAlignment="1">
      <alignment horizontal="center"/>
    </xf>
    <xf numFmtId="9" fontId="1" fillId="0" borderId="13" xfId="4" applyBorder="1" applyAlignment="1">
      <alignment horizontal="center"/>
    </xf>
    <xf numFmtId="0" fontId="3" fillId="0" borderId="0" xfId="0" applyFont="1" applyFill="1" applyBorder="1"/>
    <xf numFmtId="0" fontId="3" fillId="0" borderId="0" xfId="0" applyFont="1" applyBorder="1"/>
    <xf numFmtId="0" fontId="0" fillId="0" borderId="60" xfId="0" applyBorder="1"/>
    <xf numFmtId="0" fontId="0" fillId="0" borderId="61" xfId="0" applyBorder="1"/>
    <xf numFmtId="0" fontId="0" fillId="0" borderId="62" xfId="0" applyBorder="1"/>
    <xf numFmtId="0" fontId="0" fillId="0" borderId="63" xfId="0" applyBorder="1"/>
    <xf numFmtId="0" fontId="0" fillId="0" borderId="60" xfId="0" pivotButton="1" applyBorder="1"/>
    <xf numFmtId="0" fontId="0" fillId="0" borderId="64" xfId="0" applyBorder="1"/>
    <xf numFmtId="0" fontId="0" fillId="0" borderId="67" xfId="0" applyBorder="1"/>
    <xf numFmtId="0" fontId="0" fillId="0" borderId="60" xfId="0" applyNumberFormat="1" applyBorder="1"/>
    <xf numFmtId="0" fontId="0" fillId="0" borderId="67" xfId="0" applyNumberFormat="1" applyBorder="1"/>
    <xf numFmtId="0" fontId="0" fillId="0" borderId="68" xfId="0" applyNumberFormat="1" applyBorder="1"/>
    <xf numFmtId="0" fontId="0" fillId="0" borderId="70" xfId="0" applyBorder="1"/>
    <xf numFmtId="0" fontId="0" fillId="0" borderId="70" xfId="0" applyNumberFormat="1" applyBorder="1"/>
    <xf numFmtId="0" fontId="0" fillId="0" borderId="0" xfId="0" applyNumberFormat="1"/>
    <xf numFmtId="0" fontId="3" fillId="2" borderId="28" xfId="0" applyFont="1" applyFill="1" applyBorder="1"/>
    <xf numFmtId="0" fontId="10" fillId="0" borderId="0" xfId="0" applyFont="1" applyFill="1" applyBorder="1" applyAlignment="1">
      <alignment horizontal="centerContinuous" vertical="center"/>
    </xf>
    <xf numFmtId="0" fontId="9" fillId="0" borderId="0" xfId="0" applyFont="1" applyFill="1" applyBorder="1" applyAlignment="1">
      <alignment horizontal="center" vertical="center" wrapText="1"/>
    </xf>
    <xf numFmtId="3" fontId="0" fillId="3" borderId="40" xfId="0" applyNumberFormat="1" applyFill="1" applyBorder="1" applyAlignment="1">
      <alignment horizontal="center"/>
    </xf>
    <xf numFmtId="3" fontId="9" fillId="0" borderId="49" xfId="0" applyNumberFormat="1" applyFont="1" applyFill="1" applyBorder="1" applyAlignment="1">
      <alignment horizontal="center" vertical="center" wrapText="1"/>
    </xf>
    <xf numFmtId="3" fontId="9" fillId="0" borderId="0" xfId="0" applyNumberFormat="1" applyFont="1" applyFill="1" applyBorder="1" applyAlignment="1">
      <alignment horizontal="center"/>
    </xf>
    <xf numFmtId="3" fontId="11" fillId="0" borderId="35" xfId="0" applyNumberFormat="1" applyFont="1" applyFill="1" applyBorder="1" applyAlignment="1">
      <alignment horizontal="centerContinuous" vertical="center"/>
    </xf>
    <xf numFmtId="0" fontId="10" fillId="0" borderId="36" xfId="0" applyFont="1" applyFill="1" applyBorder="1" applyAlignment="1">
      <alignment horizontal="centerContinuous" vertical="center"/>
    </xf>
    <xf numFmtId="0" fontId="10" fillId="0" borderId="37" xfId="0" applyFont="1" applyFill="1" applyBorder="1" applyAlignment="1">
      <alignment horizontal="centerContinuous" vertical="center"/>
    </xf>
    <xf numFmtId="3" fontId="9" fillId="0" borderId="9" xfId="0" applyNumberFormat="1" applyFont="1" applyFill="1" applyBorder="1" applyAlignment="1">
      <alignment horizontal="center" vertical="center" wrapText="1"/>
    </xf>
    <xf numFmtId="0" fontId="17" fillId="0" borderId="0" xfId="0" applyFont="1"/>
    <xf numFmtId="0" fontId="3" fillId="0" borderId="60" xfId="0" pivotButton="1" applyFont="1" applyBorder="1" applyAlignment="1">
      <alignment wrapText="1"/>
    </xf>
    <xf numFmtId="0" fontId="0" fillId="4" borderId="60" xfId="0" applyFill="1" applyBorder="1"/>
    <xf numFmtId="0" fontId="0" fillId="4" borderId="61" xfId="0" applyFill="1" applyBorder="1"/>
    <xf numFmtId="0" fontId="0" fillId="4" borderId="60" xfId="0" applyNumberFormat="1" applyFill="1" applyBorder="1"/>
    <xf numFmtId="0" fontId="0" fillId="4" borderId="70" xfId="0" applyNumberFormat="1" applyFill="1" applyBorder="1"/>
    <xf numFmtId="0" fontId="0" fillId="4" borderId="67" xfId="0" applyNumberFormat="1" applyFill="1" applyBorder="1"/>
    <xf numFmtId="0" fontId="0" fillId="4" borderId="65" xfId="0" applyFill="1" applyBorder="1"/>
    <xf numFmtId="0" fontId="0" fillId="4" borderId="66" xfId="0" applyFill="1" applyBorder="1"/>
    <xf numFmtId="0" fontId="0" fillId="4" borderId="65" xfId="0" applyNumberFormat="1" applyFill="1" applyBorder="1"/>
    <xf numFmtId="0" fontId="0" fillId="4" borderId="71" xfId="0" applyNumberFormat="1" applyFill="1" applyBorder="1"/>
    <xf numFmtId="0" fontId="0" fillId="4" borderId="69" xfId="0" applyNumberFormat="1" applyFill="1" applyBorder="1"/>
    <xf numFmtId="10" fontId="0" fillId="0" borderId="60" xfId="0" applyNumberFormat="1" applyBorder="1" applyAlignment="1">
      <alignment horizontal="center"/>
    </xf>
    <xf numFmtId="10" fontId="0" fillId="0" borderId="64" xfId="0" applyNumberFormat="1" applyBorder="1" applyAlignment="1">
      <alignment horizontal="center"/>
    </xf>
    <xf numFmtId="10" fontId="0" fillId="4" borderId="60" xfId="0" applyNumberFormat="1" applyFill="1" applyBorder="1" applyAlignment="1">
      <alignment horizontal="center"/>
    </xf>
    <xf numFmtId="0" fontId="3" fillId="0" borderId="72" xfId="0" applyFont="1" applyBorder="1"/>
    <xf numFmtId="9" fontId="3" fillId="0" borderId="20" xfId="4" applyFont="1" applyBorder="1" applyAlignment="1">
      <alignment horizontal="center"/>
    </xf>
    <xf numFmtId="9" fontId="3" fillId="0" borderId="41" xfId="4" applyFont="1" applyBorder="1" applyAlignment="1">
      <alignment horizontal="center"/>
    </xf>
    <xf numFmtId="3" fontId="3" fillId="0" borderId="72" xfId="0" applyNumberFormat="1" applyFont="1" applyBorder="1" applyAlignment="1">
      <alignment horizontal="center"/>
    </xf>
    <xf numFmtId="0" fontId="12" fillId="0" borderId="0" xfId="3"/>
    <xf numFmtId="3" fontId="12" fillId="0" borderId="0" xfId="3" applyNumberFormat="1"/>
    <xf numFmtId="49" fontId="6" fillId="0" borderId="0" xfId="3" applyNumberFormat="1" applyFont="1"/>
    <xf numFmtId="9" fontId="3" fillId="0" borderId="47" xfId="5" applyFont="1" applyBorder="1" applyAlignment="1">
      <alignment horizontal="center"/>
    </xf>
    <xf numFmtId="3" fontId="3" fillId="0" borderId="43" xfId="3" applyNumberFormat="1" applyFont="1" applyBorder="1" applyAlignment="1">
      <alignment horizontal="center"/>
    </xf>
    <xf numFmtId="0" fontId="3" fillId="0" borderId="45" xfId="3" applyFont="1" applyBorder="1"/>
    <xf numFmtId="9" fontId="3" fillId="0" borderId="39" xfId="5" applyFont="1" applyBorder="1" applyAlignment="1">
      <alignment horizontal="center"/>
    </xf>
    <xf numFmtId="3" fontId="3" fillId="0" borderId="12" xfId="3" applyNumberFormat="1" applyFont="1" applyBorder="1" applyAlignment="1">
      <alignment horizontal="center"/>
    </xf>
    <xf numFmtId="0" fontId="3" fillId="0" borderId="27" xfId="3" applyFont="1" applyBorder="1"/>
    <xf numFmtId="9" fontId="3" fillId="0" borderId="2" xfId="5" applyFont="1" applyBorder="1" applyAlignment="1">
      <alignment horizontal="center"/>
    </xf>
    <xf numFmtId="3" fontId="3" fillId="0" borderId="1" xfId="3" applyNumberFormat="1" applyFont="1" applyBorder="1" applyAlignment="1">
      <alignment horizontal="center"/>
    </xf>
    <xf numFmtId="0" fontId="3" fillId="0" borderId="28" xfId="3" applyFont="1" applyBorder="1"/>
    <xf numFmtId="9" fontId="12" fillId="0" borderId="19" xfId="5" applyBorder="1" applyAlignment="1">
      <alignment horizontal="center"/>
    </xf>
    <xf numFmtId="3" fontId="12" fillId="0" borderId="0" xfId="3" applyNumberFormat="1" applyFont="1" applyAlignment="1">
      <alignment horizontal="center"/>
    </xf>
    <xf numFmtId="0" fontId="12" fillId="0" borderId="26" xfId="3" applyBorder="1"/>
    <xf numFmtId="0" fontId="12" fillId="0" borderId="0" xfId="3" applyAlignment="1">
      <alignment horizontal="center"/>
    </xf>
    <xf numFmtId="9" fontId="12" fillId="0" borderId="18" xfId="5" applyBorder="1" applyAlignment="1">
      <alignment horizontal="center"/>
    </xf>
    <xf numFmtId="0" fontId="12" fillId="0" borderId="25" xfId="3" applyBorder="1"/>
    <xf numFmtId="3" fontId="12" fillId="0" borderId="0" xfId="3" applyNumberFormat="1" applyFont="1" applyBorder="1" applyAlignment="1">
      <alignment horizontal="center"/>
    </xf>
    <xf numFmtId="9" fontId="12" fillId="0" borderId="46" xfId="5" applyBorder="1" applyAlignment="1">
      <alignment horizontal="center"/>
    </xf>
    <xf numFmtId="0" fontId="12" fillId="0" borderId="24" xfId="3" applyBorder="1"/>
    <xf numFmtId="0" fontId="12" fillId="0" borderId="33" xfId="3" applyBorder="1" applyAlignment="1">
      <alignment horizontal="center" vertical="center" wrapText="1"/>
    </xf>
    <xf numFmtId="3" fontId="12" fillId="0" borderId="38" xfId="3" applyNumberFormat="1" applyBorder="1" applyAlignment="1">
      <alignment horizontal="center" vertical="center" wrapText="1"/>
    </xf>
    <xf numFmtId="0" fontId="12" fillId="0" borderId="39" xfId="3" applyBorder="1" applyAlignment="1">
      <alignment horizontal="center" vertical="center" wrapText="1"/>
    </xf>
    <xf numFmtId="3" fontId="12" fillId="0" borderId="9" xfId="3" applyNumberFormat="1" applyBorder="1" applyAlignment="1">
      <alignment horizontal="center" vertical="center" wrapText="1"/>
    </xf>
    <xf numFmtId="0" fontId="5" fillId="0" borderId="37" xfId="3" applyFont="1" applyBorder="1" applyAlignment="1">
      <alignment horizontal="centerContinuous" vertical="center"/>
    </xf>
    <xf numFmtId="0" fontId="5" fillId="0" borderId="36" xfId="3" applyFont="1" applyBorder="1" applyAlignment="1">
      <alignment horizontal="centerContinuous" vertical="center"/>
    </xf>
    <xf numFmtId="3" fontId="3" fillId="0" borderId="35" xfId="3" applyNumberFormat="1" applyFont="1" applyBorder="1" applyAlignment="1">
      <alignment horizontal="centerContinuous" vertical="center"/>
    </xf>
    <xf numFmtId="3" fontId="12" fillId="0" borderId="0" xfId="3" applyNumberFormat="1" applyAlignment="1">
      <alignment horizontal="center"/>
    </xf>
    <xf numFmtId="4" fontId="12" fillId="0" borderId="0" xfId="3" applyNumberFormat="1" applyAlignment="1">
      <alignment horizontal="center"/>
    </xf>
    <xf numFmtId="164" fontId="12" fillId="0" borderId="0" xfId="3" applyNumberFormat="1" applyAlignment="1">
      <alignment horizontal="center"/>
    </xf>
    <xf numFmtId="2" fontId="3" fillId="0" borderId="19" xfId="5" applyNumberFormat="1" applyFont="1" applyBorder="1" applyAlignment="1">
      <alignment horizontal="center"/>
    </xf>
    <xf numFmtId="3" fontId="3" fillId="0" borderId="11" xfId="3" applyNumberFormat="1" applyFont="1" applyBorder="1" applyAlignment="1">
      <alignment horizontal="center"/>
    </xf>
    <xf numFmtId="3" fontId="3" fillId="0" borderId="3" xfId="3" applyNumberFormat="1" applyFont="1" applyBorder="1" applyAlignment="1">
      <alignment horizontal="center"/>
    </xf>
    <xf numFmtId="3" fontId="3" fillId="0" borderId="0" xfId="3" applyNumberFormat="1" applyFont="1" applyAlignment="1">
      <alignment horizontal="center"/>
    </xf>
    <xf numFmtId="0" fontId="3" fillId="0" borderId="3" xfId="3" applyFont="1" applyBorder="1"/>
    <xf numFmtId="0" fontId="3" fillId="0" borderId="0" xfId="3" applyFont="1"/>
    <xf numFmtId="2" fontId="3" fillId="0" borderId="33" xfId="5" applyNumberFormat="1" applyFont="1" applyBorder="1" applyAlignment="1">
      <alignment horizontal="center"/>
    </xf>
    <xf numFmtId="3" fontId="3" fillId="0" borderId="38" xfId="3" applyNumberFormat="1" applyFont="1" applyBorder="1" applyAlignment="1">
      <alignment horizontal="center"/>
    </xf>
    <xf numFmtId="0" fontId="3" fillId="0" borderId="9" xfId="3" applyFont="1" applyBorder="1"/>
    <xf numFmtId="2" fontId="3" fillId="0" borderId="34" xfId="5" applyNumberFormat="1" applyFont="1" applyBorder="1" applyAlignment="1">
      <alignment horizontal="center"/>
    </xf>
    <xf numFmtId="3" fontId="3" fillId="0" borderId="14" xfId="3" applyNumberFormat="1" applyFont="1" applyBorder="1" applyAlignment="1">
      <alignment horizontal="center"/>
    </xf>
    <xf numFmtId="0" fontId="3" fillId="0" borderId="7" xfId="3" applyFont="1" applyBorder="1"/>
    <xf numFmtId="2" fontId="0" fillId="0" borderId="32" xfId="5" applyNumberFormat="1" applyFont="1" applyBorder="1" applyAlignment="1">
      <alignment horizontal="center"/>
    </xf>
    <xf numFmtId="3" fontId="12" fillId="0" borderId="11" xfId="3" applyNumberFormat="1" applyBorder="1" applyAlignment="1">
      <alignment horizontal="center"/>
    </xf>
    <xf numFmtId="3" fontId="12" fillId="0" borderId="3" xfId="3" applyNumberFormat="1" applyBorder="1" applyAlignment="1">
      <alignment horizontal="center"/>
    </xf>
    <xf numFmtId="0" fontId="12" fillId="0" borderId="6" xfId="3" applyBorder="1"/>
    <xf numFmtId="2" fontId="0" fillId="0" borderId="31" xfId="5" applyNumberFormat="1" applyFont="1" applyBorder="1" applyAlignment="1">
      <alignment horizontal="center"/>
    </xf>
    <xf numFmtId="3" fontId="12" fillId="0" borderId="0" xfId="3" applyNumberFormat="1" applyBorder="1" applyAlignment="1">
      <alignment horizontal="center"/>
    </xf>
    <xf numFmtId="3" fontId="12" fillId="0" borderId="17" xfId="3" applyNumberFormat="1" applyBorder="1" applyAlignment="1">
      <alignment horizontal="center"/>
    </xf>
    <xf numFmtId="0" fontId="12" fillId="0" borderId="5" xfId="3" applyBorder="1"/>
    <xf numFmtId="2" fontId="0" fillId="0" borderId="57" xfId="5" applyNumberFormat="1" applyFont="1" applyBorder="1" applyAlignment="1">
      <alignment horizontal="center"/>
    </xf>
    <xf numFmtId="3" fontId="12" fillId="0" borderId="13" xfId="3" applyNumberFormat="1" applyBorder="1" applyAlignment="1">
      <alignment horizontal="center"/>
    </xf>
    <xf numFmtId="3" fontId="12" fillId="0" borderId="15" xfId="3" applyNumberFormat="1" applyBorder="1" applyAlignment="1">
      <alignment horizontal="center"/>
    </xf>
    <xf numFmtId="0" fontId="12" fillId="0" borderId="8" xfId="3" applyBorder="1"/>
    <xf numFmtId="3" fontId="3" fillId="0" borderId="0" xfId="3" applyNumberFormat="1" applyFont="1"/>
    <xf numFmtId="2" fontId="0" fillId="0" borderId="30" xfId="5" applyNumberFormat="1" applyFont="1" applyBorder="1" applyAlignment="1">
      <alignment horizontal="center"/>
    </xf>
    <xf numFmtId="3" fontId="12" fillId="0" borderId="10" xfId="3" applyNumberFormat="1" applyBorder="1" applyAlignment="1">
      <alignment horizontal="center"/>
    </xf>
    <xf numFmtId="3" fontId="12" fillId="0" borderId="50" xfId="3" applyNumberFormat="1" applyBorder="1" applyAlignment="1">
      <alignment horizontal="center"/>
    </xf>
    <xf numFmtId="0" fontId="12" fillId="0" borderId="4" xfId="3" applyBorder="1"/>
    <xf numFmtId="1" fontId="12" fillId="0" borderId="0" xfId="3" applyNumberFormat="1" applyAlignment="1">
      <alignment horizontal="center"/>
    </xf>
    <xf numFmtId="3" fontId="12" fillId="0" borderId="16" xfId="3" applyNumberFormat="1" applyBorder="1" applyAlignment="1">
      <alignment horizontal="centerContinuous" vertical="center" wrapText="1"/>
    </xf>
    <xf numFmtId="0" fontId="12" fillId="0" borderId="0" xfId="3" applyAlignment="1">
      <alignment horizontal="center" vertical="center" wrapText="1"/>
    </xf>
    <xf numFmtId="3" fontId="12" fillId="0" borderId="13" xfId="3" applyNumberFormat="1" applyBorder="1" applyAlignment="1">
      <alignment horizontal="centerContinuous" vertical="center"/>
    </xf>
    <xf numFmtId="3" fontId="12" fillId="0" borderId="15" xfId="3" applyNumberFormat="1" applyBorder="1" applyAlignment="1">
      <alignment horizontal="centerContinuous" vertical="center"/>
    </xf>
    <xf numFmtId="0" fontId="12" fillId="0" borderId="0" xfId="3" applyFill="1"/>
    <xf numFmtId="0" fontId="12" fillId="0" borderId="0" xfId="3" applyFill="1" applyAlignment="1">
      <alignment horizontal="center"/>
    </xf>
    <xf numFmtId="0" fontId="12" fillId="0" borderId="0" xfId="3" applyAlignment="1">
      <alignment horizontal="right"/>
    </xf>
    <xf numFmtId="165" fontId="12" fillId="0" borderId="0" xfId="4" applyNumberFormat="1" applyFont="1" applyBorder="1" applyAlignment="1">
      <alignment horizontal="center"/>
    </xf>
    <xf numFmtId="9" fontId="12" fillId="0" borderId="0" xfId="3" applyNumberFormat="1"/>
    <xf numFmtId="0" fontId="0" fillId="3" borderId="0" xfId="0" applyFill="1"/>
    <xf numFmtId="9" fontId="3" fillId="0" borderId="2" xfId="4" applyNumberFormat="1" applyFont="1" applyBorder="1" applyAlignment="1">
      <alignment horizontal="center"/>
    </xf>
    <xf numFmtId="9" fontId="3" fillId="0" borderId="39" xfId="4" applyNumberFormat="1" applyFont="1" applyBorder="1" applyAlignment="1">
      <alignment horizontal="center"/>
    </xf>
    <xf numFmtId="9" fontId="0" fillId="0" borderId="46" xfId="4" applyNumberFormat="1" applyFont="1" applyBorder="1" applyAlignment="1">
      <alignment horizontal="center"/>
    </xf>
    <xf numFmtId="9" fontId="0" fillId="0" borderId="18" xfId="4" applyNumberFormat="1" applyFont="1" applyBorder="1" applyAlignment="1">
      <alignment horizontal="center"/>
    </xf>
    <xf numFmtId="9" fontId="0" fillId="0" borderId="19" xfId="4" applyNumberFormat="1" applyFont="1" applyBorder="1" applyAlignment="1">
      <alignment horizontal="center"/>
    </xf>
    <xf numFmtId="9" fontId="0" fillId="0" borderId="16" xfId="4" applyNumberFormat="1" applyFont="1" applyBorder="1" applyAlignment="1">
      <alignment horizontal="center"/>
    </xf>
    <xf numFmtId="166" fontId="3" fillId="0" borderId="75" xfId="4" applyNumberFormat="1" applyFont="1" applyBorder="1" applyAlignment="1">
      <alignment horizontal="center"/>
    </xf>
    <xf numFmtId="3" fontId="12" fillId="0" borderId="12" xfId="3" applyNumberFormat="1" applyBorder="1" applyAlignment="1">
      <alignment horizontal="center" vertical="center" wrapText="1"/>
    </xf>
    <xf numFmtId="3" fontId="3" fillId="0" borderId="9" xfId="3" applyNumberFormat="1" applyFont="1" applyBorder="1" applyAlignment="1">
      <alignment horizontal="center"/>
    </xf>
    <xf numFmtId="3" fontId="3" fillId="0" borderId="7" xfId="3" applyNumberFormat="1" applyFont="1" applyBorder="1" applyAlignment="1">
      <alignment horizontal="center"/>
    </xf>
    <xf numFmtId="3" fontId="3" fillId="0" borderId="51" xfId="3" applyNumberFormat="1" applyFont="1" applyBorder="1" applyAlignment="1">
      <alignment horizontal="center"/>
    </xf>
    <xf numFmtId="0" fontId="3" fillId="0" borderId="1" xfId="0" applyFont="1" applyBorder="1" applyAlignment="1">
      <alignment horizontal="centerContinuous"/>
    </xf>
    <xf numFmtId="9" fontId="12" fillId="0" borderId="16" xfId="5" applyBorder="1" applyAlignment="1">
      <alignment horizontal="center"/>
    </xf>
    <xf numFmtId="2" fontId="0" fillId="0" borderId="0" xfId="0" applyNumberFormat="1"/>
    <xf numFmtId="2" fontId="0" fillId="0" borderId="0" xfId="0" applyNumberFormat="1" applyAlignment="1">
      <alignment horizontal="center"/>
    </xf>
    <xf numFmtId="0" fontId="0" fillId="0" borderId="0" xfId="0" applyFill="1" applyBorder="1"/>
    <xf numFmtId="0" fontId="0" fillId="5" borderId="0" xfId="0" applyFill="1"/>
    <xf numFmtId="0" fontId="0" fillId="5" borderId="0" xfId="0" applyFill="1" applyBorder="1"/>
    <xf numFmtId="3" fontId="0" fillId="0" borderId="0" xfId="0" applyNumberFormat="1" applyFill="1" applyBorder="1" applyAlignment="1">
      <alignment horizontal="center"/>
    </xf>
    <xf numFmtId="3" fontId="0" fillId="5" borderId="0" xfId="0" applyNumberFormat="1" applyFill="1" applyAlignment="1">
      <alignment horizontal="center"/>
    </xf>
    <xf numFmtId="3" fontId="0" fillId="5" borderId="0" xfId="0" applyNumberFormat="1" applyFill="1" applyBorder="1" applyAlignment="1">
      <alignment horizontal="center"/>
    </xf>
    <xf numFmtId="9" fontId="3" fillId="0" borderId="47" xfId="5" applyFont="1" applyFill="1" applyBorder="1" applyAlignment="1">
      <alignment horizontal="center"/>
    </xf>
    <xf numFmtId="3" fontId="3" fillId="0" borderId="51" xfId="0" applyNumberFormat="1" applyFont="1" applyFill="1" applyBorder="1" applyAlignment="1">
      <alignment horizontal="center"/>
    </xf>
    <xf numFmtId="9" fontId="3" fillId="0" borderId="39" xfId="5" applyFont="1" applyFill="1" applyBorder="1" applyAlignment="1">
      <alignment horizontal="center"/>
    </xf>
    <xf numFmtId="3" fontId="3" fillId="0" borderId="38" xfId="0" applyNumberFormat="1" applyFont="1" applyFill="1" applyBorder="1" applyAlignment="1">
      <alignment horizontal="center"/>
    </xf>
    <xf numFmtId="9" fontId="3" fillId="0" borderId="2" xfId="5" applyFont="1" applyFill="1" applyBorder="1" applyAlignment="1">
      <alignment horizontal="center"/>
    </xf>
    <xf numFmtId="3" fontId="3" fillId="0" borderId="14" xfId="0" applyNumberFormat="1" applyFont="1" applyFill="1" applyBorder="1" applyAlignment="1">
      <alignment horizontal="center"/>
    </xf>
    <xf numFmtId="0" fontId="0" fillId="0" borderId="38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Continuous"/>
    </xf>
    <xf numFmtId="0" fontId="5" fillId="5" borderId="1" xfId="0" applyFont="1" applyFill="1" applyBorder="1" applyAlignment="1">
      <alignment horizontal="centerContinuous" vertical="center"/>
    </xf>
    <xf numFmtId="0" fontId="3" fillId="5" borderId="1" xfId="0" applyFont="1" applyFill="1" applyBorder="1" applyAlignment="1">
      <alignment horizontal="centerContinuous"/>
    </xf>
    <xf numFmtId="3" fontId="12" fillId="0" borderId="50" xfId="3" applyNumberFormat="1" applyFont="1" applyBorder="1" applyAlignment="1">
      <alignment horizontal="center"/>
    </xf>
    <xf numFmtId="3" fontId="12" fillId="0" borderId="17" xfId="3" applyNumberFormat="1" applyFont="1" applyBorder="1" applyAlignment="1">
      <alignment horizontal="center"/>
    </xf>
    <xf numFmtId="3" fontId="3" fillId="0" borderId="72" xfId="3" applyNumberFormat="1" applyFont="1" applyBorder="1" applyAlignment="1">
      <alignment horizontal="center"/>
    </xf>
    <xf numFmtId="9" fontId="12" fillId="0" borderId="0" xfId="3" applyNumberFormat="1" applyAlignment="1">
      <alignment horizontal="center"/>
    </xf>
    <xf numFmtId="9" fontId="9" fillId="0" borderId="0" xfId="4" applyFont="1" applyFill="1" applyBorder="1" applyAlignment="1">
      <alignment horizontal="center"/>
    </xf>
    <xf numFmtId="9" fontId="11" fillId="0" borderId="0" xfId="4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 vertical="center" wrapText="1"/>
    </xf>
    <xf numFmtId="9" fontId="0" fillId="0" borderId="0" xfId="4" applyFont="1" applyFill="1" applyAlignment="1">
      <alignment horizontal="center"/>
    </xf>
    <xf numFmtId="0" fontId="12" fillId="0" borderId="0" xfId="0" applyFont="1" applyFill="1"/>
    <xf numFmtId="9" fontId="12" fillId="0" borderId="0" xfId="4" applyFont="1"/>
    <xf numFmtId="165" fontId="3" fillId="0" borderId="20" xfId="4" applyNumberFormat="1" applyFont="1" applyFill="1" applyBorder="1" applyAlignment="1">
      <alignment horizontal="center"/>
    </xf>
    <xf numFmtId="3" fontId="0" fillId="0" borderId="22" xfId="0" applyNumberFormat="1" applyFill="1" applyBorder="1" applyAlignment="1">
      <alignment horizontal="center"/>
    </xf>
    <xf numFmtId="3" fontId="0" fillId="0" borderId="40" xfId="0" applyNumberFormat="1" applyFill="1" applyBorder="1" applyAlignment="1">
      <alignment horizontal="center"/>
    </xf>
    <xf numFmtId="3" fontId="0" fillId="0" borderId="23" xfId="0" applyNumberFormat="1" applyFill="1" applyBorder="1" applyAlignment="1">
      <alignment horizontal="center"/>
    </xf>
    <xf numFmtId="3" fontId="3" fillId="0" borderId="41" xfId="0" applyNumberFormat="1" applyFont="1" applyFill="1" applyBorder="1" applyAlignment="1">
      <alignment horizontal="center"/>
    </xf>
    <xf numFmtId="3" fontId="3" fillId="0" borderId="20" xfId="0" applyNumberFormat="1" applyFont="1" applyFill="1" applyBorder="1" applyAlignment="1">
      <alignment horizontal="center"/>
    </xf>
    <xf numFmtId="3" fontId="0" fillId="0" borderId="21" xfId="0" applyNumberFormat="1" applyFill="1" applyBorder="1" applyAlignment="1">
      <alignment horizontal="center"/>
    </xf>
    <xf numFmtId="0" fontId="18" fillId="0" borderId="0" xfId="3" applyFont="1" applyAlignment="1">
      <alignment horizontal="center"/>
    </xf>
    <xf numFmtId="1" fontId="18" fillId="0" borderId="0" xfId="3" applyNumberFormat="1" applyFont="1" applyAlignment="1">
      <alignment horizontal="center"/>
    </xf>
    <xf numFmtId="3" fontId="0" fillId="3" borderId="0" xfId="0" applyNumberFormat="1" applyFill="1"/>
    <xf numFmtId="9" fontId="9" fillId="0" borderId="0" xfId="4" applyFont="1" applyFill="1"/>
    <xf numFmtId="9" fontId="11" fillId="0" borderId="36" xfId="4" applyFont="1" applyFill="1" applyBorder="1" applyAlignment="1">
      <alignment horizontal="centerContinuous" vertical="center"/>
    </xf>
    <xf numFmtId="9" fontId="9" fillId="0" borderId="12" xfId="4" applyFont="1" applyFill="1" applyBorder="1" applyAlignment="1">
      <alignment horizontal="centerContinuous" vertical="center" wrapText="1"/>
    </xf>
    <xf numFmtId="9" fontId="9" fillId="3" borderId="0" xfId="4" applyFont="1" applyFill="1" applyBorder="1" applyAlignment="1">
      <alignment horizontal="center"/>
    </xf>
    <xf numFmtId="9" fontId="3" fillId="0" borderId="42" xfId="4" applyFont="1" applyBorder="1" applyAlignment="1">
      <alignment horizontal="center"/>
    </xf>
    <xf numFmtId="9" fontId="10" fillId="0" borderId="36" xfId="4" applyFont="1" applyFill="1" applyBorder="1" applyAlignment="1">
      <alignment horizontal="centerContinuous" vertical="center"/>
    </xf>
    <xf numFmtId="9" fontId="9" fillId="0" borderId="38" xfId="4" applyFont="1" applyFill="1" applyBorder="1" applyAlignment="1">
      <alignment horizontal="centerContinuous" vertical="center" wrapText="1"/>
    </xf>
    <xf numFmtId="3" fontId="9" fillId="0" borderId="12" xfId="0" applyNumberFormat="1" applyFont="1" applyFill="1" applyBorder="1" applyAlignment="1">
      <alignment horizontal="center" vertical="center" wrapText="1"/>
    </xf>
    <xf numFmtId="9" fontId="0" fillId="0" borderId="0" xfId="4" applyFont="1" applyFill="1"/>
    <xf numFmtId="1" fontId="0" fillId="0" borderId="0" xfId="0" applyNumberFormat="1" applyFill="1"/>
    <xf numFmtId="9" fontId="5" fillId="0" borderId="36" xfId="4" applyFont="1" applyFill="1" applyBorder="1" applyAlignment="1">
      <alignment horizontal="centerContinuous" vertical="center"/>
    </xf>
    <xf numFmtId="1" fontId="5" fillId="0" borderId="76" xfId="0" applyNumberFormat="1" applyFont="1" applyFill="1" applyBorder="1" applyAlignment="1">
      <alignment horizontal="centerContinuous" vertical="center"/>
    </xf>
    <xf numFmtId="9" fontId="0" fillId="0" borderId="12" xfId="4" applyFont="1" applyFill="1" applyBorder="1" applyAlignment="1">
      <alignment horizontal="centerContinuous" vertical="center" wrapText="1"/>
    </xf>
    <xf numFmtId="1" fontId="1" fillId="0" borderId="77" xfId="0" applyNumberFormat="1" applyFont="1" applyFill="1" applyBorder="1" applyAlignment="1">
      <alignment horizontal="center" vertical="center" wrapText="1"/>
    </xf>
    <xf numFmtId="1" fontId="0" fillId="0" borderId="78" xfId="4" applyNumberFormat="1" applyFont="1" applyFill="1" applyBorder="1" applyAlignment="1">
      <alignment horizontal="center"/>
    </xf>
    <xf numFmtId="1" fontId="0" fillId="0" borderId="79" xfId="4" applyNumberFormat="1" applyFont="1" applyFill="1" applyBorder="1" applyAlignment="1">
      <alignment horizontal="center"/>
    </xf>
    <xf numFmtId="1" fontId="0" fillId="0" borderId="80" xfId="4" applyNumberFormat="1" applyFont="1" applyFill="1" applyBorder="1" applyAlignment="1">
      <alignment horizontal="center"/>
    </xf>
    <xf numFmtId="1" fontId="3" fillId="0" borderId="77" xfId="4" applyNumberFormat="1" applyFont="1" applyFill="1" applyBorder="1" applyAlignment="1">
      <alignment horizontal="center"/>
    </xf>
    <xf numFmtId="1" fontId="0" fillId="3" borderId="78" xfId="4" applyNumberFormat="1" applyFont="1" applyFill="1" applyBorder="1" applyAlignment="1">
      <alignment horizontal="center"/>
    </xf>
    <xf numFmtId="1" fontId="3" fillId="0" borderId="81" xfId="4" applyNumberFormat="1" applyFont="1" applyFill="1" applyBorder="1" applyAlignment="1">
      <alignment horizontal="center"/>
    </xf>
    <xf numFmtId="1" fontId="0" fillId="0" borderId="82" xfId="4" applyNumberFormat="1" applyFont="1" applyFill="1" applyBorder="1" applyAlignment="1">
      <alignment horizontal="center"/>
    </xf>
    <xf numFmtId="1" fontId="3" fillId="0" borderId="45" xfId="4" applyNumberFormat="1" applyFont="1" applyFill="1" applyBorder="1" applyAlignment="1">
      <alignment horizontal="center"/>
    </xf>
    <xf numFmtId="3" fontId="11" fillId="0" borderId="36" xfId="0" applyNumberFormat="1" applyFont="1" applyFill="1" applyBorder="1" applyAlignment="1">
      <alignment horizontal="centerContinuous" vertical="center"/>
    </xf>
    <xf numFmtId="3" fontId="9" fillId="0" borderId="0" xfId="0" applyNumberFormat="1" applyFont="1" applyFill="1" applyBorder="1" applyAlignment="1">
      <alignment horizontal="center" vertical="center" wrapText="1"/>
    </xf>
    <xf numFmtId="3" fontId="3" fillId="0" borderId="0" xfId="0" applyNumberFormat="1" applyFont="1" applyBorder="1" applyAlignment="1">
      <alignment horizontal="center"/>
    </xf>
    <xf numFmtId="0" fontId="1" fillId="0" borderId="0" xfId="0" applyFont="1"/>
    <xf numFmtId="3" fontId="1" fillId="0" borderId="16" xfId="0" applyNumberFormat="1" applyFont="1" applyBorder="1" applyAlignment="1">
      <alignment horizontal="centerContinuous" vertical="center" wrapText="1"/>
    </xf>
    <xf numFmtId="1" fontId="1" fillId="0" borderId="0" xfId="0" applyNumberFormat="1" applyFont="1"/>
    <xf numFmtId="165" fontId="3" fillId="0" borderId="39" xfId="4" applyNumberFormat="1" applyFont="1" applyFill="1" applyBorder="1" applyAlignment="1">
      <alignment horizontal="center"/>
    </xf>
    <xf numFmtId="165" fontId="3" fillId="0" borderId="2" xfId="4" applyNumberFormat="1" applyFont="1" applyFill="1" applyBorder="1" applyAlignment="1">
      <alignment horizontal="center"/>
    </xf>
    <xf numFmtId="165" fontId="3" fillId="0" borderId="47" xfId="4" applyNumberFormat="1" applyFont="1" applyBorder="1" applyAlignment="1">
      <alignment horizontal="center"/>
    </xf>
    <xf numFmtId="0" fontId="0" fillId="3" borderId="0" xfId="0" applyFill="1" applyAlignment="1">
      <alignment horizontal="center"/>
    </xf>
    <xf numFmtId="3" fontId="0" fillId="3" borderId="0" xfId="0" applyNumberFormat="1" applyFill="1" applyAlignment="1">
      <alignment horizontal="center"/>
    </xf>
    <xf numFmtId="3" fontId="1" fillId="3" borderId="38" xfId="0" applyNumberFormat="1" applyFont="1" applyFill="1" applyBorder="1" applyAlignment="1">
      <alignment horizontal="center" vertical="center" wrapText="1"/>
    </xf>
    <xf numFmtId="3" fontId="0" fillId="3" borderId="38" xfId="0" applyNumberFormat="1" applyFill="1" applyBorder="1" applyAlignment="1">
      <alignment horizontal="center" vertical="center" wrapText="1"/>
    </xf>
    <xf numFmtId="3" fontId="0" fillId="3" borderId="22" xfId="0" applyNumberFormat="1" applyFill="1" applyBorder="1" applyAlignment="1">
      <alignment horizontal="center"/>
    </xf>
    <xf numFmtId="3" fontId="0" fillId="3" borderId="23" xfId="0" applyNumberFormat="1" applyFill="1" applyBorder="1" applyAlignment="1">
      <alignment horizontal="center"/>
    </xf>
    <xf numFmtId="3" fontId="3" fillId="3" borderId="41" xfId="0" applyNumberFormat="1" applyFont="1" applyFill="1" applyBorder="1" applyAlignment="1">
      <alignment horizontal="center"/>
    </xf>
    <xf numFmtId="3" fontId="3" fillId="3" borderId="20" xfId="0" applyNumberFormat="1" applyFont="1" applyFill="1" applyBorder="1" applyAlignment="1">
      <alignment horizontal="center"/>
    </xf>
    <xf numFmtId="9" fontId="0" fillId="3" borderId="18" xfId="4" applyFont="1" applyFill="1" applyBorder="1" applyAlignment="1">
      <alignment horizontal="center"/>
    </xf>
    <xf numFmtId="9" fontId="0" fillId="3" borderId="19" xfId="4" applyFont="1" applyFill="1" applyBorder="1" applyAlignment="1">
      <alignment horizontal="center"/>
    </xf>
    <xf numFmtId="9" fontId="3" fillId="3" borderId="39" xfId="4" applyFont="1" applyFill="1" applyBorder="1" applyAlignment="1">
      <alignment horizontal="center"/>
    </xf>
    <xf numFmtId="9" fontId="0" fillId="3" borderId="46" xfId="4" applyFont="1" applyFill="1" applyBorder="1" applyAlignment="1">
      <alignment horizontal="center"/>
    </xf>
    <xf numFmtId="9" fontId="3" fillId="3" borderId="2" xfId="4" applyFont="1" applyFill="1" applyBorder="1" applyAlignment="1">
      <alignment horizontal="center"/>
    </xf>
    <xf numFmtId="9" fontId="0" fillId="3" borderId="16" xfId="4" applyFont="1" applyFill="1" applyBorder="1" applyAlignment="1">
      <alignment horizontal="center"/>
    </xf>
    <xf numFmtId="9" fontId="3" fillId="3" borderId="47" xfId="4" applyFont="1" applyFill="1" applyBorder="1" applyAlignment="1">
      <alignment horizontal="center"/>
    </xf>
    <xf numFmtId="0" fontId="1" fillId="0" borderId="39" xfId="0" applyFont="1" applyBorder="1" applyAlignment="1">
      <alignment horizontal="center" vertical="center" wrapText="1"/>
    </xf>
    <xf numFmtId="3" fontId="3" fillId="6" borderId="38" xfId="0" applyNumberFormat="1" applyFont="1" applyFill="1" applyBorder="1" applyAlignment="1">
      <alignment horizontal="center"/>
    </xf>
    <xf numFmtId="9" fontId="3" fillId="6" borderId="39" xfId="4" applyFont="1" applyFill="1" applyBorder="1" applyAlignment="1">
      <alignment horizontal="center"/>
    </xf>
    <xf numFmtId="3" fontId="3" fillId="7" borderId="51" xfId="0" applyNumberFormat="1" applyFont="1" applyFill="1" applyBorder="1" applyAlignment="1">
      <alignment horizontal="center"/>
    </xf>
    <xf numFmtId="9" fontId="3" fillId="7" borderId="47" xfId="4" applyFont="1" applyFill="1" applyBorder="1" applyAlignment="1">
      <alignment horizontal="center"/>
    </xf>
    <xf numFmtId="3" fontId="1" fillId="0" borderId="38" xfId="0" applyNumberFormat="1" applyFont="1" applyFill="1" applyBorder="1" applyAlignment="1">
      <alignment horizontal="center" vertical="center" wrapText="1"/>
    </xf>
    <xf numFmtId="3" fontId="9" fillId="3" borderId="40" xfId="0" applyNumberFormat="1" applyFont="1" applyFill="1" applyBorder="1" applyAlignment="1">
      <alignment horizontal="center"/>
    </xf>
    <xf numFmtId="3" fontId="9" fillId="0" borderId="22" xfId="0" applyNumberFormat="1" applyFont="1" applyBorder="1" applyAlignment="1">
      <alignment horizontal="center"/>
    </xf>
    <xf numFmtId="3" fontId="9" fillId="0" borderId="23" xfId="0" applyNumberFormat="1" applyFont="1" applyBorder="1" applyAlignment="1">
      <alignment horizontal="center"/>
    </xf>
    <xf numFmtId="3" fontId="11" fillId="0" borderId="41" xfId="0" applyNumberFormat="1" applyFont="1" applyBorder="1" applyAlignment="1">
      <alignment horizontal="center"/>
    </xf>
    <xf numFmtId="3" fontId="9" fillId="0" borderId="40" xfId="0" applyNumberFormat="1" applyFont="1" applyBorder="1" applyAlignment="1">
      <alignment horizontal="center"/>
    </xf>
    <xf numFmtId="3" fontId="11" fillId="0" borderId="20" xfId="0" applyNumberFormat="1" applyFont="1" applyBorder="1" applyAlignment="1">
      <alignment horizontal="center"/>
    </xf>
    <xf numFmtId="3" fontId="11" fillId="0" borderId="42" xfId="0" applyNumberFormat="1" applyFont="1" applyBorder="1" applyAlignment="1">
      <alignment horizontal="center"/>
    </xf>
    <xf numFmtId="0" fontId="1" fillId="0" borderId="59" xfId="0" applyFont="1" applyBorder="1" applyAlignment="1">
      <alignment horizontal="centerContinuous" vertical="center"/>
    </xf>
    <xf numFmtId="0" fontId="1" fillId="0" borderId="58" xfId="0" applyFont="1" applyBorder="1" applyAlignment="1">
      <alignment horizontal="centerContinuous" vertical="center"/>
    </xf>
    <xf numFmtId="0" fontId="1" fillId="0" borderId="35" xfId="0" applyFont="1" applyBorder="1" applyAlignment="1">
      <alignment horizontal="centerContinuous" vertical="center"/>
    </xf>
    <xf numFmtId="0" fontId="1" fillId="0" borderId="36" xfId="0" applyFont="1" applyBorder="1" applyAlignment="1">
      <alignment horizontal="centerContinuous" vertical="center"/>
    </xf>
    <xf numFmtId="0" fontId="1" fillId="0" borderId="41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3" fontId="1" fillId="0" borderId="38" xfId="0" applyNumberFormat="1" applyFont="1" applyBorder="1" applyAlignment="1">
      <alignment horizontal="center" vertical="center" wrapText="1"/>
    </xf>
    <xf numFmtId="1" fontId="1" fillId="0" borderId="0" xfId="0" applyNumberFormat="1" applyFont="1" applyAlignment="1">
      <alignment horizontal="center"/>
    </xf>
    <xf numFmtId="0" fontId="1" fillId="0" borderId="24" xfId="0" applyFont="1" applyBorder="1"/>
    <xf numFmtId="3" fontId="1" fillId="0" borderId="40" xfId="0" applyNumberFormat="1" applyFont="1" applyBorder="1" applyAlignment="1">
      <alignment horizontal="center"/>
    </xf>
    <xf numFmtId="9" fontId="1" fillId="0" borderId="46" xfId="4" applyFont="1" applyBorder="1" applyAlignment="1">
      <alignment horizontal="center"/>
    </xf>
    <xf numFmtId="165" fontId="1" fillId="0" borderId="46" xfId="4" applyNumberFormat="1" applyFont="1" applyBorder="1" applyAlignment="1">
      <alignment horizontal="center"/>
    </xf>
    <xf numFmtId="3" fontId="1" fillId="0" borderId="50" xfId="0" applyNumberFormat="1" applyFont="1" applyBorder="1" applyAlignment="1">
      <alignment horizontal="center"/>
    </xf>
    <xf numFmtId="9" fontId="1" fillId="0" borderId="0" xfId="0" applyNumberFormat="1" applyFont="1"/>
    <xf numFmtId="0" fontId="1" fillId="0" borderId="0" xfId="0" applyFont="1" applyAlignment="1">
      <alignment horizontal="center"/>
    </xf>
    <xf numFmtId="0" fontId="1" fillId="0" borderId="25" xfId="0" applyFont="1" applyBorder="1"/>
    <xf numFmtId="3" fontId="1" fillId="0" borderId="22" xfId="0" applyNumberFormat="1" applyFont="1" applyBorder="1" applyAlignment="1">
      <alignment horizontal="center"/>
    </xf>
    <xf numFmtId="9" fontId="1" fillId="0" borderId="18" xfId="4" applyFont="1" applyBorder="1" applyAlignment="1">
      <alignment horizontal="center"/>
    </xf>
    <xf numFmtId="165" fontId="1" fillId="0" borderId="18" xfId="4" applyNumberFormat="1" applyFont="1" applyBorder="1" applyAlignment="1">
      <alignment horizontal="center"/>
    </xf>
    <xf numFmtId="3" fontId="1" fillId="0" borderId="17" xfId="0" applyNumberFormat="1" applyFont="1" applyBorder="1" applyAlignment="1">
      <alignment horizontal="center"/>
    </xf>
    <xf numFmtId="0" fontId="1" fillId="0" borderId="26" xfId="0" applyFont="1" applyBorder="1"/>
    <xf numFmtId="3" fontId="1" fillId="0" borderId="23" xfId="0" applyNumberFormat="1" applyFont="1" applyBorder="1" applyAlignment="1">
      <alignment horizontal="center"/>
    </xf>
    <xf numFmtId="9" fontId="1" fillId="0" borderId="19" xfId="4" applyFont="1" applyBorder="1" applyAlignment="1">
      <alignment horizontal="center"/>
    </xf>
    <xf numFmtId="165" fontId="1" fillId="0" borderId="19" xfId="4" applyNumberFormat="1" applyFont="1" applyBorder="1" applyAlignment="1">
      <alignment horizontal="center"/>
    </xf>
    <xf numFmtId="3" fontId="1" fillId="0" borderId="3" xfId="0" applyNumberFormat="1" applyFont="1" applyBorder="1" applyAlignment="1">
      <alignment horizontal="center"/>
    </xf>
    <xf numFmtId="165" fontId="1" fillId="0" borderId="46" xfId="4" applyNumberFormat="1" applyFont="1" applyFill="1" applyBorder="1" applyAlignment="1">
      <alignment horizontal="center"/>
    </xf>
    <xf numFmtId="165" fontId="1" fillId="0" borderId="18" xfId="4" applyNumberFormat="1" applyFont="1" applyFill="1" applyBorder="1" applyAlignment="1">
      <alignment horizontal="center"/>
    </xf>
    <xf numFmtId="165" fontId="1" fillId="0" borderId="19" xfId="4" applyNumberFormat="1" applyFont="1" applyFill="1" applyBorder="1" applyAlignment="1">
      <alignment horizontal="center"/>
    </xf>
    <xf numFmtId="0" fontId="1" fillId="0" borderId="29" xfId="0" applyFont="1" applyBorder="1"/>
    <xf numFmtId="9" fontId="1" fillId="0" borderId="16" xfId="4" applyFont="1" applyBorder="1" applyAlignment="1">
      <alignment horizontal="center"/>
    </xf>
    <xf numFmtId="165" fontId="1" fillId="0" borderId="16" xfId="4" applyNumberFormat="1" applyFont="1" applyFill="1" applyBorder="1" applyAlignment="1">
      <alignment horizontal="center"/>
    </xf>
    <xf numFmtId="3" fontId="1" fillId="0" borderId="15" xfId="0" applyNumberFormat="1" applyFont="1" applyBorder="1" applyAlignment="1">
      <alignment horizontal="center"/>
    </xf>
    <xf numFmtId="49" fontId="22" fillId="0" borderId="0" xfId="0" applyNumberFormat="1" applyFont="1"/>
    <xf numFmtId="3" fontId="1" fillId="0" borderId="0" xfId="0" applyNumberFormat="1" applyFont="1" applyAlignment="1">
      <alignment horizontal="center"/>
    </xf>
    <xf numFmtId="3" fontId="1" fillId="0" borderId="0" xfId="0" applyNumberFormat="1" applyFont="1"/>
    <xf numFmtId="0" fontId="19" fillId="0" borderId="0" xfId="0" applyFont="1" applyFill="1"/>
    <xf numFmtId="3" fontId="20" fillId="0" borderId="14" xfId="0" applyNumberFormat="1" applyFont="1" applyFill="1" applyBorder="1" applyAlignment="1">
      <alignment horizontal="centerContinuous" vertical="center"/>
    </xf>
    <xf numFmtId="0" fontId="19" fillId="0" borderId="1" xfId="0" applyFont="1" applyFill="1" applyBorder="1" applyAlignment="1">
      <alignment horizontal="centerContinuous" vertical="center"/>
    </xf>
    <xf numFmtId="3" fontId="19" fillId="0" borderId="14" xfId="0" applyNumberFormat="1" applyFont="1" applyFill="1" applyBorder="1" applyAlignment="1">
      <alignment horizontal="centerContinuous" vertical="center"/>
    </xf>
    <xf numFmtId="0" fontId="19" fillId="0" borderId="2" xfId="0" applyFont="1" applyFill="1" applyBorder="1" applyAlignment="1">
      <alignment horizontal="centerContinuous" vertical="center"/>
    </xf>
    <xf numFmtId="3" fontId="20" fillId="0" borderId="1" xfId="0" applyNumberFormat="1" applyFont="1" applyFill="1" applyBorder="1" applyAlignment="1">
      <alignment horizontal="centerContinuous" vertical="center"/>
    </xf>
    <xf numFmtId="0" fontId="20" fillId="0" borderId="1" xfId="0" applyFont="1" applyFill="1" applyBorder="1" applyAlignment="1">
      <alignment horizontal="centerContinuous" vertical="center"/>
    </xf>
    <xf numFmtId="0" fontId="20" fillId="0" borderId="2" xfId="0" applyFont="1" applyFill="1" applyBorder="1" applyAlignment="1">
      <alignment horizontal="centerContinuous" vertical="center"/>
    </xf>
    <xf numFmtId="0" fontId="23" fillId="0" borderId="0" xfId="0" applyFont="1" applyFill="1"/>
    <xf numFmtId="3" fontId="19" fillId="0" borderId="38" xfId="0" applyNumberFormat="1" applyFont="1" applyFill="1" applyBorder="1" applyAlignment="1">
      <alignment horizontal="center" vertical="center" wrapText="1"/>
    </xf>
    <xf numFmtId="0" fontId="19" fillId="0" borderId="39" xfId="0" applyFont="1" applyFill="1" applyBorder="1" applyAlignment="1">
      <alignment horizontal="center" vertical="center"/>
    </xf>
    <xf numFmtId="0" fontId="19" fillId="0" borderId="12" xfId="0" applyFont="1" applyFill="1" applyBorder="1" applyAlignment="1">
      <alignment horizontal="center" vertical="center"/>
    </xf>
    <xf numFmtId="3" fontId="19" fillId="0" borderId="41" xfId="0" applyNumberFormat="1" applyFont="1" applyFill="1" applyBorder="1" applyAlignment="1">
      <alignment horizontal="center" vertical="center" wrapText="1"/>
    </xf>
    <xf numFmtId="0" fontId="19" fillId="0" borderId="39" xfId="0" applyFont="1" applyFill="1" applyBorder="1" applyAlignment="1">
      <alignment horizontal="center" vertical="center" wrapText="1"/>
    </xf>
    <xf numFmtId="0" fontId="19" fillId="0" borderId="12" xfId="0" applyFont="1" applyFill="1" applyBorder="1" applyAlignment="1">
      <alignment horizontal="center" vertical="center" wrapText="1"/>
    </xf>
    <xf numFmtId="1" fontId="19" fillId="0" borderId="0" xfId="0" applyNumberFormat="1" applyFont="1" applyFill="1" applyAlignment="1">
      <alignment horizontal="center"/>
    </xf>
    <xf numFmtId="0" fontId="19" fillId="0" borderId="4" xfId="0" applyFont="1" applyFill="1" applyBorder="1"/>
    <xf numFmtId="3" fontId="19" fillId="0" borderId="22" xfId="0" applyNumberFormat="1" applyFont="1" applyFill="1" applyBorder="1" applyAlignment="1">
      <alignment horizontal="center"/>
    </xf>
    <xf numFmtId="9" fontId="19" fillId="0" borderId="18" xfId="4" applyFont="1" applyFill="1" applyBorder="1" applyAlignment="1">
      <alignment horizontal="center"/>
    </xf>
    <xf numFmtId="1" fontId="19" fillId="0" borderId="22" xfId="0" applyNumberFormat="1" applyFont="1" applyFill="1" applyBorder="1" applyAlignment="1">
      <alignment horizontal="center"/>
    </xf>
    <xf numFmtId="3" fontId="19" fillId="0" borderId="15" xfId="0" applyNumberFormat="1" applyFont="1" applyFill="1" applyBorder="1" applyAlignment="1">
      <alignment horizontal="center"/>
    </xf>
    <xf numFmtId="9" fontId="19" fillId="0" borderId="16" xfId="4" applyFont="1" applyFill="1" applyBorder="1" applyAlignment="1">
      <alignment horizontal="center"/>
    </xf>
    <xf numFmtId="9" fontId="19" fillId="0" borderId="0" xfId="0" applyNumberFormat="1" applyFont="1" applyFill="1"/>
    <xf numFmtId="1" fontId="23" fillId="0" borderId="0" xfId="0" applyNumberFormat="1" applyFont="1" applyFill="1"/>
    <xf numFmtId="0" fontId="19" fillId="0" borderId="0" xfId="0" applyFont="1" applyFill="1" applyAlignment="1">
      <alignment horizontal="center"/>
    </xf>
    <xf numFmtId="0" fontId="19" fillId="0" borderId="5" xfId="0" applyFont="1" applyFill="1" applyBorder="1"/>
    <xf numFmtId="3" fontId="19" fillId="0" borderId="17" xfId="0" applyNumberFormat="1" applyFont="1" applyFill="1" applyBorder="1" applyAlignment="1">
      <alignment horizontal="center"/>
    </xf>
    <xf numFmtId="0" fontId="19" fillId="0" borderId="6" xfId="0" applyFont="1" applyFill="1" applyBorder="1"/>
    <xf numFmtId="0" fontId="20" fillId="0" borderId="0" xfId="0" applyFont="1" applyFill="1"/>
    <xf numFmtId="0" fontId="20" fillId="0" borderId="9" xfId="0" applyFont="1" applyFill="1" applyBorder="1"/>
    <xf numFmtId="3" fontId="20" fillId="0" borderId="41" xfId="0" applyNumberFormat="1" applyFont="1" applyFill="1" applyBorder="1" applyAlignment="1">
      <alignment horizontal="center"/>
    </xf>
    <xf numFmtId="9" fontId="20" fillId="0" borderId="39" xfId="4" applyFont="1" applyFill="1" applyBorder="1" applyAlignment="1">
      <alignment horizontal="center"/>
    </xf>
    <xf numFmtId="3" fontId="20" fillId="0" borderId="38" xfId="0" applyNumberFormat="1" applyFont="1" applyFill="1" applyBorder="1" applyAlignment="1">
      <alignment horizontal="center"/>
    </xf>
    <xf numFmtId="0" fontId="20" fillId="0" borderId="7" xfId="0" applyFont="1" applyFill="1" applyBorder="1"/>
    <xf numFmtId="3" fontId="20" fillId="0" borderId="20" xfId="0" applyNumberFormat="1" applyFont="1" applyFill="1" applyBorder="1" applyAlignment="1">
      <alignment horizontal="center"/>
    </xf>
    <xf numFmtId="9" fontId="20" fillId="0" borderId="2" xfId="4" applyFont="1" applyFill="1" applyBorder="1" applyAlignment="1">
      <alignment horizontal="center"/>
    </xf>
    <xf numFmtId="3" fontId="20" fillId="0" borderId="14" xfId="0" applyNumberFormat="1" applyFont="1" applyFill="1" applyBorder="1" applyAlignment="1">
      <alignment horizontal="center"/>
    </xf>
    <xf numFmtId="0" fontId="19" fillId="0" borderId="8" xfId="0" applyFont="1" applyFill="1" applyBorder="1"/>
    <xf numFmtId="3" fontId="20" fillId="0" borderId="12" xfId="0" applyNumberFormat="1" applyFont="1" applyFill="1" applyBorder="1" applyAlignment="1">
      <alignment horizontal="center"/>
    </xf>
    <xf numFmtId="0" fontId="20" fillId="0" borderId="3" xfId="0" applyFont="1" applyFill="1" applyBorder="1"/>
    <xf numFmtId="3" fontId="20" fillId="0" borderId="43" xfId="0" applyNumberFormat="1" applyFont="1" applyFill="1" applyBorder="1" applyAlignment="1">
      <alignment horizontal="center"/>
    </xf>
    <xf numFmtId="9" fontId="20" fillId="0" borderId="47" xfId="4" applyFont="1" applyFill="1" applyBorder="1" applyAlignment="1">
      <alignment horizontal="center"/>
    </xf>
    <xf numFmtId="3" fontId="20" fillId="0" borderId="48" xfId="0" applyNumberFormat="1" applyFont="1" applyFill="1" applyBorder="1" applyAlignment="1">
      <alignment horizontal="center"/>
    </xf>
    <xf numFmtId="3" fontId="20" fillId="0" borderId="72" xfId="0" applyNumberFormat="1" applyFont="1" applyFill="1" applyBorder="1" applyAlignment="1">
      <alignment horizontal="center"/>
    </xf>
    <xf numFmtId="9" fontId="20" fillId="0" borderId="47" xfId="4" applyNumberFormat="1" applyFont="1" applyFill="1" applyBorder="1" applyAlignment="1">
      <alignment horizontal="center"/>
    </xf>
    <xf numFmtId="0" fontId="20" fillId="0" borderId="72" xfId="0" applyFont="1" applyFill="1" applyBorder="1"/>
    <xf numFmtId="49" fontId="21" fillId="0" borderId="0" xfId="0" applyNumberFormat="1" applyFont="1" applyFill="1"/>
    <xf numFmtId="3" fontId="19" fillId="0" borderId="0" xfId="0" applyNumberFormat="1" applyFont="1" applyFill="1" applyAlignment="1">
      <alignment horizontal="center"/>
    </xf>
    <xf numFmtId="0" fontId="24" fillId="0" borderId="0" xfId="0" applyFont="1" applyFill="1"/>
    <xf numFmtId="0" fontId="1" fillId="0" borderId="12" xfId="3" applyFont="1" applyBorder="1" applyAlignment="1">
      <alignment horizontal="center" vertical="center" wrapText="1"/>
    </xf>
    <xf numFmtId="0" fontId="25" fillId="0" borderId="0" xfId="0" applyFont="1" applyFill="1"/>
    <xf numFmtId="3" fontId="18" fillId="0" borderId="38" xfId="0" applyNumberFormat="1" applyFont="1" applyFill="1" applyBorder="1" applyAlignment="1">
      <alignment horizontal="center" vertical="center" wrapText="1"/>
    </xf>
    <xf numFmtId="0" fontId="18" fillId="0" borderId="39" xfId="0" applyFont="1" applyFill="1" applyBorder="1" applyAlignment="1">
      <alignment horizontal="center" vertical="center" wrapText="1"/>
    </xf>
    <xf numFmtId="3" fontId="18" fillId="0" borderId="0" xfId="0" applyNumberFormat="1" applyFont="1" applyFill="1" applyAlignment="1">
      <alignment horizontal="center"/>
    </xf>
    <xf numFmtId="9" fontId="18" fillId="0" borderId="46" xfId="4" applyFont="1" applyFill="1" applyBorder="1" applyAlignment="1">
      <alignment horizontal="center"/>
    </xf>
    <xf numFmtId="9" fontId="18" fillId="0" borderId="18" xfId="4" applyFont="1" applyFill="1" applyBorder="1" applyAlignment="1">
      <alignment horizontal="center"/>
    </xf>
    <xf numFmtId="9" fontId="18" fillId="0" borderId="19" xfId="4" applyFont="1" applyFill="1" applyBorder="1" applyAlignment="1">
      <alignment horizontal="center"/>
    </xf>
    <xf numFmtId="3" fontId="26" fillId="0" borderId="12" xfId="0" applyNumberFormat="1" applyFont="1" applyFill="1" applyBorder="1" applyAlignment="1">
      <alignment horizontal="center"/>
    </xf>
    <xf numFmtId="9" fontId="27" fillId="0" borderId="39" xfId="4" applyFont="1" applyFill="1" applyBorder="1" applyAlignment="1">
      <alignment horizontal="center"/>
    </xf>
    <xf numFmtId="3" fontId="26" fillId="0" borderId="1" xfId="0" applyNumberFormat="1" applyFont="1" applyFill="1" applyBorder="1" applyAlignment="1">
      <alignment horizontal="center"/>
    </xf>
    <xf numFmtId="9" fontId="27" fillId="0" borderId="2" xfId="4" applyFont="1" applyFill="1" applyBorder="1" applyAlignment="1">
      <alignment horizontal="center"/>
    </xf>
    <xf numFmtId="9" fontId="18" fillId="0" borderId="16" xfId="4" applyFont="1" applyFill="1" applyBorder="1" applyAlignment="1">
      <alignment horizontal="center"/>
    </xf>
    <xf numFmtId="3" fontId="26" fillId="0" borderId="43" xfId="0" applyNumberFormat="1" applyFont="1" applyFill="1" applyBorder="1" applyAlignment="1">
      <alignment horizontal="center"/>
    </xf>
    <xf numFmtId="9" fontId="27" fillId="0" borderId="47" xfId="4" applyFont="1" applyFill="1" applyBorder="1" applyAlignment="1">
      <alignment horizontal="center"/>
    </xf>
    <xf numFmtId="0" fontId="18" fillId="0" borderId="0" xfId="0" applyFont="1" applyFill="1"/>
    <xf numFmtId="0" fontId="1" fillId="0" borderId="38" xfId="0" applyFont="1" applyBorder="1" applyAlignment="1">
      <alignment horizontal="centerContinuous" vertical="center" wrapText="1"/>
    </xf>
    <xf numFmtId="0" fontId="11" fillId="0" borderId="0" xfId="0" applyFont="1" applyBorder="1" applyAlignment="1">
      <alignment horizontal="centerContinuous" vertical="center"/>
    </xf>
    <xf numFmtId="3" fontId="9" fillId="0" borderId="0" xfId="0" applyNumberFormat="1" applyFont="1" applyBorder="1" applyAlignment="1">
      <alignment horizontal="centerContinuous" vertical="center" wrapText="1"/>
    </xf>
    <xf numFmtId="166" fontId="9" fillId="0" borderId="0" xfId="4" applyNumberFormat="1" applyFont="1" applyFill="1" applyBorder="1" applyAlignment="1">
      <alignment horizontal="center"/>
    </xf>
    <xf numFmtId="166" fontId="9" fillId="3" borderId="0" xfId="4" applyNumberFormat="1" applyFont="1" applyFill="1" applyBorder="1" applyAlignment="1">
      <alignment horizontal="center"/>
    </xf>
    <xf numFmtId="166" fontId="11" fillId="3" borderId="0" xfId="4" applyNumberFormat="1" applyFont="1" applyFill="1" applyBorder="1" applyAlignment="1">
      <alignment horizontal="center"/>
    </xf>
    <xf numFmtId="9" fontId="3" fillId="0" borderId="47" xfId="4" applyNumberFormat="1" applyFont="1" applyBorder="1" applyAlignment="1">
      <alignment horizontal="center"/>
    </xf>
    <xf numFmtId="166" fontId="9" fillId="0" borderId="0" xfId="4" applyNumberFormat="1" applyFont="1" applyBorder="1" applyAlignment="1">
      <alignment horizontal="center"/>
    </xf>
    <xf numFmtId="166" fontId="11" fillId="8" borderId="0" xfId="4" applyNumberFormat="1" applyFont="1" applyFill="1" applyBorder="1" applyAlignment="1">
      <alignment horizontal="center"/>
    </xf>
    <xf numFmtId="166" fontId="11" fillId="9" borderId="0" xfId="4" applyNumberFormat="1" applyFont="1" applyFill="1" applyBorder="1" applyAlignment="1">
      <alignment horizontal="center"/>
    </xf>
    <xf numFmtId="166" fontId="11" fillId="10" borderId="0" xfId="4" applyNumberFormat="1" applyFont="1" applyFill="1" applyBorder="1" applyAlignment="1">
      <alignment horizontal="center"/>
    </xf>
    <xf numFmtId="0" fontId="28" fillId="0" borderId="0" xfId="0" applyFont="1"/>
    <xf numFmtId="0" fontId="0" fillId="0" borderId="1" xfId="0" applyFill="1" applyBorder="1" applyAlignment="1">
      <alignment horizontal="centerContinuous" vertical="center"/>
    </xf>
    <xf numFmtId="3" fontId="0" fillId="0" borderId="14" xfId="0" applyNumberFormat="1" applyFill="1" applyBorder="1" applyAlignment="1">
      <alignment horizontal="centerContinuous" vertical="center"/>
    </xf>
    <xf numFmtId="0" fontId="0" fillId="0" borderId="1" xfId="0" applyFill="1" applyBorder="1" applyAlignment="1">
      <alignment horizontal="centerContinuous"/>
    </xf>
    <xf numFmtId="3" fontId="0" fillId="0" borderId="20" xfId="0" applyNumberFormat="1" applyFill="1" applyBorder="1" applyAlignment="1">
      <alignment horizontal="centerContinuous" vertical="center"/>
    </xf>
    <xf numFmtId="3" fontId="0" fillId="0" borderId="41" xfId="0" applyNumberFormat="1" applyFill="1" applyBorder="1" applyAlignment="1">
      <alignment horizontal="center" vertical="center"/>
    </xf>
    <xf numFmtId="3" fontId="12" fillId="0" borderId="20" xfId="3" applyNumberFormat="1" applyFill="1" applyBorder="1" applyAlignment="1">
      <alignment horizontal="centerContinuous" vertical="center" wrapText="1"/>
    </xf>
    <xf numFmtId="0" fontId="0" fillId="0" borderId="4" xfId="0" applyFill="1" applyBorder="1"/>
    <xf numFmtId="3" fontId="0" fillId="0" borderId="17" xfId="0" applyNumberFormat="1" applyFill="1" applyBorder="1" applyAlignment="1">
      <alignment horizontal="center"/>
    </xf>
    <xf numFmtId="165" fontId="12" fillId="0" borderId="21" xfId="4" applyNumberFormat="1" applyFont="1" applyFill="1" applyBorder="1" applyAlignment="1">
      <alignment horizontal="center"/>
    </xf>
    <xf numFmtId="0" fontId="0" fillId="0" borderId="5" xfId="0" applyFill="1" applyBorder="1"/>
    <xf numFmtId="165" fontId="12" fillId="0" borderId="22" xfId="4" applyNumberFormat="1" applyFont="1" applyFill="1" applyBorder="1" applyAlignment="1">
      <alignment horizontal="center"/>
    </xf>
    <xf numFmtId="0" fontId="0" fillId="0" borderId="6" xfId="0" applyFill="1" applyBorder="1"/>
    <xf numFmtId="165" fontId="12" fillId="0" borderId="23" xfId="4" applyNumberFormat="1" applyFont="1" applyFill="1" applyBorder="1" applyAlignment="1">
      <alignment horizontal="center"/>
    </xf>
    <xf numFmtId="0" fontId="3" fillId="0" borderId="9" xfId="0" applyFont="1" applyFill="1" applyBorder="1"/>
    <xf numFmtId="0" fontId="3" fillId="0" borderId="7" xfId="0" applyFont="1" applyFill="1" applyBorder="1"/>
    <xf numFmtId="0" fontId="0" fillId="0" borderId="8" xfId="0" applyFill="1" applyBorder="1"/>
    <xf numFmtId="0" fontId="3" fillId="0" borderId="72" xfId="0" applyFont="1" applyFill="1" applyBorder="1"/>
    <xf numFmtId="3" fontId="3" fillId="0" borderId="72" xfId="0" applyNumberFormat="1" applyFont="1" applyFill="1" applyBorder="1" applyAlignment="1">
      <alignment horizontal="center"/>
    </xf>
    <xf numFmtId="3" fontId="3" fillId="0" borderId="48" xfId="0" applyNumberFormat="1" applyFont="1" applyFill="1" applyBorder="1" applyAlignment="1">
      <alignment horizontal="center"/>
    </xf>
    <xf numFmtId="3" fontId="12" fillId="0" borderId="0" xfId="3" applyNumberFormat="1" applyFill="1" applyAlignment="1">
      <alignment horizontal="center"/>
    </xf>
    <xf numFmtId="9" fontId="0" fillId="0" borderId="0" xfId="0" applyNumberFormat="1" applyFill="1"/>
    <xf numFmtId="3" fontId="0" fillId="0" borderId="38" xfId="0" applyNumberFormat="1" applyBorder="1" applyAlignment="1">
      <alignment horizontal="centerContinuous" vertical="center" wrapText="1"/>
    </xf>
    <xf numFmtId="0" fontId="0" fillId="0" borderId="39" xfId="0" applyBorder="1" applyAlignment="1">
      <alignment horizontal="centerContinuous" vertical="center" wrapText="1"/>
    </xf>
    <xf numFmtId="0" fontId="1" fillId="0" borderId="0" xfId="3" applyFont="1" applyAlignment="1">
      <alignment horizontal="right" wrapText="1"/>
    </xf>
    <xf numFmtId="0" fontId="1" fillId="0" borderId="0" xfId="6"/>
    <xf numFmtId="3" fontId="3" fillId="0" borderId="14" xfId="6" applyNumberFormat="1" applyFont="1" applyBorder="1" applyAlignment="1">
      <alignment horizontal="centerContinuous" vertical="center"/>
    </xf>
    <xf numFmtId="0" fontId="5" fillId="0" borderId="1" xfId="6" applyFont="1" applyBorder="1" applyAlignment="1">
      <alignment horizontal="centerContinuous" vertical="center"/>
    </xf>
    <xf numFmtId="0" fontId="5" fillId="0" borderId="2" xfId="6" applyFont="1" applyBorder="1" applyAlignment="1">
      <alignment horizontal="centerContinuous" vertical="center"/>
    </xf>
    <xf numFmtId="3" fontId="1" fillId="0" borderId="38" xfId="6" applyNumberFormat="1" applyFill="1" applyBorder="1" applyAlignment="1">
      <alignment horizontal="center" vertical="center" wrapText="1"/>
    </xf>
    <xf numFmtId="0" fontId="1" fillId="0" borderId="39" xfId="6" applyBorder="1" applyAlignment="1">
      <alignment horizontal="center" vertical="center" wrapText="1"/>
    </xf>
    <xf numFmtId="3" fontId="1" fillId="0" borderId="38" xfId="6" applyNumberFormat="1" applyBorder="1" applyAlignment="1">
      <alignment horizontal="center" vertical="center" wrapText="1"/>
    </xf>
    <xf numFmtId="3" fontId="1" fillId="0" borderId="0" xfId="6" applyNumberFormat="1"/>
    <xf numFmtId="0" fontId="1" fillId="0" borderId="24" xfId="6" applyBorder="1"/>
    <xf numFmtId="3" fontId="1" fillId="0" borderId="40" xfId="6" applyNumberFormat="1" applyBorder="1" applyAlignment="1">
      <alignment horizontal="center"/>
    </xf>
    <xf numFmtId="3" fontId="1" fillId="0" borderId="0" xfId="6" applyNumberFormat="1" applyFont="1" applyAlignment="1">
      <alignment horizontal="center"/>
    </xf>
    <xf numFmtId="0" fontId="1" fillId="0" borderId="25" xfId="6" applyBorder="1"/>
    <xf numFmtId="3" fontId="1" fillId="0" borderId="22" xfId="6" applyNumberFormat="1" applyBorder="1" applyAlignment="1">
      <alignment horizontal="center"/>
    </xf>
    <xf numFmtId="0" fontId="1" fillId="0" borderId="26" xfId="6" applyBorder="1"/>
    <xf numFmtId="3" fontId="1" fillId="0" borderId="23" xfId="6" applyNumberFormat="1" applyBorder="1" applyAlignment="1">
      <alignment horizontal="center"/>
    </xf>
    <xf numFmtId="0" fontId="3" fillId="0" borderId="27" xfId="6" applyFont="1" applyBorder="1"/>
    <xf numFmtId="3" fontId="3" fillId="0" borderId="41" xfId="6" applyNumberFormat="1" applyFont="1" applyBorder="1" applyAlignment="1">
      <alignment horizontal="center"/>
    </xf>
    <xf numFmtId="9" fontId="3" fillId="2" borderId="39" xfId="4" applyFont="1" applyFill="1" applyBorder="1" applyAlignment="1">
      <alignment horizontal="center"/>
    </xf>
    <xf numFmtId="3" fontId="3" fillId="0" borderId="12" xfId="6" applyNumberFormat="1" applyFont="1" applyBorder="1" applyAlignment="1">
      <alignment horizontal="center"/>
    </xf>
    <xf numFmtId="0" fontId="3" fillId="0" borderId="28" xfId="6" applyFont="1" applyBorder="1"/>
    <xf numFmtId="3" fontId="3" fillId="0" borderId="20" xfId="6" applyNumberFormat="1" applyFont="1" applyBorder="1" applyAlignment="1">
      <alignment horizontal="center"/>
    </xf>
    <xf numFmtId="3" fontId="3" fillId="0" borderId="1" xfId="6" applyNumberFormat="1" applyFont="1" applyBorder="1" applyAlignment="1">
      <alignment horizontal="center"/>
    </xf>
    <xf numFmtId="0" fontId="1" fillId="0" borderId="29" xfId="6" applyBorder="1"/>
    <xf numFmtId="3" fontId="1" fillId="0" borderId="0" xfId="6" applyNumberFormat="1" applyFont="1" applyBorder="1" applyAlignment="1">
      <alignment horizontal="center"/>
    </xf>
    <xf numFmtId="3" fontId="3" fillId="0" borderId="0" xfId="6" applyNumberFormat="1" applyFont="1" applyBorder="1" applyAlignment="1">
      <alignment horizontal="center"/>
    </xf>
    <xf numFmtId="9" fontId="3" fillId="0" borderId="18" xfId="4" applyFont="1" applyBorder="1" applyAlignment="1">
      <alignment horizontal="center"/>
    </xf>
    <xf numFmtId="0" fontId="3" fillId="0" borderId="45" xfId="6" applyFont="1" applyBorder="1"/>
    <xf numFmtId="3" fontId="3" fillId="0" borderId="42" xfId="6" applyNumberFormat="1" applyFont="1" applyBorder="1" applyAlignment="1">
      <alignment horizontal="center"/>
    </xf>
    <xf numFmtId="3" fontId="3" fillId="0" borderId="43" xfId="6" applyNumberFormat="1" applyFont="1" applyBorder="1" applyAlignment="1">
      <alignment horizontal="center"/>
    </xf>
    <xf numFmtId="49" fontId="6" fillId="0" borderId="0" xfId="6" applyNumberFormat="1" applyFont="1"/>
    <xf numFmtId="3" fontId="1" fillId="0" borderId="0" xfId="6" applyNumberFormat="1" applyAlignment="1">
      <alignment horizontal="center"/>
    </xf>
    <xf numFmtId="3" fontId="1" fillId="0" borderId="0" xfId="6" applyNumberFormat="1" applyFont="1"/>
    <xf numFmtId="9" fontId="25" fillId="0" borderId="0" xfId="4" applyFont="1"/>
    <xf numFmtId="166" fontId="0" fillId="3" borderId="30" xfId="4" applyNumberFormat="1" applyFont="1" applyFill="1" applyBorder="1" applyAlignment="1">
      <alignment horizontal="center"/>
    </xf>
    <xf numFmtId="166" fontId="0" fillId="3" borderId="31" xfId="4" applyNumberFormat="1" applyFont="1" applyFill="1" applyBorder="1" applyAlignment="1">
      <alignment horizontal="center"/>
    </xf>
    <xf numFmtId="166" fontId="0" fillId="3" borderId="32" xfId="4" applyNumberFormat="1" applyFont="1" applyFill="1" applyBorder="1" applyAlignment="1">
      <alignment horizontal="center"/>
    </xf>
    <xf numFmtId="166" fontId="0" fillId="3" borderId="57" xfId="4" applyNumberFormat="1" applyFont="1" applyFill="1" applyBorder="1" applyAlignment="1">
      <alignment horizontal="center"/>
    </xf>
    <xf numFmtId="166" fontId="3" fillId="11" borderId="34" xfId="4" applyNumberFormat="1" applyFont="1" applyFill="1" applyBorder="1" applyAlignment="1">
      <alignment horizontal="center"/>
    </xf>
    <xf numFmtId="166" fontId="3" fillId="11" borderId="55" xfId="4" applyNumberFormat="1" applyFont="1" applyFill="1" applyBorder="1" applyAlignment="1">
      <alignment horizontal="center"/>
    </xf>
    <xf numFmtId="2" fontId="0" fillId="0" borderId="0" xfId="5" applyNumberFormat="1" applyFont="1" applyBorder="1" applyAlignment="1">
      <alignment horizontal="center"/>
    </xf>
    <xf numFmtId="2" fontId="3" fillId="0" borderId="0" xfId="5" applyNumberFormat="1" applyFont="1" applyBorder="1" applyAlignment="1">
      <alignment horizontal="center"/>
    </xf>
    <xf numFmtId="3" fontId="1" fillId="0" borderId="0" xfId="3" applyNumberFormat="1" applyFont="1" applyAlignment="1">
      <alignment horizontal="center"/>
    </xf>
    <xf numFmtId="9" fontId="11" fillId="2" borderId="47" xfId="4" applyFont="1" applyFill="1" applyBorder="1" applyAlignment="1">
      <alignment horizontal="center"/>
    </xf>
    <xf numFmtId="9" fontId="11" fillId="12" borderId="47" xfId="4" applyFont="1" applyFill="1" applyBorder="1" applyAlignment="1">
      <alignment horizontal="center"/>
    </xf>
    <xf numFmtId="166" fontId="11" fillId="13" borderId="0" xfId="4" applyNumberFormat="1" applyFont="1" applyFill="1" applyBorder="1" applyAlignment="1">
      <alignment horizontal="center"/>
    </xf>
    <xf numFmtId="166" fontId="3" fillId="13" borderId="49" xfId="4" applyNumberFormat="1" applyFont="1" applyFill="1" applyBorder="1" applyAlignment="1">
      <alignment horizontal="center"/>
    </xf>
    <xf numFmtId="166" fontId="3" fillId="13" borderId="33" xfId="4" applyNumberFormat="1" applyFont="1" applyFill="1" applyBorder="1" applyAlignment="1">
      <alignment horizontal="center"/>
    </xf>
    <xf numFmtId="3" fontId="1" fillId="0" borderId="12" xfId="3" applyNumberFormat="1" applyFont="1" applyBorder="1" applyAlignment="1">
      <alignment horizontal="center" vertical="center" wrapText="1"/>
    </xf>
    <xf numFmtId="1" fontId="29" fillId="0" borderId="0" xfId="0" applyNumberFormat="1" applyFont="1" applyFill="1"/>
    <xf numFmtId="9" fontId="0" fillId="3" borderId="0" xfId="4" applyFont="1" applyFill="1" applyAlignment="1">
      <alignment horizontal="center"/>
    </xf>
    <xf numFmtId="1" fontId="0" fillId="0" borderId="0" xfId="0" applyNumberFormat="1"/>
    <xf numFmtId="0" fontId="1" fillId="0" borderId="0" xfId="0" applyFont="1" applyBorder="1"/>
    <xf numFmtId="0" fontId="1" fillId="0" borderId="38" xfId="0" applyFont="1" applyBorder="1" applyAlignment="1">
      <alignment horizontal="center" vertical="center" wrapText="1"/>
    </xf>
    <xf numFmtId="9" fontId="1" fillId="0" borderId="18" xfId="5" applyFont="1" applyBorder="1" applyAlignment="1">
      <alignment horizontal="center"/>
    </xf>
    <xf numFmtId="3" fontId="1" fillId="0" borderId="52" xfId="0" applyNumberFormat="1" applyFont="1" applyBorder="1" applyAlignment="1">
      <alignment horizontal="center"/>
    </xf>
    <xf numFmtId="3" fontId="1" fillId="0" borderId="53" xfId="0" applyNumberFormat="1" applyFont="1" applyBorder="1" applyAlignment="1">
      <alignment horizontal="center"/>
    </xf>
    <xf numFmtId="9" fontId="1" fillId="0" borderId="19" xfId="5" applyFont="1" applyBorder="1" applyAlignment="1">
      <alignment horizontal="center"/>
    </xf>
    <xf numFmtId="3" fontId="1" fillId="0" borderId="54" xfId="0" applyNumberFormat="1" applyFont="1" applyBorder="1" applyAlignment="1">
      <alignment horizontal="center"/>
    </xf>
    <xf numFmtId="9" fontId="1" fillId="0" borderId="46" xfId="5" applyFont="1" applyBorder="1" applyAlignment="1">
      <alignment horizontal="center"/>
    </xf>
    <xf numFmtId="9" fontId="1" fillId="0" borderId="16" xfId="5" applyFont="1" applyBorder="1" applyAlignment="1">
      <alignment horizontal="center"/>
    </xf>
    <xf numFmtId="3" fontId="1" fillId="0" borderId="56" xfId="0" applyNumberFormat="1" applyFont="1" applyBorder="1" applyAlignment="1">
      <alignment horizontal="center"/>
    </xf>
    <xf numFmtId="3" fontId="1" fillId="0" borderId="0" xfId="0" applyNumberFormat="1" applyFont="1" applyBorder="1" applyAlignment="1">
      <alignment horizontal="center"/>
    </xf>
    <xf numFmtId="0" fontId="0" fillId="14" borderId="0" xfId="0" applyFill="1"/>
    <xf numFmtId="0" fontId="1" fillId="14" borderId="0" xfId="0" applyFont="1" applyFill="1" applyBorder="1"/>
    <xf numFmtId="0" fontId="1" fillId="14" borderId="0" xfId="0" applyFont="1" applyFill="1"/>
    <xf numFmtId="3" fontId="1" fillId="14" borderId="0" xfId="0" applyNumberFormat="1" applyFont="1" applyFill="1"/>
    <xf numFmtId="0" fontId="9" fillId="5" borderId="38" xfId="0" applyFont="1" applyFill="1" applyBorder="1" applyAlignment="1">
      <alignment horizontal="center" vertical="center" wrapText="1"/>
    </xf>
    <xf numFmtId="0" fontId="9" fillId="5" borderId="39" xfId="0" applyFont="1" applyFill="1" applyBorder="1" applyAlignment="1">
      <alignment horizontal="center" vertical="center" wrapText="1"/>
    </xf>
    <xf numFmtId="3" fontId="9" fillId="5" borderId="17" xfId="0" applyNumberFormat="1" applyFont="1" applyFill="1" applyBorder="1" applyAlignment="1">
      <alignment horizontal="center"/>
    </xf>
    <xf numFmtId="9" fontId="9" fillId="5" borderId="18" xfId="5" applyFont="1" applyFill="1" applyBorder="1" applyAlignment="1">
      <alignment horizontal="center"/>
    </xf>
    <xf numFmtId="3" fontId="9" fillId="5" borderId="3" xfId="0" applyNumberFormat="1" applyFont="1" applyFill="1" applyBorder="1" applyAlignment="1">
      <alignment horizontal="center"/>
    </xf>
    <xf numFmtId="9" fontId="9" fillId="5" borderId="19" xfId="5" applyFont="1" applyFill="1" applyBorder="1" applyAlignment="1">
      <alignment horizontal="center"/>
    </xf>
    <xf numFmtId="3" fontId="11" fillId="5" borderId="38" xfId="0" applyNumberFormat="1" applyFont="1" applyFill="1" applyBorder="1" applyAlignment="1">
      <alignment horizontal="center"/>
    </xf>
    <xf numFmtId="9" fontId="11" fillId="5" borderId="39" xfId="5" applyFont="1" applyFill="1" applyBorder="1" applyAlignment="1">
      <alignment horizontal="center"/>
    </xf>
    <xf numFmtId="3" fontId="9" fillId="5" borderId="50" xfId="0" applyNumberFormat="1" applyFont="1" applyFill="1" applyBorder="1" applyAlignment="1">
      <alignment horizontal="center"/>
    </xf>
    <xf numFmtId="9" fontId="9" fillId="5" borderId="46" xfId="5" applyFont="1" applyFill="1" applyBorder="1" applyAlignment="1">
      <alignment horizontal="center"/>
    </xf>
    <xf numFmtId="3" fontId="11" fillId="5" borderId="14" xfId="0" applyNumberFormat="1" applyFont="1" applyFill="1" applyBorder="1" applyAlignment="1">
      <alignment horizontal="center"/>
    </xf>
    <xf numFmtId="9" fontId="11" fillId="5" borderId="2" xfId="5" applyFont="1" applyFill="1" applyBorder="1" applyAlignment="1">
      <alignment horizontal="center"/>
    </xf>
    <xf numFmtId="3" fontId="9" fillId="5" borderId="15" xfId="0" applyNumberFormat="1" applyFont="1" applyFill="1" applyBorder="1" applyAlignment="1">
      <alignment horizontal="center"/>
    </xf>
    <xf numFmtId="9" fontId="9" fillId="5" borderId="16" xfId="5" applyFont="1" applyFill="1" applyBorder="1" applyAlignment="1">
      <alignment horizontal="center"/>
    </xf>
    <xf numFmtId="3" fontId="11" fillId="5" borderId="51" xfId="0" applyNumberFormat="1" applyFont="1" applyFill="1" applyBorder="1" applyAlignment="1">
      <alignment horizontal="center"/>
    </xf>
    <xf numFmtId="9" fontId="11" fillId="5" borderId="47" xfId="5" applyFont="1" applyFill="1" applyBorder="1" applyAlignment="1">
      <alignment horizontal="center"/>
    </xf>
    <xf numFmtId="0" fontId="1" fillId="0" borderId="0" xfId="0" applyFont="1" applyFill="1" applyBorder="1"/>
    <xf numFmtId="0" fontId="1" fillId="0" borderId="0" xfId="0" applyFont="1" applyFill="1"/>
    <xf numFmtId="0" fontId="5" fillId="0" borderId="0" xfId="0" applyFont="1"/>
    <xf numFmtId="0" fontId="1" fillId="0" borderId="38" xfId="0" applyFont="1" applyFill="1" applyBorder="1" applyAlignment="1">
      <alignment horizontal="center" vertical="center" wrapText="1"/>
    </xf>
    <xf numFmtId="0" fontId="1" fillId="0" borderId="39" xfId="0" applyFont="1" applyFill="1" applyBorder="1" applyAlignment="1">
      <alignment horizontal="center" vertical="center" wrapText="1"/>
    </xf>
    <xf numFmtId="49" fontId="14" fillId="0" borderId="0" xfId="0" applyNumberFormat="1" applyFont="1"/>
    <xf numFmtId="3" fontId="1" fillId="0" borderId="0" xfId="0" applyNumberFormat="1" applyFont="1" applyFill="1" applyBorder="1" applyAlignment="1">
      <alignment horizontal="center"/>
    </xf>
    <xf numFmtId="3" fontId="1" fillId="0" borderId="0" xfId="0" applyNumberFormat="1" applyFont="1" applyFill="1" applyAlignment="1">
      <alignment horizontal="center"/>
    </xf>
    <xf numFmtId="0" fontId="1" fillId="0" borderId="38" xfId="0" applyFont="1" applyFill="1" applyBorder="1" applyAlignment="1">
      <alignment horizontal="centerContinuous" vertical="center"/>
    </xf>
    <xf numFmtId="0" fontId="1" fillId="0" borderId="39" xfId="0" applyFont="1" applyFill="1" applyBorder="1" applyAlignment="1">
      <alignment horizontal="centerContinuous" vertical="center"/>
    </xf>
    <xf numFmtId="0" fontId="0" fillId="14" borderId="0" xfId="0" applyFill="1" applyBorder="1"/>
    <xf numFmtId="165" fontId="0" fillId="0" borderId="0" xfId="0" applyNumberFormat="1" applyBorder="1"/>
    <xf numFmtId="3" fontId="1" fillId="0" borderId="38" xfId="3" applyNumberFormat="1" applyFont="1" applyBorder="1" applyAlignment="1">
      <alignment horizontal="centerContinuous" vertical="center" wrapText="1"/>
    </xf>
    <xf numFmtId="3" fontId="1" fillId="0" borderId="16" xfId="0" applyNumberFormat="1" applyFont="1" applyFill="1" applyBorder="1" applyAlignment="1">
      <alignment horizontal="centerContinuous" vertical="center" wrapText="1"/>
    </xf>
    <xf numFmtId="164" fontId="3" fillId="0" borderId="19" xfId="5" applyNumberFormat="1" applyFont="1" applyBorder="1" applyAlignment="1">
      <alignment horizontal="center"/>
    </xf>
    <xf numFmtId="3" fontId="1" fillId="0" borderId="38" xfId="3" applyNumberFormat="1" applyFont="1" applyFill="1" applyBorder="1" applyAlignment="1">
      <alignment horizontal="centerContinuous" vertical="center" wrapText="1"/>
    </xf>
    <xf numFmtId="0" fontId="1" fillId="0" borderId="12" xfId="3" applyFont="1" applyFill="1" applyBorder="1" applyAlignment="1">
      <alignment horizontal="center" vertical="center" wrapText="1"/>
    </xf>
    <xf numFmtId="3" fontId="12" fillId="0" borderId="16" xfId="3" applyNumberFormat="1" applyFill="1" applyBorder="1" applyAlignment="1">
      <alignment horizontal="centerContinuous" vertical="center" wrapText="1"/>
    </xf>
    <xf numFmtId="3" fontId="12" fillId="0" borderId="50" xfId="3" applyNumberFormat="1" applyFill="1" applyBorder="1" applyAlignment="1">
      <alignment horizontal="center"/>
    </xf>
    <xf numFmtId="3" fontId="12" fillId="0" borderId="10" xfId="3" applyNumberFormat="1" applyFill="1" applyBorder="1" applyAlignment="1">
      <alignment horizontal="center"/>
    </xf>
    <xf numFmtId="2" fontId="0" fillId="0" borderId="30" xfId="5" applyNumberFormat="1" applyFont="1" applyFill="1" applyBorder="1" applyAlignment="1">
      <alignment horizontal="center"/>
    </xf>
    <xf numFmtId="3" fontId="12" fillId="0" borderId="17" xfId="3" applyNumberFormat="1" applyFill="1" applyBorder="1" applyAlignment="1">
      <alignment horizontal="center"/>
    </xf>
    <xf numFmtId="3" fontId="12" fillId="0" borderId="0" xfId="3" applyNumberFormat="1" applyFill="1" applyBorder="1" applyAlignment="1">
      <alignment horizontal="center"/>
    </xf>
    <xf numFmtId="2" fontId="0" fillId="0" borderId="31" xfId="5" applyNumberFormat="1" applyFont="1" applyFill="1" applyBorder="1" applyAlignment="1">
      <alignment horizontal="center"/>
    </xf>
    <xf numFmtId="3" fontId="12" fillId="0" borderId="3" xfId="3" applyNumberFormat="1" applyFill="1" applyBorder="1" applyAlignment="1">
      <alignment horizontal="center"/>
    </xf>
    <xf numFmtId="3" fontId="12" fillId="0" borderId="11" xfId="3" applyNumberFormat="1" applyFill="1" applyBorder="1" applyAlignment="1">
      <alignment horizontal="center"/>
    </xf>
    <xf numFmtId="2" fontId="0" fillId="0" borderId="32" xfId="5" applyNumberFormat="1" applyFont="1" applyFill="1" applyBorder="1" applyAlignment="1">
      <alignment horizontal="center"/>
    </xf>
    <xf numFmtId="3" fontId="3" fillId="0" borderId="38" xfId="3" applyNumberFormat="1" applyFont="1" applyFill="1" applyBorder="1" applyAlignment="1">
      <alignment horizontal="center"/>
    </xf>
    <xf numFmtId="3" fontId="3" fillId="0" borderId="12" xfId="3" applyNumberFormat="1" applyFont="1" applyFill="1" applyBorder="1" applyAlignment="1">
      <alignment horizontal="center"/>
    </xf>
    <xf numFmtId="2" fontId="3" fillId="0" borderId="33" xfId="5" applyNumberFormat="1" applyFont="1" applyFill="1" applyBorder="1" applyAlignment="1">
      <alignment horizontal="center"/>
    </xf>
    <xf numFmtId="3" fontId="3" fillId="0" borderId="14" xfId="3" applyNumberFormat="1" applyFont="1" applyFill="1" applyBorder="1" applyAlignment="1">
      <alignment horizontal="center"/>
    </xf>
    <xf numFmtId="3" fontId="3" fillId="0" borderId="1" xfId="3" applyNumberFormat="1" applyFont="1" applyFill="1" applyBorder="1" applyAlignment="1">
      <alignment horizontal="center"/>
    </xf>
    <xf numFmtId="2" fontId="3" fillId="0" borderId="34" xfId="5" applyNumberFormat="1" applyFont="1" applyFill="1" applyBorder="1" applyAlignment="1">
      <alignment horizontal="center"/>
    </xf>
    <xf numFmtId="3" fontId="12" fillId="0" borderId="15" xfId="3" applyNumberFormat="1" applyFill="1" applyBorder="1" applyAlignment="1">
      <alignment horizontal="center"/>
    </xf>
    <xf numFmtId="3" fontId="12" fillId="0" borderId="13" xfId="3" applyNumberFormat="1" applyFill="1" applyBorder="1" applyAlignment="1">
      <alignment horizontal="center"/>
    </xf>
    <xf numFmtId="2" fontId="0" fillId="0" borderId="57" xfId="5" applyNumberFormat="1" applyFont="1" applyFill="1" applyBorder="1" applyAlignment="1">
      <alignment horizontal="center"/>
    </xf>
    <xf numFmtId="3" fontId="3" fillId="0" borderId="3" xfId="3" applyNumberFormat="1" applyFont="1" applyFill="1" applyBorder="1" applyAlignment="1">
      <alignment horizontal="center"/>
    </xf>
    <xf numFmtId="3" fontId="3" fillId="0" borderId="11" xfId="3" applyNumberFormat="1" applyFont="1" applyFill="1" applyBorder="1" applyAlignment="1">
      <alignment horizontal="center"/>
    </xf>
    <xf numFmtId="2" fontId="3" fillId="0" borderId="19" xfId="5" applyNumberFormat="1" applyFont="1" applyFill="1" applyBorder="1" applyAlignment="1">
      <alignment horizontal="center"/>
    </xf>
    <xf numFmtId="3" fontId="0" fillId="0" borderId="0" xfId="0" applyNumberFormat="1" applyAlignment="1">
      <alignment horizontal="center" vertical="center"/>
    </xf>
    <xf numFmtId="0" fontId="24" fillId="0" borderId="0" xfId="0" applyFont="1"/>
    <xf numFmtId="0" fontId="0" fillId="0" borderId="64" xfId="0" applyNumberFormat="1" applyBorder="1"/>
    <xf numFmtId="3" fontId="1" fillId="0" borderId="4" xfId="3" quotePrefix="1" applyNumberFormat="1" applyFont="1" applyBorder="1" applyAlignment="1">
      <alignment horizontal="center"/>
    </xf>
    <xf numFmtId="9" fontId="28" fillId="0" borderId="0" xfId="0" applyNumberFormat="1" applyFont="1"/>
    <xf numFmtId="9" fontId="9" fillId="0" borderId="0" xfId="4" applyFont="1" applyFill="1" applyAlignment="1">
      <alignment horizontal="center" vertical="center"/>
    </xf>
    <xf numFmtId="9" fontId="11" fillId="0" borderId="36" xfId="4" applyFont="1" applyFill="1" applyBorder="1" applyAlignment="1">
      <alignment horizontal="center" vertical="center"/>
    </xf>
    <xf numFmtId="9" fontId="9" fillId="0" borderId="12" xfId="4" applyFont="1" applyFill="1" applyBorder="1" applyAlignment="1">
      <alignment horizontal="center" vertical="center" wrapText="1"/>
    </xf>
    <xf numFmtId="9" fontId="9" fillId="0" borderId="0" xfId="4" applyFont="1" applyFill="1" applyBorder="1" applyAlignment="1">
      <alignment horizontal="center" vertical="center"/>
    </xf>
    <xf numFmtId="9" fontId="3" fillId="0" borderId="41" xfId="4" applyFont="1" applyBorder="1" applyAlignment="1">
      <alignment horizontal="center" vertical="center"/>
    </xf>
    <xf numFmtId="9" fontId="3" fillId="0" borderId="20" xfId="4" applyFont="1" applyBorder="1" applyAlignment="1">
      <alignment horizontal="center" vertical="center"/>
    </xf>
    <xf numFmtId="9" fontId="3" fillId="0" borderId="42" xfId="4" applyFont="1" applyBorder="1" applyAlignment="1">
      <alignment horizontal="center" vertical="center"/>
    </xf>
    <xf numFmtId="9" fontId="10" fillId="0" borderId="36" xfId="4" applyFont="1" applyFill="1" applyBorder="1" applyAlignment="1">
      <alignment horizontal="center" vertical="center"/>
    </xf>
    <xf numFmtId="9" fontId="9" fillId="0" borderId="38" xfId="4" applyFont="1" applyFill="1" applyBorder="1" applyAlignment="1">
      <alignment horizontal="center" vertical="center" wrapText="1"/>
    </xf>
    <xf numFmtId="3" fontId="12" fillId="3" borderId="0" xfId="3" applyNumberFormat="1" applyFill="1" applyAlignment="1">
      <alignment horizontal="center"/>
    </xf>
    <xf numFmtId="3" fontId="3" fillId="3" borderId="14" xfId="0" applyNumberFormat="1" applyFont="1" applyFill="1" applyBorder="1" applyAlignment="1">
      <alignment horizontal="centerContinuous" vertical="center"/>
    </xf>
    <xf numFmtId="49" fontId="6" fillId="3" borderId="0" xfId="0" applyNumberFormat="1" applyFont="1" applyFill="1"/>
    <xf numFmtId="9" fontId="12" fillId="0" borderId="0" xfId="4" applyFont="1" applyAlignment="1">
      <alignment horizontal="center"/>
    </xf>
    <xf numFmtId="9" fontId="0" fillId="3" borderId="0" xfId="4" applyFont="1" applyFill="1"/>
    <xf numFmtId="0" fontId="5" fillId="3" borderId="1" xfId="0" applyFont="1" applyFill="1" applyBorder="1" applyAlignment="1">
      <alignment horizontal="centerContinuous" vertical="center"/>
    </xf>
    <xf numFmtId="3" fontId="3" fillId="3" borderId="1" xfId="0" applyNumberFormat="1" applyFont="1" applyFill="1" applyBorder="1" applyAlignment="1">
      <alignment horizontal="centerContinuous" vertical="center"/>
    </xf>
    <xf numFmtId="0" fontId="3" fillId="3" borderId="2" xfId="0" applyFont="1" applyFill="1" applyBorder="1" applyAlignment="1">
      <alignment horizontal="centerContinuous" vertical="center"/>
    </xf>
    <xf numFmtId="0" fontId="0" fillId="3" borderId="39" xfId="0" applyFill="1" applyBorder="1" applyAlignment="1">
      <alignment horizontal="center" vertical="center" wrapText="1"/>
    </xf>
    <xf numFmtId="3" fontId="12" fillId="3" borderId="38" xfId="0" applyNumberFormat="1" applyFont="1" applyFill="1" applyBorder="1" applyAlignment="1">
      <alignment horizontal="center" vertical="center" wrapText="1"/>
    </xf>
    <xf numFmtId="0" fontId="0" fillId="3" borderId="41" xfId="0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3" fontId="3" fillId="3" borderId="42" xfId="0" applyNumberFormat="1" applyFont="1" applyFill="1" applyBorder="1" applyAlignment="1">
      <alignment horizontal="center"/>
    </xf>
    <xf numFmtId="3" fontId="0" fillId="3" borderId="9" xfId="0" applyNumberFormat="1" applyFill="1" applyBorder="1" applyAlignment="1">
      <alignment horizontal="center" vertical="center" wrapText="1"/>
    </xf>
    <xf numFmtId="3" fontId="0" fillId="3" borderId="12" xfId="0" applyNumberFormat="1" applyFill="1" applyBorder="1" applyAlignment="1">
      <alignment horizontal="center" vertical="center" wrapText="1"/>
    </xf>
    <xf numFmtId="0" fontId="0" fillId="3" borderId="27" xfId="0" applyFill="1" applyBorder="1" applyAlignment="1">
      <alignment horizontal="center" vertical="center" wrapText="1"/>
    </xf>
    <xf numFmtId="0" fontId="0" fillId="3" borderId="38" xfId="0" applyFill="1" applyBorder="1" applyAlignment="1">
      <alignment horizontal="center" vertical="center" wrapText="1"/>
    </xf>
    <xf numFmtId="9" fontId="0" fillId="3" borderId="33" xfId="4" applyFont="1" applyFill="1" applyBorder="1" applyAlignment="1">
      <alignment horizontal="center" vertical="center" wrapText="1"/>
    </xf>
    <xf numFmtId="0" fontId="0" fillId="3" borderId="49" xfId="0" applyFill="1" applyBorder="1" applyAlignment="1">
      <alignment horizontal="center" vertical="center" wrapText="1"/>
    </xf>
    <xf numFmtId="3" fontId="0" fillId="3" borderId="38" xfId="0" applyNumberFormat="1" applyFill="1" applyBorder="1" applyAlignment="1">
      <alignment horizontal="centerContinuous" vertical="center" wrapText="1"/>
    </xf>
    <xf numFmtId="0" fontId="0" fillId="3" borderId="39" xfId="0" applyFill="1" applyBorder="1" applyAlignment="1">
      <alignment horizontal="centerContinuous" vertical="center" wrapText="1"/>
    </xf>
    <xf numFmtId="3" fontId="1" fillId="3" borderId="38" xfId="0" applyNumberFormat="1" applyFont="1" applyFill="1" applyBorder="1" applyAlignment="1">
      <alignment horizontal="centerContinuous" vertical="center" wrapText="1"/>
    </xf>
    <xf numFmtId="0" fontId="1" fillId="3" borderId="41" xfId="0" applyFont="1" applyFill="1" applyBorder="1" applyAlignment="1">
      <alignment horizontal="center" vertical="center" wrapText="1"/>
    </xf>
    <xf numFmtId="3" fontId="0" fillId="3" borderId="73" xfId="0" applyNumberFormat="1" applyFill="1" applyBorder="1" applyAlignment="1">
      <alignment horizontal="center" vertical="center" wrapText="1"/>
    </xf>
    <xf numFmtId="2" fontId="0" fillId="3" borderId="0" xfId="0" applyNumberFormat="1" applyFill="1" applyBorder="1" applyAlignment="1">
      <alignment horizontal="center" vertical="center" wrapText="1"/>
    </xf>
    <xf numFmtId="1" fontId="0" fillId="3" borderId="0" xfId="0" applyNumberFormat="1" applyFill="1"/>
    <xf numFmtId="3" fontId="12" fillId="3" borderId="38" xfId="0" applyNumberFormat="1" applyFont="1" applyFill="1" applyBorder="1" applyAlignment="1">
      <alignment horizontal="centerContinuous" vertical="center" wrapText="1"/>
    </xf>
    <xf numFmtId="9" fontId="0" fillId="3" borderId="12" xfId="4" applyFont="1" applyFill="1" applyBorder="1" applyAlignment="1">
      <alignment horizontal="centerContinuous" vertical="center" wrapText="1"/>
    </xf>
    <xf numFmtId="9" fontId="0" fillId="3" borderId="39" xfId="4" applyFont="1" applyFill="1" applyBorder="1" applyAlignment="1">
      <alignment horizontal="centerContinuous" vertical="center" wrapText="1"/>
    </xf>
    <xf numFmtId="2" fontId="0" fillId="3" borderId="0" xfId="0" applyNumberFormat="1" applyFill="1"/>
    <xf numFmtId="0" fontId="3" fillId="3" borderId="0" xfId="0" applyFont="1" applyFill="1" applyBorder="1" applyAlignment="1">
      <alignment horizontal="centerContinuous" vertical="center"/>
    </xf>
    <xf numFmtId="3" fontId="4" fillId="3" borderId="35" xfId="0" applyNumberFormat="1" applyFont="1" applyFill="1" applyBorder="1" applyAlignment="1">
      <alignment horizontal="centerContinuous" vertical="center"/>
    </xf>
    <xf numFmtId="0" fontId="4" fillId="3" borderId="58" xfId="0" applyFont="1" applyFill="1" applyBorder="1" applyAlignment="1">
      <alignment horizontal="centerContinuous" vertical="center"/>
    </xf>
    <xf numFmtId="3" fontId="4" fillId="3" borderId="36" xfId="0" applyNumberFormat="1" applyFont="1" applyFill="1" applyBorder="1" applyAlignment="1">
      <alignment horizontal="centerContinuous" vertical="center"/>
    </xf>
    <xf numFmtId="3" fontId="5" fillId="3" borderId="74" xfId="0" applyNumberFormat="1" applyFont="1" applyFill="1" applyBorder="1" applyAlignment="1">
      <alignment horizontal="centerContinuous" vertical="center"/>
    </xf>
    <xf numFmtId="3" fontId="0" fillId="3" borderId="1" xfId="0" applyNumberFormat="1" applyFill="1" applyBorder="1" applyAlignment="1">
      <alignment horizontal="centerContinuous"/>
    </xf>
    <xf numFmtId="0" fontId="0" fillId="3" borderId="1" xfId="0" applyFill="1" applyBorder="1" applyAlignment="1">
      <alignment horizontal="centerContinuous"/>
    </xf>
    <xf numFmtId="3" fontId="0" fillId="3" borderId="2" xfId="0" applyNumberFormat="1" applyFill="1" applyBorder="1" applyAlignment="1">
      <alignment horizontal="centerContinuous"/>
    </xf>
    <xf numFmtId="3" fontId="3" fillId="3" borderId="2" xfId="0" applyNumberFormat="1" applyFont="1" applyFill="1" applyBorder="1" applyAlignment="1">
      <alignment horizontal="centerContinuous" vertical="center"/>
    </xf>
    <xf numFmtId="9" fontId="12" fillId="0" borderId="0" xfId="4" applyFont="1" applyFill="1" applyAlignment="1">
      <alignment horizontal="center"/>
    </xf>
    <xf numFmtId="3" fontId="3" fillId="0" borderId="0" xfId="3" applyNumberFormat="1" applyFont="1" applyFill="1" applyBorder="1" applyAlignment="1">
      <alignment horizontal="centerContinuous"/>
    </xf>
    <xf numFmtId="3" fontId="12" fillId="0" borderId="0" xfId="3" applyNumberFormat="1" applyFill="1" applyBorder="1" applyAlignment="1">
      <alignment horizontal="centerContinuous" vertical="center"/>
    </xf>
    <xf numFmtId="165" fontId="12" fillId="0" borderId="0" xfId="4" applyNumberFormat="1" applyFont="1" applyFill="1" applyBorder="1" applyAlignment="1">
      <alignment horizontal="center"/>
    </xf>
    <xf numFmtId="3" fontId="0" fillId="0" borderId="1" xfId="0" applyNumberFormat="1" applyFill="1" applyBorder="1" applyAlignment="1">
      <alignment horizontal="centerContinuous" vertical="center"/>
    </xf>
    <xf numFmtId="3" fontId="0" fillId="0" borderId="2" xfId="0" applyNumberFormat="1" applyFill="1" applyBorder="1" applyAlignment="1">
      <alignment horizontal="centerContinuous" vertical="center"/>
    </xf>
    <xf numFmtId="3" fontId="0" fillId="0" borderId="0" xfId="0" applyNumberFormat="1" applyFill="1" applyBorder="1" applyAlignment="1">
      <alignment horizontal="centerContinuous" vertical="center"/>
    </xf>
    <xf numFmtId="0" fontId="7" fillId="0" borderId="0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Continuous" vertical="center"/>
    </xf>
    <xf numFmtId="3" fontId="3" fillId="0" borderId="21" xfId="3" applyNumberFormat="1" applyFont="1" applyFill="1" applyBorder="1" applyAlignment="1">
      <alignment horizontal="centerContinuous"/>
    </xf>
    <xf numFmtId="9" fontId="3" fillId="0" borderId="21" xfId="4" applyFont="1" applyFill="1" applyBorder="1" applyAlignment="1">
      <alignment horizontal="centerContinuous"/>
    </xf>
    <xf numFmtId="3" fontId="0" fillId="0" borderId="15" xfId="0" applyNumberFormat="1" applyFill="1" applyBorder="1" applyAlignment="1">
      <alignment horizontal="centerContinuous" vertical="center"/>
    </xf>
    <xf numFmtId="3" fontId="0" fillId="0" borderId="13" xfId="0" applyNumberFormat="1" applyFill="1" applyBorder="1" applyAlignment="1">
      <alignment horizontal="centerContinuous" vertical="center"/>
    </xf>
    <xf numFmtId="3" fontId="1" fillId="0" borderId="38" xfId="0" applyNumberFormat="1" applyFont="1" applyFill="1" applyBorder="1" applyAlignment="1">
      <alignment horizontal="centerContinuous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0" fillId="0" borderId="39" xfId="0" applyFill="1" applyBorder="1" applyAlignment="1">
      <alignment horizontal="center" vertical="center"/>
    </xf>
    <xf numFmtId="3" fontId="0" fillId="0" borderId="0" xfId="0" applyNumberFormat="1" applyFill="1" applyBorder="1" applyAlignment="1">
      <alignment horizontal="center" vertical="center"/>
    </xf>
    <xf numFmtId="3" fontId="0" fillId="0" borderId="41" xfId="0" applyNumberFormat="1" applyFill="1" applyBorder="1" applyAlignment="1">
      <alignment horizontal="centerContinuous" vertical="center" wrapText="1"/>
    </xf>
    <xf numFmtId="3" fontId="0" fillId="0" borderId="0" xfId="0" applyNumberFormat="1" applyFill="1" applyBorder="1" applyAlignment="1">
      <alignment horizontal="center" vertical="center" wrapText="1"/>
    </xf>
    <xf numFmtId="9" fontId="12" fillId="0" borderId="20" xfId="4" applyFont="1" applyFill="1" applyBorder="1" applyAlignment="1">
      <alignment horizontal="centerContinuous" vertical="center"/>
    </xf>
    <xf numFmtId="3" fontId="0" fillId="0" borderId="10" xfId="0" applyNumberFormat="1" applyFill="1" applyBorder="1" applyAlignment="1">
      <alignment horizontal="center"/>
    </xf>
    <xf numFmtId="165" fontId="0" fillId="0" borderId="18" xfId="4" applyNumberFormat="1" applyFont="1" applyFill="1" applyBorder="1" applyAlignment="1">
      <alignment horizontal="center"/>
    </xf>
    <xf numFmtId="165" fontId="0" fillId="0" borderId="0" xfId="4" applyNumberFormat="1" applyFont="1" applyFill="1" applyBorder="1" applyAlignment="1">
      <alignment horizontal="center"/>
    </xf>
    <xf numFmtId="166" fontId="0" fillId="0" borderId="0" xfId="4" applyNumberFormat="1" applyFont="1" applyFill="1" applyBorder="1" applyAlignment="1">
      <alignment horizontal="center"/>
    </xf>
    <xf numFmtId="9" fontId="12" fillId="0" borderId="21" xfId="4" applyFont="1" applyFill="1" applyBorder="1" applyAlignment="1">
      <alignment horizontal="center"/>
    </xf>
    <xf numFmtId="9" fontId="12" fillId="0" borderId="22" xfId="4" applyFont="1" applyFill="1" applyBorder="1" applyAlignment="1">
      <alignment horizontal="center"/>
    </xf>
    <xf numFmtId="3" fontId="0" fillId="0" borderId="11" xfId="0" applyNumberFormat="1" applyFill="1" applyBorder="1" applyAlignment="1">
      <alignment horizontal="center"/>
    </xf>
    <xf numFmtId="3" fontId="0" fillId="0" borderId="3" xfId="0" applyNumberFormat="1" applyFill="1" applyBorder="1" applyAlignment="1">
      <alignment horizontal="center"/>
    </xf>
    <xf numFmtId="165" fontId="0" fillId="0" borderId="19" xfId="4" applyNumberFormat="1" applyFont="1" applyFill="1" applyBorder="1" applyAlignment="1">
      <alignment horizontal="center"/>
    </xf>
    <xf numFmtId="9" fontId="12" fillId="0" borderId="23" xfId="4" applyFont="1" applyFill="1" applyBorder="1" applyAlignment="1">
      <alignment horizontal="center"/>
    </xf>
    <xf numFmtId="165" fontId="3" fillId="0" borderId="0" xfId="4" applyNumberFormat="1" applyFont="1" applyFill="1" applyBorder="1" applyAlignment="1">
      <alignment horizontal="center"/>
    </xf>
    <xf numFmtId="166" fontId="3" fillId="0" borderId="0" xfId="4" applyNumberFormat="1" applyFont="1" applyFill="1" applyBorder="1" applyAlignment="1">
      <alignment horizontal="center"/>
    </xf>
    <xf numFmtId="9" fontId="3" fillId="0" borderId="20" xfId="4" applyFont="1" applyFill="1" applyBorder="1" applyAlignment="1">
      <alignment horizontal="center"/>
    </xf>
    <xf numFmtId="3" fontId="0" fillId="0" borderId="13" xfId="0" applyNumberFormat="1" applyFill="1" applyBorder="1" applyAlignment="1">
      <alignment horizontal="center"/>
    </xf>
    <xf numFmtId="3" fontId="0" fillId="0" borderId="15" xfId="0" applyNumberFormat="1" applyFill="1" applyBorder="1" applyAlignment="1">
      <alignment horizontal="center"/>
    </xf>
    <xf numFmtId="165" fontId="0" fillId="0" borderId="16" xfId="4" applyNumberFormat="1" applyFont="1" applyFill="1" applyBorder="1" applyAlignment="1">
      <alignment horizontal="center"/>
    </xf>
    <xf numFmtId="0" fontId="3" fillId="15" borderId="0" xfId="0" applyFont="1" applyFill="1"/>
    <xf numFmtId="0" fontId="3" fillId="15" borderId="23" xfId="0" applyFont="1" applyFill="1" applyBorder="1"/>
    <xf numFmtId="3" fontId="3" fillId="15" borderId="11" xfId="0" applyNumberFormat="1" applyFont="1" applyFill="1" applyBorder="1" applyAlignment="1">
      <alignment horizontal="center"/>
    </xf>
    <xf numFmtId="3" fontId="3" fillId="15" borderId="3" xfId="0" applyNumberFormat="1" applyFont="1" applyFill="1" applyBorder="1" applyAlignment="1">
      <alignment horizontal="center"/>
    </xf>
    <xf numFmtId="165" fontId="3" fillId="15" borderId="19" xfId="4" applyNumberFormat="1" applyFont="1" applyFill="1" applyBorder="1" applyAlignment="1">
      <alignment horizontal="center"/>
    </xf>
    <xf numFmtId="165" fontId="3" fillId="15" borderId="0" xfId="4" applyNumberFormat="1" applyFont="1" applyFill="1" applyBorder="1" applyAlignment="1">
      <alignment horizontal="center"/>
    </xf>
    <xf numFmtId="0" fontId="3" fillId="15" borderId="72" xfId="0" applyFont="1" applyFill="1" applyBorder="1"/>
    <xf numFmtId="3" fontId="3" fillId="15" borderId="43" xfId="0" applyNumberFormat="1" applyFont="1" applyFill="1" applyBorder="1" applyAlignment="1">
      <alignment horizontal="center"/>
    </xf>
    <xf numFmtId="9" fontId="3" fillId="15" borderId="47" xfId="4" applyFont="1" applyFill="1" applyBorder="1" applyAlignment="1">
      <alignment horizontal="center"/>
    </xf>
    <xf numFmtId="3" fontId="3" fillId="15" borderId="48" xfId="0" applyNumberFormat="1" applyFont="1" applyFill="1" applyBorder="1" applyAlignment="1">
      <alignment horizontal="center"/>
    </xf>
    <xf numFmtId="3" fontId="0" fillId="15" borderId="0" xfId="0" applyNumberFormat="1" applyFill="1" applyBorder="1" applyAlignment="1">
      <alignment horizontal="center"/>
    </xf>
    <xf numFmtId="3" fontId="0" fillId="15" borderId="0" xfId="0" applyNumberFormat="1" applyFill="1"/>
    <xf numFmtId="9" fontId="0" fillId="15" borderId="0" xfId="4" applyFont="1" applyFill="1"/>
    <xf numFmtId="9" fontId="0" fillId="15" borderId="0" xfId="0" applyNumberFormat="1" applyFill="1"/>
    <xf numFmtId="166" fontId="3" fillId="15" borderId="0" xfId="4" applyNumberFormat="1" applyFont="1" applyFill="1" applyBorder="1" applyAlignment="1">
      <alignment horizontal="center"/>
    </xf>
    <xf numFmtId="9" fontId="3" fillId="15" borderId="48" xfId="4" applyFont="1" applyFill="1" applyBorder="1" applyAlignment="1">
      <alignment horizontal="center"/>
    </xf>
    <xf numFmtId="9" fontId="3" fillId="15" borderId="20" xfId="4" applyNumberFormat="1" applyFont="1" applyFill="1" applyBorder="1" applyAlignment="1">
      <alignment horizontal="center"/>
    </xf>
    <xf numFmtId="9" fontId="3" fillId="15" borderId="20" xfId="4" applyFont="1" applyFill="1" applyBorder="1" applyAlignment="1">
      <alignment horizontal="center"/>
    </xf>
    <xf numFmtId="165" fontId="12" fillId="15" borderId="0" xfId="4" applyNumberFormat="1" applyFont="1" applyFill="1" applyBorder="1" applyAlignment="1">
      <alignment horizontal="center"/>
    </xf>
    <xf numFmtId="3" fontId="3" fillId="15" borderId="72" xfId="0" applyNumberFormat="1" applyFont="1" applyFill="1" applyBorder="1" applyAlignment="1">
      <alignment horizontal="center"/>
    </xf>
    <xf numFmtId="0" fontId="3" fillId="16" borderId="0" xfId="0" applyFont="1" applyFill="1"/>
    <xf numFmtId="0" fontId="3" fillId="16" borderId="27" xfId="0" applyFont="1" applyFill="1" applyBorder="1"/>
    <xf numFmtId="3" fontId="3" fillId="16" borderId="12" xfId="0" applyNumberFormat="1" applyFont="1" applyFill="1" applyBorder="1" applyAlignment="1">
      <alignment horizontal="center"/>
    </xf>
    <xf numFmtId="3" fontId="3" fillId="16" borderId="38" xfId="0" applyNumberFormat="1" applyFont="1" applyFill="1" applyBorder="1" applyAlignment="1">
      <alignment horizontal="center"/>
    </xf>
    <xf numFmtId="165" fontId="3" fillId="16" borderId="39" xfId="4" applyNumberFormat="1" applyFont="1" applyFill="1" applyBorder="1" applyAlignment="1">
      <alignment horizontal="center"/>
    </xf>
    <xf numFmtId="165" fontId="3" fillId="16" borderId="0" xfId="4" applyNumberFormat="1" applyFont="1" applyFill="1" applyBorder="1" applyAlignment="1">
      <alignment horizontal="center"/>
    </xf>
    <xf numFmtId="0" fontId="3" fillId="16" borderId="9" xfId="0" applyFont="1" applyFill="1" applyBorder="1"/>
    <xf numFmtId="9" fontId="3" fillId="16" borderId="39" xfId="4" applyFont="1" applyFill="1" applyBorder="1" applyAlignment="1">
      <alignment horizontal="center"/>
    </xf>
    <xf numFmtId="3" fontId="3" fillId="16" borderId="41" xfId="0" applyNumberFormat="1" applyFont="1" applyFill="1" applyBorder="1" applyAlignment="1">
      <alignment horizontal="center"/>
    </xf>
    <xf numFmtId="3" fontId="0" fillId="16" borderId="0" xfId="0" applyNumberFormat="1" applyFill="1" applyBorder="1" applyAlignment="1">
      <alignment horizontal="center"/>
    </xf>
    <xf numFmtId="3" fontId="0" fillId="16" borderId="0" xfId="0" applyNumberFormat="1" applyFill="1"/>
    <xf numFmtId="9" fontId="0" fillId="16" borderId="0" xfId="4" applyFont="1" applyFill="1"/>
    <xf numFmtId="9" fontId="0" fillId="16" borderId="0" xfId="0" applyNumberFormat="1" applyFill="1"/>
    <xf numFmtId="166" fontId="3" fillId="16" borderId="0" xfId="4" applyNumberFormat="1" applyFont="1" applyFill="1" applyBorder="1" applyAlignment="1">
      <alignment horizontal="center"/>
    </xf>
    <xf numFmtId="9" fontId="3" fillId="16" borderId="41" xfId="4" applyFont="1" applyFill="1" applyBorder="1" applyAlignment="1">
      <alignment horizontal="center"/>
    </xf>
    <xf numFmtId="165" fontId="3" fillId="16" borderId="20" xfId="4" applyNumberFormat="1" applyFont="1" applyFill="1" applyBorder="1" applyAlignment="1">
      <alignment horizontal="center"/>
    </xf>
    <xf numFmtId="9" fontId="3" fillId="16" borderId="20" xfId="4" applyFont="1" applyFill="1" applyBorder="1" applyAlignment="1">
      <alignment horizontal="center"/>
    </xf>
    <xf numFmtId="165" fontId="12" fillId="16" borderId="0" xfId="4" applyNumberFormat="1" applyFont="1" applyFill="1" applyBorder="1" applyAlignment="1">
      <alignment horizontal="center"/>
    </xf>
    <xf numFmtId="166" fontId="0" fillId="16" borderId="0" xfId="4" applyNumberFormat="1" applyFont="1" applyFill="1" applyBorder="1" applyAlignment="1">
      <alignment horizontal="center"/>
    </xf>
    <xf numFmtId="0" fontId="20" fillId="16" borderId="9" xfId="0" applyFont="1" applyFill="1" applyBorder="1"/>
    <xf numFmtId="3" fontId="20" fillId="16" borderId="41" xfId="0" applyNumberFormat="1" applyFont="1" applyFill="1" applyBorder="1" applyAlignment="1">
      <alignment horizontal="center"/>
    </xf>
    <xf numFmtId="9" fontId="20" fillId="16" borderId="39" xfId="4" applyFont="1" applyFill="1" applyBorder="1" applyAlignment="1">
      <alignment horizontal="center"/>
    </xf>
    <xf numFmtId="0" fontId="20" fillId="15" borderId="3" xfId="0" applyFont="1" applyFill="1" applyBorder="1"/>
    <xf numFmtId="9" fontId="20" fillId="15" borderId="47" xfId="4" applyFont="1" applyFill="1" applyBorder="1" applyAlignment="1">
      <alignment horizontal="center"/>
    </xf>
    <xf numFmtId="3" fontId="20" fillId="15" borderId="48" xfId="0" applyNumberFormat="1" applyFont="1" applyFill="1" applyBorder="1" applyAlignment="1">
      <alignment horizontal="center"/>
    </xf>
    <xf numFmtId="0" fontId="1" fillId="0" borderId="0" xfId="3" applyFont="1"/>
    <xf numFmtId="0" fontId="30" fillId="0" borderId="0" xfId="0" applyFont="1"/>
    <xf numFmtId="3" fontId="1" fillId="0" borderId="17" xfId="0" quotePrefix="1" applyNumberFormat="1" applyFont="1" applyBorder="1" applyAlignment="1">
      <alignment horizontal="center"/>
    </xf>
    <xf numFmtId="4" fontId="0" fillId="0" borderId="0" xfId="0" applyNumberFormat="1" applyFill="1" applyAlignment="1">
      <alignment horizontal="center"/>
    </xf>
    <xf numFmtId="9" fontId="19" fillId="0" borderId="0" xfId="4" applyFont="1" applyFill="1" applyAlignment="1">
      <alignment horizontal="center"/>
    </xf>
    <xf numFmtId="9" fontId="3" fillId="0" borderId="0" xfId="4" applyFont="1" applyFill="1" applyBorder="1" applyAlignment="1">
      <alignment horizontal="center"/>
    </xf>
    <xf numFmtId="3" fontId="9" fillId="0" borderId="0" xfId="4" applyNumberFormat="1" applyFont="1" applyFill="1" applyBorder="1" applyAlignment="1">
      <alignment horizontal="center"/>
    </xf>
    <xf numFmtId="3" fontId="3" fillId="0" borderId="41" xfId="4" applyNumberFormat="1" applyFont="1" applyBorder="1" applyAlignment="1">
      <alignment horizontal="center"/>
    </xf>
    <xf numFmtId="3" fontId="9" fillId="3" borderId="0" xfId="4" applyNumberFormat="1" applyFont="1" applyFill="1" applyBorder="1" applyAlignment="1">
      <alignment horizontal="center"/>
    </xf>
    <xf numFmtId="3" fontId="3" fillId="0" borderId="20" xfId="4" applyNumberFormat="1" applyFont="1" applyBorder="1" applyAlignment="1">
      <alignment horizontal="center"/>
    </xf>
    <xf numFmtId="3" fontId="3" fillId="0" borderId="42" xfId="4" applyNumberFormat="1" applyFont="1" applyBorder="1" applyAlignment="1">
      <alignment horizontal="center"/>
    </xf>
    <xf numFmtId="0" fontId="1" fillId="3" borderId="0" xfId="0" applyFont="1" applyFill="1" applyBorder="1" applyAlignment="1">
      <alignment horizontal="center" vertical="center" wrapText="1"/>
    </xf>
    <xf numFmtId="0" fontId="1" fillId="0" borderId="58" xfId="0" applyFont="1" applyFill="1" applyBorder="1" applyAlignment="1">
      <alignment horizontal="centerContinuous" vertical="center"/>
    </xf>
    <xf numFmtId="9" fontId="1" fillId="0" borderId="18" xfId="4" applyFont="1" applyFill="1" applyBorder="1" applyAlignment="1">
      <alignment horizontal="center"/>
    </xf>
    <xf numFmtId="9" fontId="1" fillId="0" borderId="19" xfId="4" applyFont="1" applyFill="1" applyBorder="1" applyAlignment="1">
      <alignment horizontal="center"/>
    </xf>
    <xf numFmtId="9" fontId="1" fillId="0" borderId="16" xfId="4" applyFont="1" applyFill="1" applyBorder="1" applyAlignment="1">
      <alignment horizontal="center"/>
    </xf>
    <xf numFmtId="0" fontId="1" fillId="0" borderId="4" xfId="0" applyFont="1" applyFill="1" applyBorder="1"/>
    <xf numFmtId="0" fontId="0" fillId="0" borderId="10" xfId="0" applyFill="1" applyBorder="1"/>
    <xf numFmtId="0" fontId="0" fillId="0" borderId="30" xfId="0" applyFill="1" applyBorder="1"/>
    <xf numFmtId="1" fontId="15" fillId="0" borderId="84" xfId="0" applyNumberFormat="1" applyFont="1" applyBorder="1" applyAlignment="1">
      <alignment horizontal="center" vertical="center" wrapText="1"/>
    </xf>
    <xf numFmtId="1" fontId="15" fillId="0" borderId="83" xfId="0" applyNumberFormat="1" applyFont="1" applyBorder="1" applyAlignment="1">
      <alignment horizontal="center" vertical="center" wrapText="1"/>
    </xf>
    <xf numFmtId="1" fontId="15" fillId="0" borderId="85" xfId="0" applyNumberFormat="1" applyFont="1" applyBorder="1" applyAlignment="1">
      <alignment horizontal="center" vertical="center" wrapText="1"/>
    </xf>
    <xf numFmtId="9" fontId="3" fillId="3" borderId="0" xfId="4" applyFont="1" applyFill="1" applyBorder="1" applyAlignment="1">
      <alignment horizontal="center"/>
    </xf>
    <xf numFmtId="3" fontId="0" fillId="17" borderId="0" xfId="0" applyNumberFormat="1" applyFill="1"/>
    <xf numFmtId="0" fontId="3" fillId="17" borderId="45" xfId="0" applyFont="1" applyFill="1" applyBorder="1"/>
    <xf numFmtId="3" fontId="3" fillId="17" borderId="42" xfId="0" applyNumberFormat="1" applyFont="1" applyFill="1" applyBorder="1" applyAlignment="1">
      <alignment horizontal="center"/>
    </xf>
    <xf numFmtId="9" fontId="3" fillId="17" borderId="47" xfId="4" applyFont="1" applyFill="1" applyBorder="1" applyAlignment="1">
      <alignment horizontal="center"/>
    </xf>
    <xf numFmtId="4" fontId="3" fillId="17" borderId="0" xfId="0" applyNumberFormat="1" applyFont="1" applyFill="1" applyBorder="1" applyAlignment="1">
      <alignment horizontal="center"/>
    </xf>
    <xf numFmtId="0" fontId="0" fillId="17" borderId="0" xfId="0" applyFill="1"/>
    <xf numFmtId="9" fontId="3" fillId="17" borderId="48" xfId="4" applyFont="1" applyFill="1" applyBorder="1" applyAlignment="1">
      <alignment horizontal="center"/>
    </xf>
    <xf numFmtId="9" fontId="3" fillId="17" borderId="43" xfId="4" applyFont="1" applyFill="1" applyBorder="1" applyAlignment="1">
      <alignment horizontal="center"/>
    </xf>
    <xf numFmtId="3" fontId="3" fillId="17" borderId="45" xfId="0" applyNumberFormat="1" applyFont="1" applyFill="1" applyBorder="1" applyAlignment="1">
      <alignment horizontal="center"/>
    </xf>
    <xf numFmtId="2" fontId="0" fillId="17" borderId="0" xfId="0" applyNumberFormat="1" applyFill="1" applyBorder="1" applyAlignment="1">
      <alignment horizontal="center"/>
    </xf>
    <xf numFmtId="1" fontId="0" fillId="17" borderId="0" xfId="0" applyNumberFormat="1" applyFill="1" applyBorder="1" applyAlignment="1">
      <alignment horizontal="center"/>
    </xf>
    <xf numFmtId="9" fontId="0" fillId="17" borderId="0" xfId="0" applyNumberFormat="1" applyFill="1"/>
    <xf numFmtId="0" fontId="3" fillId="17" borderId="0" xfId="0" applyFont="1" applyFill="1"/>
    <xf numFmtId="0" fontId="31" fillId="0" borderId="0" xfId="0" applyFont="1"/>
    <xf numFmtId="0" fontId="31" fillId="0" borderId="0" xfId="0" applyFont="1" applyFill="1"/>
    <xf numFmtId="0" fontId="32" fillId="0" borderId="0" xfId="0" applyFont="1"/>
    <xf numFmtId="0" fontId="31" fillId="3" borderId="0" xfId="0" applyFont="1" applyFill="1"/>
    <xf numFmtId="0" fontId="31" fillId="0" borderId="59" xfId="0" applyFont="1" applyBorder="1" applyAlignment="1">
      <alignment horizontal="centerContinuous" vertical="center"/>
    </xf>
    <xf numFmtId="0" fontId="31" fillId="0" borderId="58" xfId="0" applyFont="1" applyFill="1" applyBorder="1" applyAlignment="1">
      <alignment horizontal="centerContinuous" vertical="center"/>
    </xf>
    <xf numFmtId="0" fontId="31" fillId="3" borderId="35" xfId="0" applyFont="1" applyFill="1" applyBorder="1" applyAlignment="1">
      <alignment horizontal="centerContinuous" vertical="center"/>
    </xf>
    <xf numFmtId="0" fontId="31" fillId="3" borderId="58" xfId="0" applyFont="1" applyFill="1" applyBorder="1" applyAlignment="1">
      <alignment horizontal="centerContinuous" vertical="center"/>
    </xf>
    <xf numFmtId="0" fontId="31" fillId="3" borderId="36" xfId="0" applyFont="1" applyFill="1" applyBorder="1" applyAlignment="1">
      <alignment horizontal="centerContinuous" vertical="center"/>
    </xf>
    <xf numFmtId="0" fontId="31" fillId="0" borderId="58" xfId="0" applyFont="1" applyBorder="1" applyAlignment="1">
      <alignment horizontal="centerContinuous" vertical="center"/>
    </xf>
    <xf numFmtId="0" fontId="31" fillId="0" borderId="35" xfId="0" applyFont="1" applyBorder="1" applyAlignment="1">
      <alignment horizontal="centerContinuous" vertical="center"/>
    </xf>
    <xf numFmtId="0" fontId="31" fillId="0" borderId="36" xfId="0" applyFont="1" applyBorder="1" applyAlignment="1">
      <alignment horizontal="centerContinuous" vertical="center"/>
    </xf>
    <xf numFmtId="3" fontId="33" fillId="0" borderId="14" xfId="0" applyNumberFormat="1" applyFont="1" applyBorder="1" applyAlignment="1">
      <alignment horizontal="centerContinuous" vertical="center"/>
    </xf>
    <xf numFmtId="0" fontId="33" fillId="0" borderId="1" xfId="0" applyFont="1" applyBorder="1" applyAlignment="1">
      <alignment horizontal="centerContinuous" vertical="center"/>
    </xf>
    <xf numFmtId="0" fontId="33" fillId="0" borderId="2" xfId="0" applyFont="1" applyBorder="1" applyAlignment="1">
      <alignment horizontal="centerContinuous" vertical="center"/>
    </xf>
    <xf numFmtId="0" fontId="31" fillId="3" borderId="9" xfId="0" applyFont="1" applyFill="1" applyBorder="1" applyAlignment="1">
      <alignment horizontal="center" vertical="center" wrapText="1"/>
    </xf>
    <xf numFmtId="0" fontId="31" fillId="3" borderId="39" xfId="0" applyFont="1" applyFill="1" applyBorder="1" applyAlignment="1">
      <alignment horizontal="center" vertical="center" wrapText="1"/>
    </xf>
    <xf numFmtId="0" fontId="31" fillId="3" borderId="12" xfId="0" applyFont="1" applyFill="1" applyBorder="1" applyAlignment="1">
      <alignment horizontal="center" vertical="center" wrapText="1"/>
    </xf>
    <xf numFmtId="9" fontId="31" fillId="3" borderId="19" xfId="4" applyFont="1" applyFill="1" applyBorder="1" applyAlignment="1">
      <alignment horizontal="center"/>
    </xf>
    <xf numFmtId="3" fontId="31" fillId="0" borderId="0" xfId="0" applyNumberFormat="1" applyFont="1" applyAlignment="1">
      <alignment horizontal="center"/>
    </xf>
    <xf numFmtId="9" fontId="33" fillId="3" borderId="39" xfId="4" applyFont="1" applyFill="1" applyBorder="1" applyAlignment="1">
      <alignment horizontal="center"/>
    </xf>
    <xf numFmtId="3" fontId="35" fillId="3" borderId="0" xfId="4" applyNumberFormat="1" applyFont="1" applyFill="1" applyBorder="1" applyAlignment="1">
      <alignment horizontal="center"/>
    </xf>
    <xf numFmtId="9" fontId="31" fillId="3" borderId="46" xfId="4" applyFont="1" applyFill="1" applyBorder="1" applyAlignment="1">
      <alignment horizontal="center"/>
    </xf>
    <xf numFmtId="9" fontId="31" fillId="3" borderId="18" xfId="4" applyFont="1" applyFill="1" applyBorder="1" applyAlignment="1">
      <alignment horizontal="center"/>
    </xf>
    <xf numFmtId="9" fontId="33" fillId="3" borderId="2" xfId="4" applyFont="1" applyFill="1" applyBorder="1" applyAlignment="1">
      <alignment horizontal="center"/>
    </xf>
    <xf numFmtId="9" fontId="31" fillId="3" borderId="16" xfId="4" applyFont="1" applyFill="1" applyBorder="1" applyAlignment="1">
      <alignment horizontal="center"/>
    </xf>
    <xf numFmtId="3" fontId="31" fillId="0" borderId="0" xfId="0" applyNumberFormat="1" applyFont="1" applyFill="1" applyAlignment="1">
      <alignment horizontal="center"/>
    </xf>
    <xf numFmtId="9" fontId="33" fillId="3" borderId="47" xfId="4" applyFont="1" applyFill="1" applyBorder="1" applyAlignment="1">
      <alignment horizontal="center"/>
    </xf>
    <xf numFmtId="49" fontId="37" fillId="0" borderId="0" xfId="0" applyNumberFormat="1" applyFont="1" applyFill="1"/>
    <xf numFmtId="49" fontId="37" fillId="0" borderId="0" xfId="0" applyNumberFormat="1" applyFont="1"/>
    <xf numFmtId="3" fontId="31" fillId="0" borderId="0" xfId="0" applyNumberFormat="1" applyFont="1"/>
    <xf numFmtId="4" fontId="31" fillId="0" borderId="0" xfId="0" applyNumberFormat="1" applyFont="1"/>
    <xf numFmtId="9" fontId="31" fillId="0" borderId="0" xfId="4" applyFont="1" applyAlignment="1">
      <alignment horizontal="center"/>
    </xf>
    <xf numFmtId="9" fontId="31" fillId="0" borderId="0" xfId="0" applyNumberFormat="1" applyFont="1"/>
    <xf numFmtId="20" fontId="31" fillId="0" borderId="0" xfId="0" applyNumberFormat="1" applyFont="1"/>
    <xf numFmtId="0" fontId="31" fillId="3" borderId="0" xfId="0" applyFont="1" applyFill="1" applyAlignment="1">
      <alignment horizontal="center"/>
    </xf>
    <xf numFmtId="0" fontId="31" fillId="3" borderId="25" xfId="0" applyFont="1" applyFill="1" applyBorder="1"/>
    <xf numFmtId="9" fontId="31" fillId="3" borderId="18" xfId="4" applyNumberFormat="1" applyFont="1" applyFill="1" applyBorder="1" applyAlignment="1">
      <alignment horizontal="center"/>
    </xf>
    <xf numFmtId="1" fontId="34" fillId="3" borderId="0" xfId="0" applyNumberFormat="1" applyFont="1" applyFill="1" applyAlignment="1">
      <alignment horizontal="center"/>
    </xf>
    <xf numFmtId="3" fontId="31" fillId="3" borderId="0" xfId="0" applyNumberFormat="1" applyFont="1" applyFill="1" applyAlignment="1">
      <alignment horizontal="center"/>
    </xf>
    <xf numFmtId="3" fontId="31" fillId="3" borderId="22" xfId="0" applyNumberFormat="1" applyFont="1" applyFill="1" applyBorder="1" applyAlignment="1">
      <alignment horizontal="center"/>
    </xf>
    <xf numFmtId="0" fontId="33" fillId="3" borderId="0" xfId="0" applyFont="1" applyFill="1"/>
    <xf numFmtId="0" fontId="33" fillId="3" borderId="28" xfId="0" applyFont="1" applyFill="1" applyBorder="1"/>
    <xf numFmtId="3" fontId="36" fillId="3" borderId="20" xfId="4" applyNumberFormat="1" applyFont="1" applyFill="1" applyBorder="1" applyAlignment="1">
      <alignment horizontal="center"/>
    </xf>
    <xf numFmtId="9" fontId="33" fillId="3" borderId="2" xfId="4" applyNumberFormat="1" applyFont="1" applyFill="1" applyBorder="1" applyAlignment="1">
      <alignment horizontal="center"/>
    </xf>
    <xf numFmtId="3" fontId="33" fillId="3" borderId="20" xfId="0" applyNumberFormat="1" applyFont="1" applyFill="1" applyBorder="1" applyAlignment="1">
      <alignment horizontal="center"/>
    </xf>
    <xf numFmtId="0" fontId="31" fillId="3" borderId="29" xfId="0" applyFont="1" applyFill="1" applyBorder="1"/>
    <xf numFmtId="9" fontId="31" fillId="3" borderId="16" xfId="4" applyNumberFormat="1" applyFont="1" applyFill="1" applyBorder="1" applyAlignment="1">
      <alignment horizontal="center"/>
    </xf>
    <xf numFmtId="0" fontId="31" fillId="3" borderId="26" xfId="0" applyFont="1" applyFill="1" applyBorder="1"/>
    <xf numFmtId="9" fontId="31" fillId="3" borderId="19" xfId="4" applyNumberFormat="1" applyFont="1" applyFill="1" applyBorder="1" applyAlignment="1">
      <alignment horizontal="center"/>
    </xf>
    <xf numFmtId="0" fontId="33" fillId="3" borderId="27" xfId="0" applyFont="1" applyFill="1" applyBorder="1"/>
    <xf numFmtId="3" fontId="36" fillId="3" borderId="41" xfId="4" applyNumberFormat="1" applyFont="1" applyFill="1" applyBorder="1" applyAlignment="1">
      <alignment horizontal="center"/>
    </xf>
    <xf numFmtId="9" fontId="33" fillId="3" borderId="39" xfId="4" applyNumberFormat="1" applyFont="1" applyFill="1" applyBorder="1" applyAlignment="1">
      <alignment horizontal="center"/>
    </xf>
    <xf numFmtId="3" fontId="33" fillId="3" borderId="12" xfId="0" applyNumberFormat="1" applyFont="1" applyFill="1" applyBorder="1" applyAlignment="1">
      <alignment horizontal="center"/>
    </xf>
    <xf numFmtId="0" fontId="33" fillId="3" borderId="45" xfId="0" applyFont="1" applyFill="1" applyBorder="1"/>
    <xf numFmtId="3" fontId="36" fillId="3" borderId="42" xfId="4" applyNumberFormat="1" applyFont="1" applyFill="1" applyBorder="1" applyAlignment="1">
      <alignment horizontal="center"/>
    </xf>
    <xf numFmtId="9" fontId="33" fillId="3" borderId="47" xfId="4" applyNumberFormat="1" applyFont="1" applyFill="1" applyBorder="1" applyAlignment="1">
      <alignment horizontal="center"/>
    </xf>
    <xf numFmtId="3" fontId="33" fillId="3" borderId="43" xfId="0" applyNumberFormat="1" applyFont="1" applyFill="1" applyBorder="1" applyAlignment="1">
      <alignment horizontal="center"/>
    </xf>
    <xf numFmtId="0" fontId="31" fillId="3" borderId="41" xfId="0" applyFont="1" applyFill="1" applyBorder="1" applyAlignment="1">
      <alignment horizontal="center" vertical="center" wrapText="1"/>
    </xf>
    <xf numFmtId="165" fontId="31" fillId="3" borderId="39" xfId="0" applyNumberFormat="1" applyFont="1" applyFill="1" applyBorder="1" applyAlignment="1">
      <alignment horizontal="center" vertical="center" wrapText="1"/>
    </xf>
    <xf numFmtId="0" fontId="34" fillId="3" borderId="0" xfId="0" applyFont="1" applyFill="1"/>
    <xf numFmtId="3" fontId="31" fillId="3" borderId="14" xfId="0" applyNumberFormat="1" applyFont="1" applyFill="1" applyBorder="1" applyAlignment="1">
      <alignment horizontal="center" vertical="center" wrapText="1"/>
    </xf>
    <xf numFmtId="0" fontId="31" fillId="3" borderId="2" xfId="0" applyFont="1" applyFill="1" applyBorder="1" applyAlignment="1">
      <alignment horizontal="center" vertical="center" wrapText="1"/>
    </xf>
    <xf numFmtId="3" fontId="31" fillId="3" borderId="20" xfId="0" applyNumberFormat="1" applyFont="1" applyFill="1" applyBorder="1" applyAlignment="1">
      <alignment horizontal="center" vertical="center" wrapText="1"/>
    </xf>
    <xf numFmtId="1" fontId="31" fillId="3" borderId="0" xfId="0" applyNumberFormat="1" applyFont="1" applyFill="1" applyAlignment="1">
      <alignment horizontal="center"/>
    </xf>
    <xf numFmtId="0" fontId="31" fillId="3" borderId="24" xfId="0" applyFont="1" applyFill="1" applyBorder="1"/>
    <xf numFmtId="9" fontId="31" fillId="3" borderId="46" xfId="4" applyNumberFormat="1" applyFont="1" applyFill="1" applyBorder="1" applyAlignment="1">
      <alignment horizontal="center"/>
    </xf>
    <xf numFmtId="3" fontId="31" fillId="3" borderId="23" xfId="0" applyNumberFormat="1" applyFont="1" applyFill="1" applyBorder="1" applyAlignment="1">
      <alignment horizontal="center"/>
    </xf>
    <xf numFmtId="9" fontId="34" fillId="3" borderId="0" xfId="4" applyFont="1" applyFill="1" applyAlignment="1">
      <alignment horizontal="center"/>
    </xf>
    <xf numFmtId="3" fontId="33" fillId="3" borderId="41" xfId="0" applyNumberFormat="1" applyFont="1" applyFill="1" applyBorder="1" applyAlignment="1">
      <alignment horizontal="center"/>
    </xf>
    <xf numFmtId="3" fontId="31" fillId="3" borderId="40" xfId="0" applyNumberFormat="1" applyFont="1" applyFill="1" applyBorder="1" applyAlignment="1">
      <alignment horizontal="center"/>
    </xf>
    <xf numFmtId="3" fontId="11" fillId="18" borderId="1" xfId="0" applyNumberFormat="1" applyFont="1" applyFill="1" applyBorder="1" applyAlignment="1">
      <alignment horizontal="centerContinuous" vertical="center"/>
    </xf>
    <xf numFmtId="0" fontId="10" fillId="18" borderId="1" xfId="0" applyFont="1" applyFill="1" applyBorder="1" applyAlignment="1">
      <alignment horizontal="centerContinuous" vertical="center"/>
    </xf>
    <xf numFmtId="0" fontId="11" fillId="18" borderId="2" xfId="0" applyFont="1" applyFill="1" applyBorder="1" applyAlignment="1">
      <alignment horizontal="centerContinuous" vertical="center"/>
    </xf>
    <xf numFmtId="3" fontId="9" fillId="18" borderId="38" xfId="0" applyNumberFormat="1" applyFont="1" applyFill="1" applyBorder="1" applyAlignment="1">
      <alignment horizontal="center" vertical="center" wrapText="1"/>
    </xf>
    <xf numFmtId="0" fontId="9" fillId="18" borderId="39" xfId="0" applyFont="1" applyFill="1" applyBorder="1" applyAlignment="1">
      <alignment horizontal="center" vertical="center" wrapText="1"/>
    </xf>
    <xf numFmtId="0" fontId="9" fillId="18" borderId="41" xfId="0" applyFont="1" applyFill="1" applyBorder="1" applyAlignment="1">
      <alignment horizontal="center" vertical="center" wrapText="1"/>
    </xf>
    <xf numFmtId="3" fontId="1" fillId="0" borderId="4" xfId="3" applyNumberFormat="1" applyFont="1" applyBorder="1" applyAlignment="1">
      <alignment horizontal="center"/>
    </xf>
    <xf numFmtId="3" fontId="1" fillId="0" borderId="10" xfId="3" applyNumberFormat="1" applyFont="1" applyBorder="1" applyAlignment="1">
      <alignment horizontal="center"/>
    </xf>
    <xf numFmtId="165" fontId="1" fillId="0" borderId="21" xfId="4" applyNumberFormat="1" applyFont="1" applyFill="1" applyBorder="1" applyAlignment="1">
      <alignment horizontal="center"/>
    </xf>
    <xf numFmtId="9" fontId="9" fillId="18" borderId="18" xfId="5" applyFont="1" applyFill="1" applyBorder="1" applyAlignment="1">
      <alignment horizontal="center"/>
    </xf>
    <xf numFmtId="3" fontId="9" fillId="18" borderId="52" xfId="0" applyNumberFormat="1" applyFont="1" applyFill="1" applyBorder="1" applyAlignment="1">
      <alignment horizontal="center"/>
    </xf>
    <xf numFmtId="3" fontId="1" fillId="0" borderId="5" xfId="3" applyNumberFormat="1" applyFont="1" applyBorder="1" applyAlignment="1">
      <alignment horizontal="center"/>
    </xf>
    <xf numFmtId="3" fontId="1" fillId="0" borderId="0" xfId="3" applyNumberFormat="1" applyFont="1" applyBorder="1" applyAlignment="1">
      <alignment horizontal="center"/>
    </xf>
    <xf numFmtId="165" fontId="1" fillId="0" borderId="22" xfId="4" applyNumberFormat="1" applyFont="1" applyFill="1" applyBorder="1" applyAlignment="1">
      <alignment horizontal="center"/>
    </xf>
    <xf numFmtId="3" fontId="9" fillId="18" borderId="53" xfId="0" applyNumberFormat="1" applyFont="1" applyFill="1" applyBorder="1" applyAlignment="1">
      <alignment horizontal="center"/>
    </xf>
    <xf numFmtId="165" fontId="1" fillId="0" borderId="23" xfId="4" applyNumberFormat="1" applyFont="1" applyFill="1" applyBorder="1" applyAlignment="1">
      <alignment horizontal="center"/>
    </xf>
    <xf numFmtId="9" fontId="9" fillId="18" borderId="19" xfId="5" applyFont="1" applyFill="1" applyBorder="1" applyAlignment="1">
      <alignment horizontal="center"/>
    </xf>
    <xf numFmtId="3" fontId="9" fillId="18" borderId="54" xfId="0" applyNumberFormat="1" applyFont="1" applyFill="1" applyBorder="1" applyAlignment="1">
      <alignment horizontal="center"/>
    </xf>
    <xf numFmtId="3" fontId="11" fillId="18" borderId="38" xfId="0" applyNumberFormat="1" applyFont="1" applyFill="1" applyBorder="1" applyAlignment="1">
      <alignment horizontal="center"/>
    </xf>
    <xf numFmtId="9" fontId="11" fillId="18" borderId="39" xfId="5" applyFont="1" applyFill="1" applyBorder="1" applyAlignment="1">
      <alignment horizontal="center"/>
    </xf>
    <xf numFmtId="3" fontId="11" fillId="18" borderId="49" xfId="0" applyNumberFormat="1" applyFont="1" applyFill="1" applyBorder="1" applyAlignment="1">
      <alignment horizontal="center"/>
    </xf>
    <xf numFmtId="9" fontId="9" fillId="18" borderId="46" xfId="5" applyFont="1" applyFill="1" applyBorder="1" applyAlignment="1">
      <alignment horizontal="center"/>
    </xf>
    <xf numFmtId="3" fontId="11" fillId="18" borderId="14" xfId="0" applyNumberFormat="1" applyFont="1" applyFill="1" applyBorder="1" applyAlignment="1">
      <alignment horizontal="center"/>
    </xf>
    <xf numFmtId="9" fontId="11" fillId="18" borderId="2" xfId="5" applyFont="1" applyFill="1" applyBorder="1" applyAlignment="1">
      <alignment horizontal="center"/>
    </xf>
    <xf numFmtId="3" fontId="11" fillId="18" borderId="55" xfId="0" applyNumberFormat="1" applyFont="1" applyFill="1" applyBorder="1" applyAlignment="1">
      <alignment horizontal="center"/>
    </xf>
    <xf numFmtId="9" fontId="9" fillId="18" borderId="16" xfId="5" applyFont="1" applyFill="1" applyBorder="1" applyAlignment="1">
      <alignment horizontal="center"/>
    </xf>
    <xf numFmtId="3" fontId="9" fillId="18" borderId="56" xfId="0" applyNumberFormat="1" applyFont="1" applyFill="1" applyBorder="1" applyAlignment="1">
      <alignment horizontal="center"/>
    </xf>
    <xf numFmtId="3" fontId="11" fillId="18" borderId="51" xfId="0" applyNumberFormat="1" applyFont="1" applyFill="1" applyBorder="1" applyAlignment="1">
      <alignment horizontal="center"/>
    </xf>
    <xf numFmtId="9" fontId="11" fillId="18" borderId="47" xfId="5" applyFont="1" applyFill="1" applyBorder="1" applyAlignment="1">
      <alignment horizontal="center"/>
    </xf>
    <xf numFmtId="3" fontId="11" fillId="18" borderId="45" xfId="0" applyNumberFormat="1" applyFont="1" applyFill="1" applyBorder="1" applyAlignment="1">
      <alignment horizontal="center"/>
    </xf>
    <xf numFmtId="9" fontId="31" fillId="3" borderId="0" xfId="0" applyNumberFormat="1" applyFont="1" applyFill="1"/>
    <xf numFmtId="9" fontId="1" fillId="0" borderId="46" xfId="4" applyNumberFormat="1" applyFont="1" applyFill="1" applyBorder="1" applyAlignment="1">
      <alignment horizontal="center"/>
    </xf>
    <xf numFmtId="9" fontId="1" fillId="0" borderId="18" xfId="4" applyNumberFormat="1" applyFont="1" applyFill="1" applyBorder="1" applyAlignment="1">
      <alignment horizontal="center"/>
    </xf>
    <xf numFmtId="9" fontId="1" fillId="0" borderId="19" xfId="4" applyNumberFormat="1" applyFont="1" applyFill="1" applyBorder="1" applyAlignment="1">
      <alignment horizontal="center"/>
    </xf>
    <xf numFmtId="9" fontId="3" fillId="0" borderId="39" xfId="4" applyNumberFormat="1" applyFont="1" applyFill="1" applyBorder="1" applyAlignment="1">
      <alignment horizontal="center"/>
    </xf>
    <xf numFmtId="9" fontId="3" fillId="0" borderId="2" xfId="4" applyNumberFormat="1" applyFont="1" applyFill="1" applyBorder="1" applyAlignment="1">
      <alignment horizontal="center"/>
    </xf>
    <xf numFmtId="9" fontId="1" fillId="0" borderId="16" xfId="4" applyNumberFormat="1" applyFont="1" applyFill="1" applyBorder="1" applyAlignment="1">
      <alignment horizontal="center"/>
    </xf>
    <xf numFmtId="4" fontId="0" fillId="0" borderId="0" xfId="0" applyNumberFormat="1" applyFill="1" applyBorder="1" applyAlignment="1">
      <alignment horizontal="center"/>
    </xf>
    <xf numFmtId="9" fontId="0" fillId="0" borderId="40" xfId="4" applyFont="1" applyFill="1" applyBorder="1" applyAlignment="1">
      <alignment horizontal="center"/>
    </xf>
    <xf numFmtId="2" fontId="0" fillId="0" borderId="0" xfId="0" applyNumberFormat="1" applyFill="1" applyBorder="1" applyAlignment="1">
      <alignment horizontal="center"/>
    </xf>
    <xf numFmtId="1" fontId="0" fillId="0" borderId="0" xfId="0" applyNumberFormat="1" applyFill="1" applyBorder="1" applyAlignment="1">
      <alignment horizontal="center"/>
    </xf>
    <xf numFmtId="9" fontId="0" fillId="0" borderId="18" xfId="4" applyNumberFormat="1" applyFont="1" applyFill="1" applyBorder="1" applyAlignment="1">
      <alignment horizontal="center"/>
    </xf>
    <xf numFmtId="9" fontId="0" fillId="0" borderId="22" xfId="4" applyFont="1" applyFill="1" applyBorder="1" applyAlignment="1">
      <alignment horizontal="center"/>
    </xf>
    <xf numFmtId="9" fontId="0" fillId="0" borderId="23" xfId="4" applyFont="1" applyFill="1" applyBorder="1" applyAlignment="1">
      <alignment horizontal="center"/>
    </xf>
    <xf numFmtId="4" fontId="3" fillId="0" borderId="0" xfId="0" applyNumberFormat="1" applyFont="1" applyFill="1" applyBorder="1" applyAlignment="1">
      <alignment horizontal="center"/>
    </xf>
    <xf numFmtId="9" fontId="3" fillId="0" borderId="41" xfId="4" applyFont="1" applyFill="1" applyBorder="1" applyAlignment="1">
      <alignment horizontal="center"/>
    </xf>
    <xf numFmtId="3" fontId="0" fillId="0" borderId="50" xfId="0" applyNumberFormat="1" applyFill="1" applyBorder="1" applyAlignment="1">
      <alignment horizontal="center"/>
    </xf>
    <xf numFmtId="9" fontId="0" fillId="0" borderId="21" xfId="4" applyFont="1" applyFill="1" applyBorder="1" applyAlignment="1">
      <alignment horizontal="center"/>
    </xf>
    <xf numFmtId="0" fontId="12" fillId="0" borderId="24" xfId="0" applyFont="1" applyFill="1" applyBorder="1"/>
    <xf numFmtId="3" fontId="0" fillId="0" borderId="10" xfId="0" quotePrefix="1" applyNumberFormat="1" applyFill="1" applyBorder="1" applyAlignment="1">
      <alignment horizontal="center"/>
    </xf>
    <xf numFmtId="9" fontId="0" fillId="0" borderId="30" xfId="4" applyFont="1" applyFill="1" applyBorder="1" applyAlignment="1">
      <alignment horizontal="center"/>
    </xf>
    <xf numFmtId="165" fontId="0" fillId="0" borderId="0" xfId="4" applyNumberFormat="1" applyFont="1" applyFill="1"/>
    <xf numFmtId="165" fontId="0" fillId="0" borderId="40" xfId="4" applyNumberFormat="1" applyFont="1" applyFill="1" applyBorder="1" applyAlignment="1">
      <alignment horizontal="center"/>
    </xf>
    <xf numFmtId="9" fontId="0" fillId="0" borderId="31" xfId="4" applyFont="1" applyFill="1" applyBorder="1" applyAlignment="1">
      <alignment horizontal="center"/>
    </xf>
    <xf numFmtId="165" fontId="16" fillId="0" borderId="22" xfId="4" applyNumberFormat="1" applyFont="1" applyFill="1" applyBorder="1" applyAlignment="1">
      <alignment horizontal="center"/>
    </xf>
    <xf numFmtId="165" fontId="0" fillId="0" borderId="22" xfId="4" applyNumberFormat="1" applyFont="1" applyFill="1" applyBorder="1" applyAlignment="1">
      <alignment horizontal="center"/>
    </xf>
    <xf numFmtId="9" fontId="0" fillId="0" borderId="32" xfId="4" applyFont="1" applyFill="1" applyBorder="1" applyAlignment="1">
      <alignment horizontal="center"/>
    </xf>
    <xf numFmtId="165" fontId="16" fillId="0" borderId="23" xfId="4" applyNumberFormat="1" applyFont="1" applyFill="1" applyBorder="1" applyAlignment="1">
      <alignment horizontal="center"/>
    </xf>
    <xf numFmtId="165" fontId="0" fillId="0" borderId="23" xfId="4" applyNumberFormat="1" applyFont="1" applyFill="1" applyBorder="1" applyAlignment="1">
      <alignment horizontal="center"/>
    </xf>
    <xf numFmtId="9" fontId="3" fillId="0" borderId="33" xfId="4" applyFont="1" applyFill="1" applyBorder="1" applyAlignment="1">
      <alignment horizontal="center"/>
    </xf>
    <xf numFmtId="165" fontId="3" fillId="0" borderId="41" xfId="4" applyNumberFormat="1" applyFont="1" applyFill="1" applyBorder="1" applyAlignment="1">
      <alignment horizontal="center"/>
    </xf>
    <xf numFmtId="9" fontId="3" fillId="0" borderId="34" xfId="4" applyFont="1" applyFill="1" applyBorder="1" applyAlignment="1">
      <alignment horizontal="center"/>
    </xf>
    <xf numFmtId="165" fontId="0" fillId="0" borderId="21" xfId="4" applyNumberFormat="1" applyFont="1" applyFill="1" applyBorder="1" applyAlignment="1">
      <alignment horizontal="center"/>
    </xf>
    <xf numFmtId="165" fontId="16" fillId="0" borderId="21" xfId="4" applyNumberFormat="1" applyFont="1" applyFill="1" applyBorder="1" applyAlignment="1">
      <alignment horizontal="center"/>
    </xf>
    <xf numFmtId="9" fontId="0" fillId="0" borderId="31" xfId="4" applyNumberFormat="1" applyFont="1" applyFill="1" applyBorder="1" applyAlignment="1">
      <alignment horizontal="center"/>
    </xf>
    <xf numFmtId="165" fontId="3" fillId="0" borderId="33" xfId="4" applyNumberFormat="1" applyFont="1" applyFill="1" applyBorder="1" applyAlignment="1">
      <alignment horizontal="center"/>
    </xf>
    <xf numFmtId="3" fontId="3" fillId="0" borderId="42" xfId="0" applyNumberFormat="1" applyFont="1" applyFill="1" applyBorder="1" applyAlignment="1">
      <alignment horizontal="center"/>
    </xf>
    <xf numFmtId="9" fontId="3" fillId="0" borderId="44" xfId="4" applyNumberFormat="1" applyFont="1" applyFill="1" applyBorder="1" applyAlignment="1">
      <alignment horizontal="center"/>
    </xf>
    <xf numFmtId="165" fontId="3" fillId="0" borderId="44" xfId="4" applyNumberFormat="1" applyFont="1" applyFill="1" applyBorder="1" applyAlignment="1">
      <alignment horizontal="center"/>
    </xf>
    <xf numFmtId="165" fontId="3" fillId="0" borderId="42" xfId="4" applyNumberFormat="1" applyFont="1" applyFill="1" applyBorder="1" applyAlignment="1">
      <alignment horizontal="center"/>
    </xf>
    <xf numFmtId="165" fontId="3" fillId="0" borderId="48" xfId="4" applyNumberFormat="1" applyFont="1" applyFill="1" applyBorder="1" applyAlignment="1">
      <alignment horizontal="center"/>
    </xf>
    <xf numFmtId="3" fontId="3" fillId="0" borderId="0" xfId="0" applyNumberFormat="1" applyFont="1" applyFill="1" applyBorder="1" applyAlignment="1">
      <alignment horizontal="center"/>
    </xf>
    <xf numFmtId="165" fontId="3" fillId="0" borderId="47" xfId="4" applyNumberFormat="1" applyFont="1" applyFill="1" applyBorder="1" applyAlignment="1">
      <alignment horizontal="center"/>
    </xf>
    <xf numFmtId="3" fontId="11" fillId="0" borderId="35" xfId="0" applyNumberFormat="1" applyFont="1" applyFill="1" applyBorder="1" applyAlignment="1">
      <alignment horizontal="left" vertical="center"/>
    </xf>
  </cellXfs>
  <cellStyles count="7">
    <cellStyle name="Euro" xfId="1"/>
    <cellStyle name="Lien hypertexte 2" xfId="2"/>
    <cellStyle name="Normal" xfId="0" builtinId="0"/>
    <cellStyle name="Normal 2" xfId="3"/>
    <cellStyle name="Normal 3" xfId="6"/>
    <cellStyle name="Pourcentage" xfId="4" builtinId="5"/>
    <cellStyle name="Pourcentage 2" xfId="5"/>
  </cellStyles>
  <dxfs count="11">
    <dxf>
      <numFmt numFmtId="14" formatCode="0.00%"/>
    </dxf>
    <dxf>
      <numFmt numFmtId="14" formatCode="0.00%"/>
    </dxf>
    <dxf>
      <alignment horizontal="center" readingOrder="0"/>
    </dxf>
    <dxf>
      <alignment horizontal="center" readingOrder="0"/>
    </dxf>
    <dxf>
      <fill>
        <patternFill patternType="solid">
          <bgColor theme="1"/>
        </patternFill>
      </fill>
    </dxf>
    <dxf>
      <fill>
        <patternFill patternType="solid">
          <bgColor theme="1"/>
        </patternFill>
      </fill>
    </dxf>
    <dxf>
      <fill>
        <patternFill patternType="solid">
          <bgColor theme="1"/>
        </patternFill>
      </fill>
    </dxf>
    <dxf>
      <alignment wrapText="1" readingOrder="0"/>
    </dxf>
    <dxf>
      <alignment wrapText="1" readingOrder="0"/>
    </dxf>
    <dxf>
      <font>
        <b/>
      </font>
    </dxf>
    <dxf>
      <font>
        <b/>
      </font>
    </dxf>
  </dxfs>
  <tableStyles count="0" defaultTableStyle="TableStyleMedium2" defaultPivotStyle="PivotStyleLight16"/>
  <colors>
    <mruColors>
      <color rgb="FFADDB7B"/>
      <color rgb="FFFF6600"/>
      <color rgb="FFFF99CC"/>
      <color rgb="FF2EC2B4"/>
      <color rgb="FFCC99FF"/>
      <color rgb="FF009999"/>
      <color rgb="FF9933FF"/>
      <color rgb="FF3688BA"/>
      <color rgb="FFCCCCFF"/>
      <color rgb="FFFF99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874186550976139"/>
          <c:y val="7.7015643802647415E-2"/>
          <c:w val="0.7260743220546455"/>
          <c:h val="0.82646616826326313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'selon statut d''occ (2)'!$P$49</c:f>
              <c:strCache>
                <c:ptCount val="1"/>
                <c:pt idx="0">
                  <c:v>1 personne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'selon statut d''occ (2)'!$O$50:$O$52</c:f>
              <c:strCache>
                <c:ptCount val="3"/>
                <c:pt idx="0">
                  <c:v>Propriétaires occupants</c:v>
                </c:pt>
                <c:pt idx="1">
                  <c:v>Locataires non HLM</c:v>
                </c:pt>
                <c:pt idx="2">
                  <c:v>Locataires HLM</c:v>
                </c:pt>
              </c:strCache>
            </c:strRef>
          </c:cat>
          <c:val>
            <c:numRef>
              <c:f>'selon statut d''occ (2)'!$P$50:$P$52</c:f>
              <c:numCache>
                <c:formatCode>#,##0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4"/>
          <c:order val="1"/>
          <c:tx>
            <c:strRef>
              <c:f>'selon statut d''occ (2)'!$R$49</c:f>
              <c:strCache>
                <c:ptCount val="1"/>
                <c:pt idx="0">
                  <c:v>2 personnes</c:v>
                </c:pt>
              </c:strCache>
            </c:strRef>
          </c:tx>
          <c:spPr>
            <a:solidFill>
              <a:srgbClr val="F01E9B"/>
            </a:solidFill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'selon statut d''occ (2)'!$O$50:$O$52</c:f>
              <c:strCache>
                <c:ptCount val="3"/>
                <c:pt idx="0">
                  <c:v>Propriétaires occupants</c:v>
                </c:pt>
                <c:pt idx="1">
                  <c:v>Locataires non HLM</c:v>
                </c:pt>
                <c:pt idx="2">
                  <c:v>Locataires HLM</c:v>
                </c:pt>
              </c:strCache>
            </c:strRef>
          </c:cat>
          <c:val>
            <c:numRef>
              <c:f>'selon statut d''occ (2)'!$R$50:$R$52</c:f>
              <c:numCache>
                <c:formatCode>#,##0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8"/>
          <c:order val="2"/>
          <c:tx>
            <c:strRef>
              <c:f>'selon statut d''occ (2)'!$T$49</c:f>
              <c:strCache>
                <c:ptCount val="1"/>
                <c:pt idx="0">
                  <c:v>3 personnes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'selon statut d''occ (2)'!$O$50:$O$52</c:f>
              <c:strCache>
                <c:ptCount val="3"/>
                <c:pt idx="0">
                  <c:v>Propriétaires occupants</c:v>
                </c:pt>
                <c:pt idx="1">
                  <c:v>Locataires non HLM</c:v>
                </c:pt>
                <c:pt idx="2">
                  <c:v>Locataires HLM</c:v>
                </c:pt>
              </c:strCache>
            </c:strRef>
          </c:cat>
          <c:val>
            <c:numRef>
              <c:f>'selon statut d''occ (2)'!$T$50:$T$52</c:f>
              <c:numCache>
                <c:formatCode>#,##0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1"/>
          <c:order val="3"/>
          <c:tx>
            <c:strRef>
              <c:f>'selon statut d''occ (2)'!$V$49</c:f>
              <c:strCache>
                <c:ptCount val="1"/>
                <c:pt idx="0">
                  <c:v>4 personnes</c:v>
                </c:pt>
              </c:strCache>
            </c:strRef>
          </c:tx>
          <c:spPr>
            <a:solidFill>
              <a:srgbClr val="00B0F0"/>
            </a:solidFill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'selon statut d''occ (2)'!$O$50:$O$52</c:f>
              <c:strCache>
                <c:ptCount val="3"/>
                <c:pt idx="0">
                  <c:v>Propriétaires occupants</c:v>
                </c:pt>
                <c:pt idx="1">
                  <c:v>Locataires non HLM</c:v>
                </c:pt>
                <c:pt idx="2">
                  <c:v>Locataires HLM</c:v>
                </c:pt>
              </c:strCache>
            </c:strRef>
          </c:cat>
          <c:val>
            <c:numRef>
              <c:f>'selon statut d''occ (2)'!$V$50:$V$52</c:f>
              <c:numCache>
                <c:formatCode>#,##0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5"/>
          <c:order val="4"/>
          <c:tx>
            <c:strRef>
              <c:f>'selon statut d''occ (2)'!$X$49</c:f>
              <c:strCache>
                <c:ptCount val="1"/>
                <c:pt idx="0">
                  <c:v>5 personnes</c:v>
                </c:pt>
              </c:strCache>
            </c:strRef>
          </c:tx>
          <c:spPr>
            <a:solidFill>
              <a:srgbClr val="647DAE"/>
            </a:solidFill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'selon statut d''occ (2)'!$O$50:$O$52</c:f>
              <c:strCache>
                <c:ptCount val="3"/>
                <c:pt idx="0">
                  <c:v>Propriétaires occupants</c:v>
                </c:pt>
                <c:pt idx="1">
                  <c:v>Locataires non HLM</c:v>
                </c:pt>
                <c:pt idx="2">
                  <c:v>Locataires HLM</c:v>
                </c:pt>
              </c:strCache>
            </c:strRef>
          </c:cat>
          <c:val>
            <c:numRef>
              <c:f>'selon statut d''occ (2)'!$X$50:$X$52</c:f>
              <c:numCache>
                <c:formatCode>#,##0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9"/>
          <c:order val="5"/>
          <c:tx>
            <c:strRef>
              <c:f>'selon statut d''occ (2)'!$Z$49</c:f>
              <c:strCache>
                <c:ptCount val="1"/>
                <c:pt idx="0">
                  <c:v>6 personnes et +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'selon statut d''occ (2)'!$O$50:$O$52</c:f>
              <c:strCache>
                <c:ptCount val="3"/>
                <c:pt idx="0">
                  <c:v>Propriétaires occupants</c:v>
                </c:pt>
                <c:pt idx="1">
                  <c:v>Locataires non HLM</c:v>
                </c:pt>
                <c:pt idx="2">
                  <c:v>Locataires HLM</c:v>
                </c:pt>
              </c:strCache>
            </c:strRef>
          </c:cat>
          <c:val>
            <c:numRef>
              <c:f>'selon statut d''occ (2)'!$Z$50:$Z$52</c:f>
              <c:numCache>
                <c:formatCode>#,##0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6154496"/>
        <c:axId val="46157184"/>
      </c:barChart>
      <c:catAx>
        <c:axId val="4615449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fr-FR"/>
          </a:p>
        </c:txPr>
        <c:crossAx val="46157184"/>
        <c:crosses val="autoZero"/>
        <c:auto val="1"/>
        <c:lblAlgn val="ctr"/>
        <c:lblOffset val="100"/>
        <c:noMultiLvlLbl val="0"/>
      </c:catAx>
      <c:valAx>
        <c:axId val="46157184"/>
        <c:scaling>
          <c:orientation val="minMax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fr-FR"/>
          </a:p>
        </c:txPr>
        <c:crossAx val="46154496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65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fr-FR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Les ménages dont la personne de référence a 65 ans ou plus selon le statut d'occupation en 2008</a:t>
            </a:r>
          </a:p>
        </c:rich>
      </c:tx>
      <c:layout>
        <c:manualLayout>
          <c:xMode val="edge"/>
          <c:yMode val="edge"/>
          <c:x val="0.11653130757029355"/>
          <c:y val="2.941176470588235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775076715834492E-3"/>
          <c:y val="9.8039403414911571E-3"/>
          <c:w val="0.97561104708016688"/>
          <c:h val="0.711766068792257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'65 ans et +'!$C$3</c:f>
              <c:strCache>
                <c:ptCount val="1"/>
                <c:pt idx="0">
                  <c:v>Propriétaire</c:v>
                </c:pt>
              </c:strCache>
            </c:strRef>
          </c:tx>
          <c:spPr>
            <a:solidFill>
              <a:srgbClr val="CC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'65 ans et +'!$B$4:$B$46</c:f>
              <c:strCache>
                <c:ptCount val="43"/>
                <c:pt idx="0">
                  <c:v>Fort-de-France</c:v>
                </c:pt>
                <c:pt idx="1">
                  <c:v>Le Lamentin</c:v>
                </c:pt>
                <c:pt idx="2">
                  <c:v>Saint-Joseph</c:v>
                </c:pt>
                <c:pt idx="3">
                  <c:v>Schoelcher</c:v>
                </c:pt>
                <c:pt idx="4">
                  <c:v>CACEM</c:v>
                </c:pt>
                <c:pt idx="5">
                  <c:v>Gros-Morne</c:v>
                </c:pt>
                <c:pt idx="6">
                  <c:v>Le Robert</c:v>
                </c:pt>
                <c:pt idx="7">
                  <c:v>Sainte-Marie</c:v>
                </c:pt>
                <c:pt idx="8">
                  <c:v>La Trinité</c:v>
                </c:pt>
                <c:pt idx="9">
                  <c:v>Centre-Atlantique</c:v>
                </c:pt>
                <c:pt idx="10">
                  <c:v>L'Ajoupa-Bouillon</c:v>
                </c:pt>
                <c:pt idx="11">
                  <c:v>Basse-Pointe</c:v>
                </c:pt>
                <c:pt idx="12">
                  <c:v>Grand'Riviere</c:v>
                </c:pt>
                <c:pt idx="13">
                  <c:v>Le Lorrain</c:v>
                </c:pt>
                <c:pt idx="14">
                  <c:v>Macouba</c:v>
                </c:pt>
                <c:pt idx="15">
                  <c:v>Le Marigot</c:v>
                </c:pt>
                <c:pt idx="16">
                  <c:v>Nord-Atlantique</c:v>
                </c:pt>
                <c:pt idx="17">
                  <c:v>Bellefontaine</c:v>
                </c:pt>
                <c:pt idx="18">
                  <c:v>Le Carbet</c:v>
                </c:pt>
                <c:pt idx="19">
                  <c:v>Case-Pilote</c:v>
                </c:pt>
                <c:pt idx="20">
                  <c:v>Fonds-Saint-Denis</c:v>
                </c:pt>
                <c:pt idx="21">
                  <c:v>Le Morne-Rouge</c:v>
                </c:pt>
                <c:pt idx="22">
                  <c:v>Le Morne-Vert</c:v>
                </c:pt>
                <c:pt idx="23">
                  <c:v>Le Precheur</c:v>
                </c:pt>
                <c:pt idx="24">
                  <c:v>Saint-Pierre</c:v>
                </c:pt>
                <c:pt idx="25">
                  <c:v>Nord-Caraïbe</c:v>
                </c:pt>
                <c:pt idx="26">
                  <c:v>CCNM</c:v>
                </c:pt>
                <c:pt idx="27">
                  <c:v>Le Francois</c:v>
                </c:pt>
                <c:pt idx="28">
                  <c:v>Le Marin</c:v>
                </c:pt>
                <c:pt idx="29">
                  <c:v>Riviere-Pilote</c:v>
                </c:pt>
                <c:pt idx="30">
                  <c:v>Sainte-Anne</c:v>
                </c:pt>
                <c:pt idx="31">
                  <c:v>Le Vauclin</c:v>
                </c:pt>
                <c:pt idx="32">
                  <c:v>Sud-Atlantique</c:v>
                </c:pt>
                <c:pt idx="33">
                  <c:v>Les Anses-d'Arlet</c:v>
                </c:pt>
                <c:pt idx="34">
                  <c:v>Le Diamant</c:v>
                </c:pt>
                <c:pt idx="35">
                  <c:v>Ducos</c:v>
                </c:pt>
                <c:pt idx="36">
                  <c:v>Riviere-Salee</c:v>
                </c:pt>
                <c:pt idx="37">
                  <c:v>Sainte-Luce</c:v>
                </c:pt>
                <c:pt idx="38">
                  <c:v>Saint-Esprit</c:v>
                </c:pt>
                <c:pt idx="39">
                  <c:v>Les Trois-Ilets</c:v>
                </c:pt>
                <c:pt idx="40">
                  <c:v>Sud-Caraïbe</c:v>
                </c:pt>
                <c:pt idx="41">
                  <c:v>CAESM</c:v>
                </c:pt>
                <c:pt idx="42">
                  <c:v>Martinique</c:v>
                </c:pt>
              </c:strCache>
            </c:strRef>
          </c:cat>
          <c:val>
            <c:numRef>
              <c:f>'65 ans et +'!$D$4:$D$46</c:f>
              <c:numCache>
                <c:formatCode>0%</c:formatCode>
                <c:ptCount val="4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</c:numCache>
            </c:numRef>
          </c:val>
        </c:ser>
        <c:ser>
          <c:idx val="1"/>
          <c:order val="1"/>
          <c:tx>
            <c:strRef>
              <c:f>'65 ans et +'!$E$3</c:f>
              <c:strCache>
                <c:ptCount val="1"/>
                <c:pt idx="0">
                  <c:v>Locataire d'un logt vide non HLM</c:v>
                </c:pt>
              </c:strCache>
            </c:strRef>
          </c:tx>
          <c:spPr>
            <a:solidFill>
              <a:srgbClr val="3399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'65 ans et +'!$B$4:$B$46</c:f>
              <c:strCache>
                <c:ptCount val="43"/>
                <c:pt idx="0">
                  <c:v>Fort-de-France</c:v>
                </c:pt>
                <c:pt idx="1">
                  <c:v>Le Lamentin</c:v>
                </c:pt>
                <c:pt idx="2">
                  <c:v>Saint-Joseph</c:v>
                </c:pt>
                <c:pt idx="3">
                  <c:v>Schoelcher</c:v>
                </c:pt>
                <c:pt idx="4">
                  <c:v>CACEM</c:v>
                </c:pt>
                <c:pt idx="5">
                  <c:v>Gros-Morne</c:v>
                </c:pt>
                <c:pt idx="6">
                  <c:v>Le Robert</c:v>
                </c:pt>
                <c:pt idx="7">
                  <c:v>Sainte-Marie</c:v>
                </c:pt>
                <c:pt idx="8">
                  <c:v>La Trinité</c:v>
                </c:pt>
                <c:pt idx="9">
                  <c:v>Centre-Atlantique</c:v>
                </c:pt>
                <c:pt idx="10">
                  <c:v>L'Ajoupa-Bouillon</c:v>
                </c:pt>
                <c:pt idx="11">
                  <c:v>Basse-Pointe</c:v>
                </c:pt>
                <c:pt idx="12">
                  <c:v>Grand'Riviere</c:v>
                </c:pt>
                <c:pt idx="13">
                  <c:v>Le Lorrain</c:v>
                </c:pt>
                <c:pt idx="14">
                  <c:v>Macouba</c:v>
                </c:pt>
                <c:pt idx="15">
                  <c:v>Le Marigot</c:v>
                </c:pt>
                <c:pt idx="16">
                  <c:v>Nord-Atlantique</c:v>
                </c:pt>
                <c:pt idx="17">
                  <c:v>Bellefontaine</c:v>
                </c:pt>
                <c:pt idx="18">
                  <c:v>Le Carbet</c:v>
                </c:pt>
                <c:pt idx="19">
                  <c:v>Case-Pilote</c:v>
                </c:pt>
                <c:pt idx="20">
                  <c:v>Fonds-Saint-Denis</c:v>
                </c:pt>
                <c:pt idx="21">
                  <c:v>Le Morne-Rouge</c:v>
                </c:pt>
                <c:pt idx="22">
                  <c:v>Le Morne-Vert</c:v>
                </c:pt>
                <c:pt idx="23">
                  <c:v>Le Precheur</c:v>
                </c:pt>
                <c:pt idx="24">
                  <c:v>Saint-Pierre</c:v>
                </c:pt>
                <c:pt idx="25">
                  <c:v>Nord-Caraïbe</c:v>
                </c:pt>
                <c:pt idx="26">
                  <c:v>CCNM</c:v>
                </c:pt>
                <c:pt idx="27">
                  <c:v>Le Francois</c:v>
                </c:pt>
                <c:pt idx="28">
                  <c:v>Le Marin</c:v>
                </c:pt>
                <c:pt idx="29">
                  <c:v>Riviere-Pilote</c:v>
                </c:pt>
                <c:pt idx="30">
                  <c:v>Sainte-Anne</c:v>
                </c:pt>
                <c:pt idx="31">
                  <c:v>Le Vauclin</c:v>
                </c:pt>
                <c:pt idx="32">
                  <c:v>Sud-Atlantique</c:v>
                </c:pt>
                <c:pt idx="33">
                  <c:v>Les Anses-d'Arlet</c:v>
                </c:pt>
                <c:pt idx="34">
                  <c:v>Le Diamant</c:v>
                </c:pt>
                <c:pt idx="35">
                  <c:v>Ducos</c:v>
                </c:pt>
                <c:pt idx="36">
                  <c:v>Riviere-Salee</c:v>
                </c:pt>
                <c:pt idx="37">
                  <c:v>Sainte-Luce</c:v>
                </c:pt>
                <c:pt idx="38">
                  <c:v>Saint-Esprit</c:v>
                </c:pt>
                <c:pt idx="39">
                  <c:v>Les Trois-Ilets</c:v>
                </c:pt>
                <c:pt idx="40">
                  <c:v>Sud-Caraïbe</c:v>
                </c:pt>
                <c:pt idx="41">
                  <c:v>CAESM</c:v>
                </c:pt>
                <c:pt idx="42">
                  <c:v>Martinique</c:v>
                </c:pt>
              </c:strCache>
            </c:strRef>
          </c:cat>
          <c:val>
            <c:numRef>
              <c:f>'65 ans et +'!$F$4:$F$46</c:f>
              <c:numCache>
                <c:formatCode>0%</c:formatCode>
                <c:ptCount val="4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</c:numCache>
            </c:numRef>
          </c:val>
        </c:ser>
        <c:ser>
          <c:idx val="2"/>
          <c:order val="2"/>
          <c:tx>
            <c:strRef>
              <c:f>'65 ans et +'!$G$3</c:f>
              <c:strCache>
                <c:ptCount val="1"/>
                <c:pt idx="0">
                  <c:v>Locataire d'un logement vide HLM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'65 ans et +'!$B$4:$B$46</c:f>
              <c:strCache>
                <c:ptCount val="43"/>
                <c:pt idx="0">
                  <c:v>Fort-de-France</c:v>
                </c:pt>
                <c:pt idx="1">
                  <c:v>Le Lamentin</c:v>
                </c:pt>
                <c:pt idx="2">
                  <c:v>Saint-Joseph</c:v>
                </c:pt>
                <c:pt idx="3">
                  <c:v>Schoelcher</c:v>
                </c:pt>
                <c:pt idx="4">
                  <c:v>CACEM</c:v>
                </c:pt>
                <c:pt idx="5">
                  <c:v>Gros-Morne</c:v>
                </c:pt>
                <c:pt idx="6">
                  <c:v>Le Robert</c:v>
                </c:pt>
                <c:pt idx="7">
                  <c:v>Sainte-Marie</c:v>
                </c:pt>
                <c:pt idx="8">
                  <c:v>La Trinité</c:v>
                </c:pt>
                <c:pt idx="9">
                  <c:v>Centre-Atlantique</c:v>
                </c:pt>
                <c:pt idx="10">
                  <c:v>L'Ajoupa-Bouillon</c:v>
                </c:pt>
                <c:pt idx="11">
                  <c:v>Basse-Pointe</c:v>
                </c:pt>
                <c:pt idx="12">
                  <c:v>Grand'Riviere</c:v>
                </c:pt>
                <c:pt idx="13">
                  <c:v>Le Lorrain</c:v>
                </c:pt>
                <c:pt idx="14">
                  <c:v>Macouba</c:v>
                </c:pt>
                <c:pt idx="15">
                  <c:v>Le Marigot</c:v>
                </c:pt>
                <c:pt idx="16">
                  <c:v>Nord-Atlantique</c:v>
                </c:pt>
                <c:pt idx="17">
                  <c:v>Bellefontaine</c:v>
                </c:pt>
                <c:pt idx="18">
                  <c:v>Le Carbet</c:v>
                </c:pt>
                <c:pt idx="19">
                  <c:v>Case-Pilote</c:v>
                </c:pt>
                <c:pt idx="20">
                  <c:v>Fonds-Saint-Denis</c:v>
                </c:pt>
                <c:pt idx="21">
                  <c:v>Le Morne-Rouge</c:v>
                </c:pt>
                <c:pt idx="22">
                  <c:v>Le Morne-Vert</c:v>
                </c:pt>
                <c:pt idx="23">
                  <c:v>Le Precheur</c:v>
                </c:pt>
                <c:pt idx="24">
                  <c:v>Saint-Pierre</c:v>
                </c:pt>
                <c:pt idx="25">
                  <c:v>Nord-Caraïbe</c:v>
                </c:pt>
                <c:pt idx="26">
                  <c:v>CCNM</c:v>
                </c:pt>
                <c:pt idx="27">
                  <c:v>Le Francois</c:v>
                </c:pt>
                <c:pt idx="28">
                  <c:v>Le Marin</c:v>
                </c:pt>
                <c:pt idx="29">
                  <c:v>Riviere-Pilote</c:v>
                </c:pt>
                <c:pt idx="30">
                  <c:v>Sainte-Anne</c:v>
                </c:pt>
                <c:pt idx="31">
                  <c:v>Le Vauclin</c:v>
                </c:pt>
                <c:pt idx="32">
                  <c:v>Sud-Atlantique</c:v>
                </c:pt>
                <c:pt idx="33">
                  <c:v>Les Anses-d'Arlet</c:v>
                </c:pt>
                <c:pt idx="34">
                  <c:v>Le Diamant</c:v>
                </c:pt>
                <c:pt idx="35">
                  <c:v>Ducos</c:v>
                </c:pt>
                <c:pt idx="36">
                  <c:v>Riviere-Salee</c:v>
                </c:pt>
                <c:pt idx="37">
                  <c:v>Sainte-Luce</c:v>
                </c:pt>
                <c:pt idx="38">
                  <c:v>Saint-Esprit</c:v>
                </c:pt>
                <c:pt idx="39">
                  <c:v>Les Trois-Ilets</c:v>
                </c:pt>
                <c:pt idx="40">
                  <c:v>Sud-Caraïbe</c:v>
                </c:pt>
                <c:pt idx="41">
                  <c:v>CAESM</c:v>
                </c:pt>
                <c:pt idx="42">
                  <c:v>Martinique</c:v>
                </c:pt>
              </c:strCache>
            </c:strRef>
          </c:cat>
          <c:val>
            <c:numRef>
              <c:f>'65 ans et +'!$H$4:$H$46</c:f>
              <c:numCache>
                <c:formatCode>0%</c:formatCode>
                <c:ptCount val="4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58125312"/>
        <c:axId val="58139776"/>
      </c:barChart>
      <c:catAx>
        <c:axId val="581253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581397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8139776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extTo"/>
        <c:crossAx val="5812531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3.7940379403794036E-2"/>
          <c:y val="0.91764891153311723"/>
          <c:w val="0.54742618554794475"/>
          <c:h val="0.99215892131130667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4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Les ménages dont la personne de référence a 65 ans ou plus selon le statut d'occupation en 2008</a:t>
            </a:r>
          </a:p>
        </c:rich>
      </c:tx>
      <c:layout>
        <c:manualLayout>
          <c:xMode val="edge"/>
          <c:yMode val="edge"/>
          <c:x val="0.10829493087557604"/>
          <c:y val="3.56083086053412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3410138248847926"/>
          <c:y val="0.32640996848625348"/>
          <c:w val="0.44930875576036866"/>
          <c:h val="0.57863585322563116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2D050"/>
              </a:solidFill>
              <a:ln w="12700">
                <a:noFill/>
                <a:prstDash val="solid"/>
              </a:ln>
            </c:spPr>
          </c:dPt>
          <c:dPt>
            <c:idx val="1"/>
            <c:bubble3D val="0"/>
            <c:spPr>
              <a:solidFill>
                <a:srgbClr val="FF3399"/>
              </a:solidFill>
              <a:ln w="12700">
                <a:noFill/>
                <a:prstDash val="solid"/>
              </a:ln>
            </c:spPr>
          </c:dPt>
          <c:dPt>
            <c:idx val="2"/>
            <c:bubble3D val="0"/>
            <c:spPr>
              <a:solidFill>
                <a:srgbClr val="FFC000"/>
              </a:solidFill>
              <a:ln w="12700">
                <a:noFill/>
                <a:prstDash val="solid"/>
              </a:ln>
            </c:spPr>
          </c:dPt>
          <c:dPt>
            <c:idx val="3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 w="12700">
                <a:noFill/>
                <a:prstDash val="solid"/>
              </a:ln>
            </c:spPr>
          </c:dPt>
          <c:dPt>
            <c:idx val="4"/>
            <c:bubble3D val="0"/>
            <c:spPr>
              <a:solidFill>
                <a:schemeClr val="accent5">
                  <a:lumMod val="75000"/>
                </a:schemeClr>
              </a:solidFill>
              <a:ln w="12700">
                <a:noFill/>
                <a:prstDash val="solid"/>
              </a:ln>
            </c:spPr>
          </c:dPt>
          <c:dLbls>
            <c:dLbl>
              <c:idx val="0"/>
              <c:layout>
                <c:manualLayout>
                  <c:x val="7.5155968407174908E-2"/>
                  <c:y val="-9.013325856523127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3.4063887175393395E-2"/>
                  <c:y val="0.1337613807176180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0.11836230148650774"/>
                  <c:y val="5.126350304134831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2.6873737556998935E-2"/>
                  <c:y val="-4.421263884801950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0.1326666424761421"/>
                  <c:y val="-1.214794738194817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('65 ans et +'!$C$3,'65 ans et +'!$E$3,'65 ans et +'!$G$3,'65 ans et +'!$I$3,'65 ans et +'!$K$3)</c:f>
              <c:strCache>
                <c:ptCount val="5"/>
                <c:pt idx="0">
                  <c:v>Propriétaire</c:v>
                </c:pt>
                <c:pt idx="1">
                  <c:v>Locataire d'un logt vide non HLM</c:v>
                </c:pt>
                <c:pt idx="2">
                  <c:v>Locataire d'un logement vide HLM</c:v>
                </c:pt>
                <c:pt idx="3">
                  <c:v>Locataire d'un logt loué meublé</c:v>
                </c:pt>
                <c:pt idx="4">
                  <c:v>Logé gratuitement</c:v>
                </c:pt>
              </c:strCache>
            </c:strRef>
          </c:cat>
          <c:val>
            <c:numRef>
              <c:f>('65 ans et +'!$D$46,'65 ans et +'!$F$46,'65 ans et +'!$H$46,'65 ans et +'!$J$46,'65 ans et +'!$L$46)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Ménages dont la personne de référence a moins de 25 ans selon le statut d'occupation en 2008</a:t>
            </a:r>
          </a:p>
        </c:rich>
      </c:tx>
      <c:layout>
        <c:manualLayout>
          <c:xMode val="edge"/>
          <c:yMode val="edge"/>
          <c:x val="0.10829504435515354"/>
          <c:y val="3.560830406403281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9138591085725268"/>
          <c:y val="0.26961548173825212"/>
          <c:w val="0.44930875576036866"/>
          <c:h val="0.57863585322563116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2D050"/>
              </a:solidFill>
              <a:ln w="12700">
                <a:noFill/>
                <a:prstDash val="solid"/>
              </a:ln>
            </c:spPr>
          </c:dPt>
          <c:dPt>
            <c:idx val="1"/>
            <c:bubble3D val="0"/>
            <c:spPr>
              <a:solidFill>
                <a:srgbClr val="FF3399"/>
              </a:solidFill>
              <a:ln w="12700">
                <a:noFill/>
                <a:prstDash val="solid"/>
              </a:ln>
            </c:spPr>
          </c:dPt>
          <c:dPt>
            <c:idx val="2"/>
            <c:bubble3D val="0"/>
            <c:spPr>
              <a:solidFill>
                <a:srgbClr val="FFC000"/>
              </a:solidFill>
              <a:ln w="12700">
                <a:noFill/>
                <a:prstDash val="solid"/>
              </a:ln>
            </c:spPr>
          </c:dPt>
          <c:dPt>
            <c:idx val="3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 w="12700">
                <a:noFill/>
                <a:prstDash val="solid"/>
              </a:ln>
            </c:spPr>
          </c:dPt>
          <c:dPt>
            <c:idx val="4"/>
            <c:bubble3D val="0"/>
            <c:spPr>
              <a:solidFill>
                <a:schemeClr val="accent5">
                  <a:lumMod val="75000"/>
                </a:schemeClr>
              </a:solidFill>
              <a:ln w="12700">
                <a:noFill/>
                <a:prstDash val="solid"/>
              </a:ln>
            </c:spPr>
          </c:dPt>
          <c:dLbls>
            <c:dLbl>
              <c:idx val="0"/>
              <c:layout>
                <c:manualLayout>
                  <c:x val="4.1593782470555028E-2"/>
                  <c:y val="1.871031427194046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3.3060535625266521E-2"/>
                  <c:y val="-4.995446997696716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1.8886346300533943E-2"/>
                  <c:y val="4.348874758002181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2.6873737556998935E-2"/>
                  <c:y val="-4.421263884801950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0.1326666424761421"/>
                  <c:y val="-1.214794738194817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('moins de 25 ans'!$C$3,'moins de 25 ans'!$E$3,'moins de 25 ans'!$G$3,'moins de 25 ans'!$I$3,'moins de 25 ans'!$K$3)</c:f>
              <c:strCache>
                <c:ptCount val="5"/>
                <c:pt idx="0">
                  <c:v>Propriétaire</c:v>
                </c:pt>
                <c:pt idx="1">
                  <c:v>Locataire d'un logt vide non HLM</c:v>
                </c:pt>
                <c:pt idx="2">
                  <c:v>Locataire d'un logement vide HLM</c:v>
                </c:pt>
                <c:pt idx="3">
                  <c:v>Locataire d'un logt loué meublé</c:v>
                </c:pt>
                <c:pt idx="4">
                  <c:v>Logé gratuitement</c:v>
                </c:pt>
              </c:strCache>
            </c:strRef>
          </c:cat>
          <c:val>
            <c:numRef>
              <c:f>('moins de 25 ans'!$D$46,'moins de 25 ans'!$F$46,'moins de 25 ans'!$H$46,'moins de 25 ans'!$J$46,'moins de 25 ans'!$L$46)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Ménages dont la personne de référence a moins de 25 ans selon le statut d'occupation en 2008</a:t>
            </a:r>
          </a:p>
        </c:rich>
      </c:tx>
      <c:layout>
        <c:manualLayout>
          <c:xMode val="edge"/>
          <c:yMode val="edge"/>
          <c:x val="0.1112618724559023"/>
          <c:y val="1.76817288801571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7842605156037995E-3"/>
          <c:y val="9.823182711198428E-3"/>
          <c:w val="0.97557666214382632"/>
          <c:h val="0.7111984282907661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'moins de 25 ans'!$C$3</c:f>
              <c:strCache>
                <c:ptCount val="1"/>
                <c:pt idx="0">
                  <c:v>Propriétaire</c:v>
                </c:pt>
              </c:strCache>
            </c:strRef>
          </c:tx>
          <c:spPr>
            <a:solidFill>
              <a:srgbClr val="CC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'moins de 25 ans'!$B$4:$B$46</c:f>
              <c:strCache>
                <c:ptCount val="43"/>
                <c:pt idx="0">
                  <c:v>Fort-de-France</c:v>
                </c:pt>
                <c:pt idx="1">
                  <c:v>Le Lamentin</c:v>
                </c:pt>
                <c:pt idx="2">
                  <c:v>Saint-Joseph</c:v>
                </c:pt>
                <c:pt idx="3">
                  <c:v>Schoelcher</c:v>
                </c:pt>
                <c:pt idx="4">
                  <c:v>CACEM</c:v>
                </c:pt>
                <c:pt idx="5">
                  <c:v>Gros-Morne</c:v>
                </c:pt>
                <c:pt idx="6">
                  <c:v>Le Robert</c:v>
                </c:pt>
                <c:pt idx="7">
                  <c:v>Sainte-Marie</c:v>
                </c:pt>
                <c:pt idx="8">
                  <c:v>La Trinité</c:v>
                </c:pt>
                <c:pt idx="9">
                  <c:v>Centre-Atlantique</c:v>
                </c:pt>
                <c:pt idx="10">
                  <c:v>L'Ajoupa-Bouillon</c:v>
                </c:pt>
                <c:pt idx="11">
                  <c:v>Basse-Pointe</c:v>
                </c:pt>
                <c:pt idx="12">
                  <c:v>Grand'Riviere</c:v>
                </c:pt>
                <c:pt idx="13">
                  <c:v>Le Lorrain</c:v>
                </c:pt>
                <c:pt idx="14">
                  <c:v>Macouba</c:v>
                </c:pt>
                <c:pt idx="15">
                  <c:v>Le Marigot</c:v>
                </c:pt>
                <c:pt idx="16">
                  <c:v>Nord-Atlantique</c:v>
                </c:pt>
                <c:pt idx="17">
                  <c:v>Bellefontaine</c:v>
                </c:pt>
                <c:pt idx="18">
                  <c:v>Le Carbet</c:v>
                </c:pt>
                <c:pt idx="19">
                  <c:v>Case-Pilote</c:v>
                </c:pt>
                <c:pt idx="20">
                  <c:v>Fonds-Saint-Denis</c:v>
                </c:pt>
                <c:pt idx="21">
                  <c:v>Le Morne-Rouge</c:v>
                </c:pt>
                <c:pt idx="22">
                  <c:v>Le Morne-Vert</c:v>
                </c:pt>
                <c:pt idx="23">
                  <c:v>Le Precheur</c:v>
                </c:pt>
                <c:pt idx="24">
                  <c:v>Saint-Pierre</c:v>
                </c:pt>
                <c:pt idx="25">
                  <c:v>Nord-Caraïbe</c:v>
                </c:pt>
                <c:pt idx="26">
                  <c:v>CCNM</c:v>
                </c:pt>
                <c:pt idx="27">
                  <c:v>Le Francois</c:v>
                </c:pt>
                <c:pt idx="28">
                  <c:v>Le Marin</c:v>
                </c:pt>
                <c:pt idx="29">
                  <c:v>Riviere-Pilote</c:v>
                </c:pt>
                <c:pt idx="30">
                  <c:v>Sainte-Anne</c:v>
                </c:pt>
                <c:pt idx="31">
                  <c:v>Le Vauclin</c:v>
                </c:pt>
                <c:pt idx="32">
                  <c:v>Sud-Atlantique</c:v>
                </c:pt>
                <c:pt idx="33">
                  <c:v>Les Anses-d'Arlet</c:v>
                </c:pt>
                <c:pt idx="34">
                  <c:v>Le Diamant</c:v>
                </c:pt>
                <c:pt idx="35">
                  <c:v>Ducos</c:v>
                </c:pt>
                <c:pt idx="36">
                  <c:v>Riviere-Salee</c:v>
                </c:pt>
                <c:pt idx="37">
                  <c:v>Sainte-Luce</c:v>
                </c:pt>
                <c:pt idx="38">
                  <c:v>Saint-Esprit</c:v>
                </c:pt>
                <c:pt idx="39">
                  <c:v>Les Trois-Ilets</c:v>
                </c:pt>
                <c:pt idx="40">
                  <c:v>Sud-Caraïbe</c:v>
                </c:pt>
                <c:pt idx="41">
                  <c:v>CAESM</c:v>
                </c:pt>
                <c:pt idx="42">
                  <c:v>Martinique</c:v>
                </c:pt>
              </c:strCache>
            </c:strRef>
          </c:cat>
          <c:val>
            <c:numRef>
              <c:f>'moins de 25 ans'!$D$4:$D$46</c:f>
              <c:numCache>
                <c:formatCode>0%</c:formatCode>
                <c:ptCount val="43"/>
                <c:pt idx="40">
                  <c:v>0</c:v>
                </c:pt>
                <c:pt idx="41">
                  <c:v>0</c:v>
                </c:pt>
                <c:pt idx="42">
                  <c:v>0</c:v>
                </c:pt>
              </c:numCache>
            </c:numRef>
          </c:val>
        </c:ser>
        <c:ser>
          <c:idx val="1"/>
          <c:order val="1"/>
          <c:tx>
            <c:strRef>
              <c:f>'moins de 25 ans'!$E$3</c:f>
              <c:strCache>
                <c:ptCount val="1"/>
                <c:pt idx="0">
                  <c:v>Locataire d'un logt vide non HLM</c:v>
                </c:pt>
              </c:strCache>
            </c:strRef>
          </c:tx>
          <c:spPr>
            <a:solidFill>
              <a:srgbClr val="3399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'moins de 25 ans'!$B$4:$B$46</c:f>
              <c:strCache>
                <c:ptCount val="43"/>
                <c:pt idx="0">
                  <c:v>Fort-de-France</c:v>
                </c:pt>
                <c:pt idx="1">
                  <c:v>Le Lamentin</c:v>
                </c:pt>
                <c:pt idx="2">
                  <c:v>Saint-Joseph</c:v>
                </c:pt>
                <c:pt idx="3">
                  <c:v>Schoelcher</c:v>
                </c:pt>
                <c:pt idx="4">
                  <c:v>CACEM</c:v>
                </c:pt>
                <c:pt idx="5">
                  <c:v>Gros-Morne</c:v>
                </c:pt>
                <c:pt idx="6">
                  <c:v>Le Robert</c:v>
                </c:pt>
                <c:pt idx="7">
                  <c:v>Sainte-Marie</c:v>
                </c:pt>
                <c:pt idx="8">
                  <c:v>La Trinité</c:v>
                </c:pt>
                <c:pt idx="9">
                  <c:v>Centre-Atlantique</c:v>
                </c:pt>
                <c:pt idx="10">
                  <c:v>L'Ajoupa-Bouillon</c:v>
                </c:pt>
                <c:pt idx="11">
                  <c:v>Basse-Pointe</c:v>
                </c:pt>
                <c:pt idx="12">
                  <c:v>Grand'Riviere</c:v>
                </c:pt>
                <c:pt idx="13">
                  <c:v>Le Lorrain</c:v>
                </c:pt>
                <c:pt idx="14">
                  <c:v>Macouba</c:v>
                </c:pt>
                <c:pt idx="15">
                  <c:v>Le Marigot</c:v>
                </c:pt>
                <c:pt idx="16">
                  <c:v>Nord-Atlantique</c:v>
                </c:pt>
                <c:pt idx="17">
                  <c:v>Bellefontaine</c:v>
                </c:pt>
                <c:pt idx="18">
                  <c:v>Le Carbet</c:v>
                </c:pt>
                <c:pt idx="19">
                  <c:v>Case-Pilote</c:v>
                </c:pt>
                <c:pt idx="20">
                  <c:v>Fonds-Saint-Denis</c:v>
                </c:pt>
                <c:pt idx="21">
                  <c:v>Le Morne-Rouge</c:v>
                </c:pt>
                <c:pt idx="22">
                  <c:v>Le Morne-Vert</c:v>
                </c:pt>
                <c:pt idx="23">
                  <c:v>Le Precheur</c:v>
                </c:pt>
                <c:pt idx="24">
                  <c:v>Saint-Pierre</c:v>
                </c:pt>
                <c:pt idx="25">
                  <c:v>Nord-Caraïbe</c:v>
                </c:pt>
                <c:pt idx="26">
                  <c:v>CCNM</c:v>
                </c:pt>
                <c:pt idx="27">
                  <c:v>Le Francois</c:v>
                </c:pt>
                <c:pt idx="28">
                  <c:v>Le Marin</c:v>
                </c:pt>
                <c:pt idx="29">
                  <c:v>Riviere-Pilote</c:v>
                </c:pt>
                <c:pt idx="30">
                  <c:v>Sainte-Anne</c:v>
                </c:pt>
                <c:pt idx="31">
                  <c:v>Le Vauclin</c:v>
                </c:pt>
                <c:pt idx="32">
                  <c:v>Sud-Atlantique</c:v>
                </c:pt>
                <c:pt idx="33">
                  <c:v>Les Anses-d'Arlet</c:v>
                </c:pt>
                <c:pt idx="34">
                  <c:v>Le Diamant</c:v>
                </c:pt>
                <c:pt idx="35">
                  <c:v>Ducos</c:v>
                </c:pt>
                <c:pt idx="36">
                  <c:v>Riviere-Salee</c:v>
                </c:pt>
                <c:pt idx="37">
                  <c:v>Sainte-Luce</c:v>
                </c:pt>
                <c:pt idx="38">
                  <c:v>Saint-Esprit</c:v>
                </c:pt>
                <c:pt idx="39">
                  <c:v>Les Trois-Ilets</c:v>
                </c:pt>
                <c:pt idx="40">
                  <c:v>Sud-Caraïbe</c:v>
                </c:pt>
                <c:pt idx="41">
                  <c:v>CAESM</c:v>
                </c:pt>
                <c:pt idx="42">
                  <c:v>Martinique</c:v>
                </c:pt>
              </c:strCache>
            </c:strRef>
          </c:cat>
          <c:val>
            <c:numRef>
              <c:f>'moins de 25 ans'!$F$4:$F$46</c:f>
              <c:numCache>
                <c:formatCode>0%</c:formatCode>
                <c:ptCount val="43"/>
                <c:pt idx="40">
                  <c:v>0</c:v>
                </c:pt>
                <c:pt idx="41">
                  <c:v>0</c:v>
                </c:pt>
                <c:pt idx="42">
                  <c:v>0</c:v>
                </c:pt>
              </c:numCache>
            </c:numRef>
          </c:val>
        </c:ser>
        <c:ser>
          <c:idx val="2"/>
          <c:order val="2"/>
          <c:tx>
            <c:strRef>
              <c:f>'moins de 25 ans'!$G$3</c:f>
              <c:strCache>
                <c:ptCount val="1"/>
                <c:pt idx="0">
                  <c:v>Locataire d'un logement vide HLM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'moins de 25 ans'!$B$4:$B$46</c:f>
              <c:strCache>
                <c:ptCount val="43"/>
                <c:pt idx="0">
                  <c:v>Fort-de-France</c:v>
                </c:pt>
                <c:pt idx="1">
                  <c:v>Le Lamentin</c:v>
                </c:pt>
                <c:pt idx="2">
                  <c:v>Saint-Joseph</c:v>
                </c:pt>
                <c:pt idx="3">
                  <c:v>Schoelcher</c:v>
                </c:pt>
                <c:pt idx="4">
                  <c:v>CACEM</c:v>
                </c:pt>
                <c:pt idx="5">
                  <c:v>Gros-Morne</c:v>
                </c:pt>
                <c:pt idx="6">
                  <c:v>Le Robert</c:v>
                </c:pt>
                <c:pt idx="7">
                  <c:v>Sainte-Marie</c:v>
                </c:pt>
                <c:pt idx="8">
                  <c:v>La Trinité</c:v>
                </c:pt>
                <c:pt idx="9">
                  <c:v>Centre-Atlantique</c:v>
                </c:pt>
                <c:pt idx="10">
                  <c:v>L'Ajoupa-Bouillon</c:v>
                </c:pt>
                <c:pt idx="11">
                  <c:v>Basse-Pointe</c:v>
                </c:pt>
                <c:pt idx="12">
                  <c:v>Grand'Riviere</c:v>
                </c:pt>
                <c:pt idx="13">
                  <c:v>Le Lorrain</c:v>
                </c:pt>
                <c:pt idx="14">
                  <c:v>Macouba</c:v>
                </c:pt>
                <c:pt idx="15">
                  <c:v>Le Marigot</c:v>
                </c:pt>
                <c:pt idx="16">
                  <c:v>Nord-Atlantique</c:v>
                </c:pt>
                <c:pt idx="17">
                  <c:v>Bellefontaine</c:v>
                </c:pt>
                <c:pt idx="18">
                  <c:v>Le Carbet</c:v>
                </c:pt>
                <c:pt idx="19">
                  <c:v>Case-Pilote</c:v>
                </c:pt>
                <c:pt idx="20">
                  <c:v>Fonds-Saint-Denis</c:v>
                </c:pt>
                <c:pt idx="21">
                  <c:v>Le Morne-Rouge</c:v>
                </c:pt>
                <c:pt idx="22">
                  <c:v>Le Morne-Vert</c:v>
                </c:pt>
                <c:pt idx="23">
                  <c:v>Le Precheur</c:v>
                </c:pt>
                <c:pt idx="24">
                  <c:v>Saint-Pierre</c:v>
                </c:pt>
                <c:pt idx="25">
                  <c:v>Nord-Caraïbe</c:v>
                </c:pt>
                <c:pt idx="26">
                  <c:v>CCNM</c:v>
                </c:pt>
                <c:pt idx="27">
                  <c:v>Le Francois</c:v>
                </c:pt>
                <c:pt idx="28">
                  <c:v>Le Marin</c:v>
                </c:pt>
                <c:pt idx="29">
                  <c:v>Riviere-Pilote</c:v>
                </c:pt>
                <c:pt idx="30">
                  <c:v>Sainte-Anne</c:v>
                </c:pt>
                <c:pt idx="31">
                  <c:v>Le Vauclin</c:v>
                </c:pt>
                <c:pt idx="32">
                  <c:v>Sud-Atlantique</c:v>
                </c:pt>
                <c:pt idx="33">
                  <c:v>Les Anses-d'Arlet</c:v>
                </c:pt>
                <c:pt idx="34">
                  <c:v>Le Diamant</c:v>
                </c:pt>
                <c:pt idx="35">
                  <c:v>Ducos</c:v>
                </c:pt>
                <c:pt idx="36">
                  <c:v>Riviere-Salee</c:v>
                </c:pt>
                <c:pt idx="37">
                  <c:v>Sainte-Luce</c:v>
                </c:pt>
                <c:pt idx="38">
                  <c:v>Saint-Esprit</c:v>
                </c:pt>
                <c:pt idx="39">
                  <c:v>Les Trois-Ilets</c:v>
                </c:pt>
                <c:pt idx="40">
                  <c:v>Sud-Caraïbe</c:v>
                </c:pt>
                <c:pt idx="41">
                  <c:v>CAESM</c:v>
                </c:pt>
                <c:pt idx="42">
                  <c:v>Martinique</c:v>
                </c:pt>
              </c:strCache>
            </c:strRef>
          </c:cat>
          <c:val>
            <c:numRef>
              <c:f>'moins de 25 ans'!$H$4:$H$46</c:f>
              <c:numCache>
                <c:formatCode>0%</c:formatCode>
                <c:ptCount val="43"/>
                <c:pt idx="40">
                  <c:v>0</c:v>
                </c:pt>
                <c:pt idx="41">
                  <c:v>0</c:v>
                </c:pt>
                <c:pt idx="42">
                  <c:v>0</c:v>
                </c:pt>
              </c:numCache>
            </c:numRef>
          </c:val>
        </c:ser>
        <c:ser>
          <c:idx val="3"/>
          <c:order val="3"/>
          <c:tx>
            <c:strRef>
              <c:f>'moins de 25 ans'!$I$3</c:f>
              <c:strCache>
                <c:ptCount val="1"/>
                <c:pt idx="0">
                  <c:v>Locataire d'un logt loué meublé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'moins de 25 ans'!$B$4:$B$46</c:f>
              <c:strCache>
                <c:ptCount val="43"/>
                <c:pt idx="0">
                  <c:v>Fort-de-France</c:v>
                </c:pt>
                <c:pt idx="1">
                  <c:v>Le Lamentin</c:v>
                </c:pt>
                <c:pt idx="2">
                  <c:v>Saint-Joseph</c:v>
                </c:pt>
                <c:pt idx="3">
                  <c:v>Schoelcher</c:v>
                </c:pt>
                <c:pt idx="4">
                  <c:v>CACEM</c:v>
                </c:pt>
                <c:pt idx="5">
                  <c:v>Gros-Morne</c:v>
                </c:pt>
                <c:pt idx="6">
                  <c:v>Le Robert</c:v>
                </c:pt>
                <c:pt idx="7">
                  <c:v>Sainte-Marie</c:v>
                </c:pt>
                <c:pt idx="8">
                  <c:v>La Trinité</c:v>
                </c:pt>
                <c:pt idx="9">
                  <c:v>Centre-Atlantique</c:v>
                </c:pt>
                <c:pt idx="10">
                  <c:v>L'Ajoupa-Bouillon</c:v>
                </c:pt>
                <c:pt idx="11">
                  <c:v>Basse-Pointe</c:v>
                </c:pt>
                <c:pt idx="12">
                  <c:v>Grand'Riviere</c:v>
                </c:pt>
                <c:pt idx="13">
                  <c:v>Le Lorrain</c:v>
                </c:pt>
                <c:pt idx="14">
                  <c:v>Macouba</c:v>
                </c:pt>
                <c:pt idx="15">
                  <c:v>Le Marigot</c:v>
                </c:pt>
                <c:pt idx="16">
                  <c:v>Nord-Atlantique</c:v>
                </c:pt>
                <c:pt idx="17">
                  <c:v>Bellefontaine</c:v>
                </c:pt>
                <c:pt idx="18">
                  <c:v>Le Carbet</c:v>
                </c:pt>
                <c:pt idx="19">
                  <c:v>Case-Pilote</c:v>
                </c:pt>
                <c:pt idx="20">
                  <c:v>Fonds-Saint-Denis</c:v>
                </c:pt>
                <c:pt idx="21">
                  <c:v>Le Morne-Rouge</c:v>
                </c:pt>
                <c:pt idx="22">
                  <c:v>Le Morne-Vert</c:v>
                </c:pt>
                <c:pt idx="23">
                  <c:v>Le Precheur</c:v>
                </c:pt>
                <c:pt idx="24">
                  <c:v>Saint-Pierre</c:v>
                </c:pt>
                <c:pt idx="25">
                  <c:v>Nord-Caraïbe</c:v>
                </c:pt>
                <c:pt idx="26">
                  <c:v>CCNM</c:v>
                </c:pt>
                <c:pt idx="27">
                  <c:v>Le Francois</c:v>
                </c:pt>
                <c:pt idx="28">
                  <c:v>Le Marin</c:v>
                </c:pt>
                <c:pt idx="29">
                  <c:v>Riviere-Pilote</c:v>
                </c:pt>
                <c:pt idx="30">
                  <c:v>Sainte-Anne</c:v>
                </c:pt>
                <c:pt idx="31">
                  <c:v>Le Vauclin</c:v>
                </c:pt>
                <c:pt idx="32">
                  <c:v>Sud-Atlantique</c:v>
                </c:pt>
                <c:pt idx="33">
                  <c:v>Les Anses-d'Arlet</c:v>
                </c:pt>
                <c:pt idx="34">
                  <c:v>Le Diamant</c:v>
                </c:pt>
                <c:pt idx="35">
                  <c:v>Ducos</c:v>
                </c:pt>
                <c:pt idx="36">
                  <c:v>Riviere-Salee</c:v>
                </c:pt>
                <c:pt idx="37">
                  <c:v>Sainte-Luce</c:v>
                </c:pt>
                <c:pt idx="38">
                  <c:v>Saint-Esprit</c:v>
                </c:pt>
                <c:pt idx="39">
                  <c:v>Les Trois-Ilets</c:v>
                </c:pt>
                <c:pt idx="40">
                  <c:v>Sud-Caraïbe</c:v>
                </c:pt>
                <c:pt idx="41">
                  <c:v>CAESM</c:v>
                </c:pt>
                <c:pt idx="42">
                  <c:v>Martinique</c:v>
                </c:pt>
              </c:strCache>
            </c:strRef>
          </c:cat>
          <c:val>
            <c:numRef>
              <c:f>'moins de 25 ans'!$J$4:$J$46</c:f>
              <c:numCache>
                <c:formatCode>0%</c:formatCode>
                <c:ptCount val="43"/>
                <c:pt idx="40">
                  <c:v>0</c:v>
                </c:pt>
                <c:pt idx="41">
                  <c:v>0</c:v>
                </c:pt>
                <c:pt idx="42">
                  <c:v>0</c:v>
                </c:pt>
              </c:numCache>
            </c:numRef>
          </c:val>
        </c:ser>
        <c:ser>
          <c:idx val="4"/>
          <c:order val="4"/>
          <c:tx>
            <c:strRef>
              <c:f>'moins de 25 ans'!$K$3</c:f>
              <c:strCache>
                <c:ptCount val="1"/>
                <c:pt idx="0">
                  <c:v>Logé gratuitement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'moins de 25 ans'!$B$4:$B$46</c:f>
              <c:strCache>
                <c:ptCount val="43"/>
                <c:pt idx="0">
                  <c:v>Fort-de-France</c:v>
                </c:pt>
                <c:pt idx="1">
                  <c:v>Le Lamentin</c:v>
                </c:pt>
                <c:pt idx="2">
                  <c:v>Saint-Joseph</c:v>
                </c:pt>
                <c:pt idx="3">
                  <c:v>Schoelcher</c:v>
                </c:pt>
                <c:pt idx="4">
                  <c:v>CACEM</c:v>
                </c:pt>
                <c:pt idx="5">
                  <c:v>Gros-Morne</c:v>
                </c:pt>
                <c:pt idx="6">
                  <c:v>Le Robert</c:v>
                </c:pt>
                <c:pt idx="7">
                  <c:v>Sainte-Marie</c:v>
                </c:pt>
                <c:pt idx="8">
                  <c:v>La Trinité</c:v>
                </c:pt>
                <c:pt idx="9">
                  <c:v>Centre-Atlantique</c:v>
                </c:pt>
                <c:pt idx="10">
                  <c:v>L'Ajoupa-Bouillon</c:v>
                </c:pt>
                <c:pt idx="11">
                  <c:v>Basse-Pointe</c:v>
                </c:pt>
                <c:pt idx="12">
                  <c:v>Grand'Riviere</c:v>
                </c:pt>
                <c:pt idx="13">
                  <c:v>Le Lorrain</c:v>
                </c:pt>
                <c:pt idx="14">
                  <c:v>Macouba</c:v>
                </c:pt>
                <c:pt idx="15">
                  <c:v>Le Marigot</c:v>
                </c:pt>
                <c:pt idx="16">
                  <c:v>Nord-Atlantique</c:v>
                </c:pt>
                <c:pt idx="17">
                  <c:v>Bellefontaine</c:v>
                </c:pt>
                <c:pt idx="18">
                  <c:v>Le Carbet</c:v>
                </c:pt>
                <c:pt idx="19">
                  <c:v>Case-Pilote</c:v>
                </c:pt>
                <c:pt idx="20">
                  <c:v>Fonds-Saint-Denis</c:v>
                </c:pt>
                <c:pt idx="21">
                  <c:v>Le Morne-Rouge</c:v>
                </c:pt>
                <c:pt idx="22">
                  <c:v>Le Morne-Vert</c:v>
                </c:pt>
                <c:pt idx="23">
                  <c:v>Le Precheur</c:v>
                </c:pt>
                <c:pt idx="24">
                  <c:v>Saint-Pierre</c:v>
                </c:pt>
                <c:pt idx="25">
                  <c:v>Nord-Caraïbe</c:v>
                </c:pt>
                <c:pt idx="26">
                  <c:v>CCNM</c:v>
                </c:pt>
                <c:pt idx="27">
                  <c:v>Le Francois</c:v>
                </c:pt>
                <c:pt idx="28">
                  <c:v>Le Marin</c:v>
                </c:pt>
                <c:pt idx="29">
                  <c:v>Riviere-Pilote</c:v>
                </c:pt>
                <c:pt idx="30">
                  <c:v>Sainte-Anne</c:v>
                </c:pt>
                <c:pt idx="31">
                  <c:v>Le Vauclin</c:v>
                </c:pt>
                <c:pt idx="32">
                  <c:v>Sud-Atlantique</c:v>
                </c:pt>
                <c:pt idx="33">
                  <c:v>Les Anses-d'Arlet</c:v>
                </c:pt>
                <c:pt idx="34">
                  <c:v>Le Diamant</c:v>
                </c:pt>
                <c:pt idx="35">
                  <c:v>Ducos</c:v>
                </c:pt>
                <c:pt idx="36">
                  <c:v>Riviere-Salee</c:v>
                </c:pt>
                <c:pt idx="37">
                  <c:v>Sainte-Luce</c:v>
                </c:pt>
                <c:pt idx="38">
                  <c:v>Saint-Esprit</c:v>
                </c:pt>
                <c:pt idx="39">
                  <c:v>Les Trois-Ilets</c:v>
                </c:pt>
                <c:pt idx="40">
                  <c:v>Sud-Caraïbe</c:v>
                </c:pt>
                <c:pt idx="41">
                  <c:v>CAESM</c:v>
                </c:pt>
                <c:pt idx="42">
                  <c:v>Martinique</c:v>
                </c:pt>
              </c:strCache>
            </c:strRef>
          </c:cat>
          <c:val>
            <c:numRef>
              <c:f>'moins de 25 ans'!$L$4:$L$46</c:f>
              <c:numCache>
                <c:formatCode>0%</c:formatCode>
                <c:ptCount val="4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12641152"/>
        <c:axId val="112642688"/>
      </c:barChart>
      <c:catAx>
        <c:axId val="1126411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126426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2642688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extTo"/>
        <c:crossAx val="11264115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4.6132971506105833E-2"/>
          <c:y val="0.91552062868369355"/>
          <c:w val="0.63772048846675711"/>
          <c:h val="0.9941060903732810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4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752475</xdr:colOff>
      <xdr:row>55</xdr:row>
      <xdr:rowOff>9525</xdr:rowOff>
    </xdr:from>
    <xdr:to>
      <xdr:col>25</xdr:col>
      <xdr:colOff>400050</xdr:colOff>
      <xdr:row>71</xdr:row>
      <xdr:rowOff>57150</xdr:rowOff>
    </xdr:to>
    <xdr:graphicFrame macro="">
      <xdr:nvGraphicFramePr>
        <xdr:cNvPr id="1063229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48</xdr:row>
      <xdr:rowOff>0</xdr:rowOff>
    </xdr:from>
    <xdr:to>
      <xdr:col>10</xdr:col>
      <xdr:colOff>371475</xdr:colOff>
      <xdr:row>78</xdr:row>
      <xdr:rowOff>0</xdr:rowOff>
    </xdr:to>
    <xdr:graphicFrame macro="">
      <xdr:nvGraphicFramePr>
        <xdr:cNvPr id="38599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1076325</xdr:colOff>
      <xdr:row>79</xdr:row>
      <xdr:rowOff>76200</xdr:rowOff>
    </xdr:from>
    <xdr:to>
      <xdr:col>7</xdr:col>
      <xdr:colOff>476250</xdr:colOff>
      <xdr:row>99</xdr:row>
      <xdr:rowOff>47625</xdr:rowOff>
    </xdr:to>
    <xdr:graphicFrame macro="">
      <xdr:nvGraphicFramePr>
        <xdr:cNvPr id="38600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0.63046</cdr:x>
      <cdr:y>0.92379</cdr:y>
    </cdr:from>
    <cdr:to>
      <cdr:x>0.99052</cdr:x>
      <cdr:y>0.99022</cdr:y>
    </cdr:to>
    <cdr:sp macro="" textlink="">
      <cdr:nvSpPr>
        <cdr:cNvPr id="389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440970" y="4499520"/>
          <a:ext cx="2534460" cy="3233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r-FR" sz="800" b="0" i="1" u="none" strike="noStrike" baseline="0">
              <a:solidFill>
                <a:srgbClr val="000000"/>
              </a:solidFill>
              <a:latin typeface="Arial"/>
              <a:cs typeface="Arial"/>
            </a:rPr>
            <a:t>Sources : Insee, Recensement de la population. Exploitation complémentaire 2008</a:t>
          </a:r>
          <a:endParaRPr lang="fr-FR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0.01149</cdr:x>
      <cdr:y>0.787</cdr:y>
    </cdr:from>
    <cdr:to>
      <cdr:x>0.35174</cdr:x>
      <cdr:y>0.96143</cdr:y>
    </cdr:to>
    <cdr:sp macro="" textlink="">
      <cdr:nvSpPr>
        <cdr:cNvPr id="4198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536882"/>
          <a:ext cx="1409760" cy="5615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r-FR" sz="800" b="0" i="1" u="none" strike="noStrike" baseline="0">
              <a:solidFill>
                <a:srgbClr val="000000"/>
              </a:solidFill>
              <a:latin typeface="Arial"/>
              <a:cs typeface="Arial"/>
            </a:rPr>
            <a:t>Source : Insee, Recensement de la population. Exploitation complémentaire 2008</a:t>
          </a:r>
          <a:endParaRPr lang="fr-FR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400050</xdr:colOff>
      <xdr:row>78</xdr:row>
      <xdr:rowOff>47625</xdr:rowOff>
    </xdr:from>
    <xdr:to>
      <xdr:col>8</xdr:col>
      <xdr:colOff>533400</xdr:colOff>
      <xdr:row>98</xdr:row>
      <xdr:rowOff>76200</xdr:rowOff>
    </xdr:to>
    <xdr:graphicFrame macro="">
      <xdr:nvGraphicFramePr>
        <xdr:cNvPr id="43720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647700</xdr:colOff>
      <xdr:row>47</xdr:row>
      <xdr:rowOff>76200</xdr:rowOff>
    </xdr:from>
    <xdr:to>
      <xdr:col>11</xdr:col>
      <xdr:colOff>247650</xdr:colOff>
      <xdr:row>77</xdr:row>
      <xdr:rowOff>66675</xdr:rowOff>
    </xdr:to>
    <xdr:graphicFrame macro="">
      <xdr:nvGraphicFramePr>
        <xdr:cNvPr id="43721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0.01142</cdr:x>
      <cdr:y>0.85779</cdr:y>
    </cdr:from>
    <cdr:to>
      <cdr:x>0.37639</cdr:x>
      <cdr:y>0.98547</cdr:y>
    </cdr:to>
    <cdr:sp macro="" textlink="">
      <cdr:nvSpPr>
        <cdr:cNvPr id="4608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2813802"/>
          <a:ext cx="1522647" cy="41834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r-FR" sz="800" b="0" i="1" u="none" strike="noStrike" baseline="0">
              <a:solidFill>
                <a:srgbClr val="000000"/>
              </a:solidFill>
              <a:latin typeface="Arial"/>
              <a:cs typeface="Arial"/>
            </a:rPr>
            <a:t>Sources : Insee, Recensement de la population. Exploitation complémentaire 2008</a:t>
          </a:r>
          <a:endParaRPr lang="fr-FR"/>
        </a:p>
      </cdr:txBody>
    </cdr:sp>
  </cdr:relSizeAnchor>
</c:userShape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Cecile Peirolo" refreshedDate="42201.356258449072" createdVersion="4" refreshedVersion="4" recordCount="46">
  <cacheSource type="worksheet">
    <worksheetSource ref="A1:G65536" sheet="Feuil2"/>
  </cacheSource>
  <cacheFields count="7">
    <cacheField name="Code géographique" numFmtId="0">
      <sharedItems containsString="0" containsBlank="1" containsNumber="1" containsInteger="1" minValue="97201" maxValue="97234" count="35">
        <n v="97201"/>
        <n v="97202"/>
        <n v="97203"/>
        <n v="97204"/>
        <n v="97205"/>
        <n v="97206"/>
        <n v="97207"/>
        <n v="97208"/>
        <n v="97209"/>
        <n v="97210"/>
        <n v="97211"/>
        <n v="97212"/>
        <n v="97213"/>
        <n v="97214"/>
        <n v="97215"/>
        <n v="97216"/>
        <n v="97217"/>
        <n v="97218"/>
        <n v="97219"/>
        <n v="97220"/>
        <n v="97221"/>
        <n v="97222"/>
        <n v="97223"/>
        <n v="97224"/>
        <n v="97225"/>
        <n v="97226"/>
        <n v="97227"/>
        <n v="97228"/>
        <n v="97229"/>
        <n v="97230"/>
        <n v="97231"/>
        <n v="97232"/>
        <n v="97233"/>
        <n v="97234"/>
        <m/>
      </sharedItems>
    </cacheField>
    <cacheField name="Secteur" numFmtId="0">
      <sharedItems containsBlank="1" count="7">
        <s v="Nord-Atlantique"/>
        <s v="Sud-Caraïbe"/>
        <s v="Nord-Caraïbe"/>
        <s v="CACEM"/>
        <s v="Sud-Atlantique"/>
        <s v="Centre-Atlantique"/>
        <m/>
      </sharedItems>
    </cacheField>
    <cacheField name="Taux variation annuel 99-09" numFmtId="0">
      <sharedItems containsString="0" containsBlank="1" containsNumber="1" minValue="-2.5740381367246767E-2" maxValue="4.4331703393881261E-2"/>
    </cacheField>
    <cacheField name="Solde naturel 99-09" numFmtId="0">
      <sharedItems containsString="0" containsBlank="1" containsNumber="1" containsInteger="1" minValue="-23" maxValue="6230"/>
    </cacheField>
    <cacheField name="Taux variation naturel annuel 99-09" numFmtId="0">
      <sharedItems containsString="0" containsBlank="1" containsNumber="1" minValue="-2.9308355022112658E-3" maxValue="1.0632838378389494E-2"/>
    </cacheField>
    <cacheField name="Solde migratoire 99-09" numFmtId="0">
      <sharedItems containsString="0" containsBlank="1" containsNumber="1" containsInteger="1" minValue="-11942" maxValue="1986"/>
    </cacheField>
    <cacheField name="Taux variation migratoire annuel 99-09" numFmtId="0">
      <sharedItems containsString="0" containsBlank="1" containsNumber="1" minValue="-2.2809545865035502E-2" maxValue="3.7279869644715032E-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6">
  <r>
    <x v="0"/>
    <x v="0"/>
    <n v="-2.1791094829310964E-3"/>
    <n v="51"/>
    <n v="2.9245943060391029E-3"/>
    <n v="-89"/>
    <n v="-5.1037037889701993E-3"/>
  </r>
  <r>
    <x v="1"/>
    <x v="1"/>
    <n v="1.0176592338068779E-2"/>
    <n v="160"/>
    <n v="4.4126145639322625E-3"/>
    <n v="209"/>
    <n v="5.763977774136517E-3"/>
  </r>
  <r>
    <x v="2"/>
    <x v="0"/>
    <n v="-1.0522794417952119E-2"/>
    <n v="161"/>
    <n v="4.033737860214979E-3"/>
    <n v="-581"/>
    <n v="-1.4556532278167099E-2"/>
  </r>
  <r>
    <x v="3"/>
    <x v="2"/>
    <n v="1.3694622811197155E-2"/>
    <n v="124"/>
    <n v="3.5158037858974063E-3"/>
    <n v="359"/>
    <n v="1.0178819025299749E-2"/>
  </r>
  <r>
    <x v="4"/>
    <x v="2"/>
    <n v="1.0466793938539665E-2"/>
    <n v="369"/>
    <n v="8.6987544218944512E-3"/>
    <n v="75"/>
    <n v="1.7680395166452137E-3"/>
  </r>
  <r>
    <x v="5"/>
    <x v="1"/>
    <n v="4.4331703393881261E-2"/>
    <n v="342"/>
    <n v="7.0518337491662286E-3"/>
    <n v="1808"/>
    <n v="3.7279869644715032E-2"/>
  </r>
  <r>
    <x v="6"/>
    <x v="1"/>
    <n v="9.3214328945281366E-3"/>
    <n v="1271"/>
    <n v="7.9996902153580442E-3"/>
    <n v="210"/>
    <n v="1.3217426791700937E-3"/>
  </r>
  <r>
    <x v="7"/>
    <x v="2"/>
    <n v="-8.8065353456139306E-3"/>
    <n v="21"/>
    <n v="2.3117155282236569E-3"/>
    <n v="-101"/>
    <n v="-1.1118250873837587E-2"/>
  </r>
  <r>
    <x v="8"/>
    <x v="3"/>
    <n v="-6.2390698277502432E-3"/>
    <n v="6230"/>
    <n v="6.804867826835437E-3"/>
    <n v="-11942"/>
    <n v="-1.3043937654585679E-2"/>
  </r>
  <r>
    <x v="9"/>
    <x v="4"/>
    <n v="4.9650166223036418E-3"/>
    <n v="1380"/>
    <n v="7.2813208701158613E-3"/>
    <n v="-439"/>
    <n v="-2.3163042478122195E-3"/>
  </r>
  <r>
    <x v="10"/>
    <x v="0"/>
    <n v="-2.5740381367246767E-2"/>
    <n v="-23"/>
    <n v="-2.9308355022112658E-3"/>
    <n v="-179"/>
    <n v="-2.2809545865035502E-2"/>
  </r>
  <r>
    <x v="11"/>
    <x v="5"/>
    <n v="4.9733371608717825E-4"/>
    <n v="522"/>
    <n v="4.8982679207076798E-3"/>
    <n v="-469"/>
    <n v="-4.4009342046205015E-3"/>
  </r>
  <r>
    <x v="12"/>
    <x v="3"/>
    <n v="9.8999108469850494E-3"/>
    <n v="3946"/>
    <n v="1.0632838378389494E-2"/>
    <n v="-272"/>
    <n v="-7.329275314044457E-4"/>
  </r>
  <r>
    <x v="13"/>
    <x v="0"/>
    <n v="-8.1371002318864072E-3"/>
    <n v="370"/>
    <n v="4.6605682442693048E-3"/>
    <n v="-1016"/>
    <n v="-1.2797668476155712E-2"/>
  </r>
  <r>
    <x v="14"/>
    <x v="0"/>
    <n v="-1.1362895171700194E-2"/>
    <n v="43"/>
    <n v="3.2573632825540553E-3"/>
    <n v="-193"/>
    <n v="-1.4620258454254251E-2"/>
  </r>
  <r>
    <x v="15"/>
    <x v="0"/>
    <n v="-5.4854771428569649E-4"/>
    <n v="120"/>
    <n v="3.2912862857141789E-3"/>
    <n v="-140"/>
    <n v="-3.8398339999998754E-3"/>
  </r>
  <r>
    <x v="16"/>
    <x v="4"/>
    <n v="1.9620985897823573E-2"/>
    <n v="655"/>
    <n v="8.2435829140952155E-3"/>
    <n v="904"/>
    <n v="1.1377402983728357E-2"/>
  </r>
  <r>
    <x v="17"/>
    <x v="2"/>
    <n v="-5.2405690431363006E-3"/>
    <n v="345"/>
    <n v="6.5507113039203757E-3"/>
    <n v="-621"/>
    <n v="-1.1791280347056676E-2"/>
  </r>
  <r>
    <x v="18"/>
    <x v="2"/>
    <n v="-9.6846689064968849E-3"/>
    <n v="10"/>
    <n v="5.6635490681268335E-4"/>
    <n v="-181"/>
    <n v="-1.0251023813309569E-2"/>
  </r>
  <r>
    <x v="19"/>
    <x v="4"/>
    <n v="3.3964220528996947E-3"/>
    <n v="890"/>
    <n v="6.732328790825675E-3"/>
    <n v="-441"/>
    <n v="-3.3359067379259808E-3"/>
  </r>
  <r>
    <x v="20"/>
    <x v="1"/>
    <n v="5.336831342524162E-3"/>
    <n v="1209"/>
    <n v="9.6158406752782592E-3"/>
    <n v="-538"/>
    <n v="-4.2790093327540971E-3"/>
  </r>
  <r>
    <x v="21"/>
    <x v="5"/>
    <n v="1.0618952843483243E-2"/>
    <n v="1942"/>
    <n v="8.7418424849700967E-3"/>
    <n v="417"/>
    <n v="1.8771103585131462E-3"/>
  </r>
  <r>
    <x v="22"/>
    <x v="1"/>
    <n v="1.1463384953518174E-2"/>
    <n v="444"/>
    <n v="5.1411544640020904E-3"/>
    <n v="546"/>
    <n v="6.3222304895160838E-3"/>
  </r>
  <r>
    <x v="23"/>
    <x v="3"/>
    <n v="5.9970994630638153E-3"/>
    <n v="1091"/>
    <n v="6.7382446078296824E-3"/>
    <n v="-120"/>
    <n v="-7.4114514476586804E-4"/>
  </r>
  <r>
    <x v="24"/>
    <x v="2"/>
    <n v="3.149396318424813E-4"/>
    <n v="130"/>
    <n v="2.9244394385373263E-3"/>
    <n v="-116"/>
    <n v="-2.609499806694845E-3"/>
  </r>
  <r>
    <x v="25"/>
    <x v="4"/>
    <n v="1.2539008034168742E-2"/>
    <n v="276"/>
    <n v="6.2808824272787165E-3"/>
    <n v="275"/>
    <n v="6.258125606890025E-3"/>
  </r>
  <r>
    <x v="26"/>
    <x v="1"/>
    <n v="2.28719084524871E-2"/>
    <n v="695"/>
    <n v="8.1101920277951711E-3"/>
    <n v="1265"/>
    <n v="1.4761716424691929E-2"/>
  </r>
  <r>
    <x v="27"/>
    <x v="5"/>
    <n v="-6.8112869182106461E-3"/>
    <n v="1281"/>
    <n v="6.5751759926358988E-3"/>
    <n v="-2608"/>
    <n v="-1.3386462910846546E-2"/>
  </r>
  <r>
    <x v="28"/>
    <x v="3"/>
    <n v="1.5392724047749162E-3"/>
    <n v="1358"/>
    <n v="6.4716158689917527E-3"/>
    <n v="-1035"/>
    <n v="-4.9323434642168365E-3"/>
  </r>
  <r>
    <x v="29"/>
    <x v="5"/>
    <n v="7.7935665754595984E-3"/>
    <n v="1124"/>
    <n v="8.4230469527082595E-3"/>
    <n v="-84"/>
    <n v="-6.2948037724865991E-4"/>
  </r>
  <r>
    <x v="30"/>
    <x v="1"/>
    <n v="4.0554487987162435E-2"/>
    <n v="528"/>
    <n v="8.5174103648455717E-3"/>
    <n v="1986"/>
    <n v="3.2037077622316869E-2"/>
  </r>
  <r>
    <x v="31"/>
    <x v="4"/>
    <n v="1.5454435315922721E-2"/>
    <n v="483"/>
    <n v="5.7774707876088807E-3"/>
    <n v="809"/>
    <n v="9.6769645283138403E-3"/>
  </r>
  <r>
    <x v="32"/>
    <x v="2"/>
    <n v="-4.8079763339368142E-3"/>
    <n v="75"/>
    <n v="3.9626178576402313E-3"/>
    <n v="-166"/>
    <n v="-8.7705941915770455E-3"/>
  </r>
  <r>
    <x v="33"/>
    <x v="2"/>
    <n v="-5.1127543217982518E-3"/>
    <n v="125"/>
    <n v="8.4091353976944935E-3"/>
    <n v="-201"/>
    <n v="-1.3521889719492747E-2"/>
  </r>
  <r>
    <x v="34"/>
    <x v="6"/>
    <m/>
    <m/>
    <m/>
    <m/>
    <m/>
  </r>
  <r>
    <x v="34"/>
    <x v="6"/>
    <m/>
    <m/>
    <m/>
    <m/>
    <m/>
  </r>
  <r>
    <x v="34"/>
    <x v="6"/>
    <m/>
    <m/>
    <m/>
    <m/>
    <m/>
  </r>
  <r>
    <x v="34"/>
    <x v="6"/>
    <m/>
    <m/>
    <m/>
    <m/>
    <m/>
  </r>
  <r>
    <x v="34"/>
    <x v="6"/>
    <m/>
    <m/>
    <m/>
    <m/>
    <m/>
  </r>
  <r>
    <x v="34"/>
    <x v="6"/>
    <m/>
    <m/>
    <m/>
    <m/>
    <m/>
  </r>
  <r>
    <x v="34"/>
    <x v="6"/>
    <m/>
    <m/>
    <m/>
    <m/>
    <m/>
  </r>
  <r>
    <x v="34"/>
    <x v="6"/>
    <m/>
    <m/>
    <m/>
    <m/>
    <m/>
  </r>
  <r>
    <x v="34"/>
    <x v="6"/>
    <m/>
    <m/>
    <m/>
    <m/>
    <m/>
  </r>
  <r>
    <x v="34"/>
    <x v="6"/>
    <m/>
    <m/>
    <m/>
    <m/>
    <m/>
  </r>
  <r>
    <x v="34"/>
    <x v="6"/>
    <m/>
    <m/>
    <m/>
    <m/>
    <m/>
  </r>
  <r>
    <x v="34"/>
    <x v="6"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eau croisé dynamique5" cacheId="1" applyNumberFormats="0" applyBorderFormats="0" applyFontFormats="0" applyPatternFormats="0" applyAlignmentFormats="0" applyWidthHeightFormats="1" dataCaption="Données" updatedVersion="4" minRefreshableVersion="3" showMemberPropertyTips="0" useAutoFormatting="1" itemPrintTitles="1" createdVersion="4" indent="0" compact="0" compactData="0" gridDropZones="1">
  <location ref="J2:P46" firstHeaderRow="1" firstDataRow="2" firstDataCol="2"/>
  <pivotFields count="7">
    <pivotField axis="axisRow" compact="0" outline="0" subtotalTop="0" showAll="0" includeNewItemsInFilter="1" defaultSubtotal="0">
      <items count="35">
        <item x="0"/>
        <item x="1"/>
        <item x="2"/>
        <item x="33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32"/>
        <item x="18"/>
        <item x="24"/>
        <item x="19"/>
        <item x="20"/>
        <item x="21"/>
        <item x="23"/>
        <item x="25"/>
        <item x="26"/>
        <item x="27"/>
        <item x="28"/>
        <item x="29"/>
        <item x="22"/>
        <item x="30"/>
        <item x="31"/>
        <item x="34"/>
      </items>
    </pivotField>
    <pivotField axis="axisRow" compact="0" outline="0" subtotalTop="0" showAll="0" includeNewItemsInFilter="1">
      <items count="8">
        <item x="3"/>
        <item x="5"/>
        <item x="0"/>
        <item x="2"/>
        <item x="4"/>
        <item x="1"/>
        <item x="6"/>
        <item t="default"/>
      </items>
    </pivotField>
    <pivotField dataField="1" compact="0" outline="0" subtotalTop="0" showAll="0" includeNewItemsInFilter="1" defaultSubtotal="0"/>
    <pivotField dataField="1" compact="0" outline="0" subtotalTop="0" showAll="0" includeNewItemsInFilter="1" defaultSubtotal="0"/>
    <pivotField dataField="1" compact="0" outline="0" subtotalTop="0" showAll="0" includeNewItemsInFilter="1" defaultSubtotal="0"/>
    <pivotField dataField="1" compact="0" outline="0" subtotalTop="0" showAll="0" includeNewItemsInFilter="1" defaultSubtotal="0"/>
    <pivotField dataField="1" compact="0" outline="0" subtotalTop="0" showAll="0" includeNewItemsInFilter="1" defaultSubtotal="0"/>
  </pivotFields>
  <rowFields count="2">
    <field x="1"/>
    <field x="0"/>
  </rowFields>
  <rowItems count="43">
    <i>
      <x/>
      <x v="9"/>
    </i>
    <i r="1">
      <x v="13"/>
    </i>
    <i r="1">
      <x v="25"/>
    </i>
    <i r="1">
      <x v="29"/>
    </i>
    <i t="default">
      <x/>
    </i>
    <i>
      <x v="1"/>
      <x v="12"/>
    </i>
    <i r="1">
      <x v="24"/>
    </i>
    <i r="1">
      <x v="28"/>
    </i>
    <i r="1">
      <x v="30"/>
    </i>
    <i t="default">
      <x v="1"/>
    </i>
    <i>
      <x v="2"/>
      <x/>
    </i>
    <i r="1">
      <x v="2"/>
    </i>
    <i r="1">
      <x v="11"/>
    </i>
    <i r="1">
      <x v="14"/>
    </i>
    <i r="1">
      <x v="15"/>
    </i>
    <i r="1">
      <x v="16"/>
    </i>
    <i t="default">
      <x v="2"/>
    </i>
    <i>
      <x v="3"/>
      <x v="3"/>
    </i>
    <i r="1">
      <x v="4"/>
    </i>
    <i r="1">
      <x v="5"/>
    </i>
    <i r="1">
      <x v="8"/>
    </i>
    <i r="1">
      <x v="18"/>
    </i>
    <i r="1">
      <x v="19"/>
    </i>
    <i r="1">
      <x v="20"/>
    </i>
    <i r="1">
      <x v="21"/>
    </i>
    <i t="default">
      <x v="3"/>
    </i>
    <i>
      <x v="4"/>
      <x v="10"/>
    </i>
    <i r="1">
      <x v="17"/>
    </i>
    <i r="1">
      <x v="22"/>
    </i>
    <i r="1">
      <x v="26"/>
    </i>
    <i r="1">
      <x v="33"/>
    </i>
    <i t="default">
      <x v="4"/>
    </i>
    <i>
      <x v="5"/>
      <x v="1"/>
    </i>
    <i r="1">
      <x v="6"/>
    </i>
    <i r="1">
      <x v="7"/>
    </i>
    <i r="1">
      <x v="23"/>
    </i>
    <i r="1">
      <x v="27"/>
    </i>
    <i r="1">
      <x v="31"/>
    </i>
    <i r="1">
      <x v="32"/>
    </i>
    <i t="default">
      <x v="5"/>
    </i>
    <i>
      <x v="6"/>
      <x v="34"/>
    </i>
    <i t="default">
      <x v="6"/>
    </i>
    <i t="grand">
      <x/>
    </i>
  </rowItems>
  <colFields count="1">
    <field x="-2"/>
  </colFields>
  <colItems count="5">
    <i>
      <x/>
    </i>
    <i i="1">
      <x v="1"/>
    </i>
    <i i="2">
      <x v="2"/>
    </i>
    <i i="3">
      <x v="3"/>
    </i>
    <i i="4">
      <x v="4"/>
    </i>
  </colItems>
  <dataFields count="5">
    <dataField name="Max de Taux variation annuel 99-09" fld="2" subtotal="max" baseField="0" baseItem="9"/>
    <dataField name="Max de Solde naturel 99-09" fld="3" subtotal="max" baseField="0" baseItem="9"/>
    <dataField name="Max de Taux variation naturel annuel 99-09" fld="4" subtotal="max" baseField="0" baseItem="9"/>
    <dataField name="Max de Solde migratoire 99-09" fld="5" subtotal="max" baseField="0" baseItem="9"/>
    <dataField name="Max de Taux variation migratoire annuel 99-09" fld="6" subtotal="max" baseField="0" baseItem="9"/>
  </dataFields>
  <formats count="11">
    <format dxfId="10">
      <pivotArea field="1" type="button" dataOnly="0" labelOnly="1" outline="0" axis="axisRow" fieldPosition="0"/>
    </format>
    <format dxfId="9">
      <pivotArea field="0" type="button" dataOnly="0" labelOnly="1" outline="0" axis="axisRow" fieldPosition="1"/>
    </format>
    <format dxfId="8">
      <pivotArea field="1" type="button" dataOnly="0" labelOnly="1" outline="0" axis="axisRow" fieldPosition="0"/>
    </format>
    <format dxfId="7">
      <pivotArea field="0" type="button" dataOnly="0" labelOnly="1" outline="0" axis="axisRow" fieldPosition="1"/>
    </format>
    <format dxfId="6">
      <pivotArea dataOnly="0" outline="0" fieldPosition="0">
        <references count="1">
          <reference field="1" count="0" defaultSubtotal="1"/>
        </references>
      </pivotArea>
    </format>
    <format dxfId="5">
      <pivotArea grandRow="1" outline="0" fieldPosition="0"/>
    </format>
    <format dxfId="4">
      <pivotArea dataOnly="0" labelOnly="1" grandRow="1" outline="0" fieldPosition="0"/>
    </format>
    <format dxfId="3">
      <pivotArea outline="0" fieldPosition="0">
        <references count="2">
          <reference field="4294967294" count="1" selected="0">
            <x v="0"/>
          </reference>
          <reference field="1" count="5" selected="0" defaultSubtotal="1">
            <x v="0"/>
            <x v="1"/>
            <x v="2"/>
            <x v="3"/>
            <x v="4"/>
          </reference>
        </references>
      </pivotArea>
    </format>
    <format dxfId="2">
      <pivotArea outline="0" fieldPosition="0">
        <references count="3">
          <reference field="4294967294" count="1" selected="0">
            <x v="0"/>
          </reference>
          <reference field="0" count="7" selected="0">
            <x v="1"/>
            <x v="6"/>
            <x v="7"/>
            <x v="23"/>
            <x v="27"/>
            <x v="31"/>
            <x v="32"/>
          </reference>
          <reference field="1" count="1" selected="0">
            <x v="5"/>
          </reference>
        </references>
      </pivotArea>
    </format>
    <format dxfId="1">
      <pivotArea outline="0" fieldPosition="0">
        <references count="2">
          <reference field="4294967294" count="1" selected="0">
            <x v="0"/>
          </reference>
          <reference field="1" count="5" selected="0" defaultSubtotal="1">
            <x v="0"/>
            <x v="1"/>
            <x v="2"/>
            <x v="3"/>
            <x v="4"/>
          </reference>
        </references>
      </pivotArea>
    </format>
    <format dxfId="0">
      <pivotArea outline="0" fieldPosition="0">
        <references count="3">
          <reference field="4294967294" count="1" selected="0">
            <x v="0"/>
          </reference>
          <reference field="0" count="7" selected="0">
            <x v="1"/>
            <x v="6"/>
            <x v="7"/>
            <x v="23"/>
            <x v="27"/>
            <x v="31"/>
            <x v="32"/>
          </reference>
          <reference field="1" count="1" selected="0">
            <x v="5"/>
          </reference>
        </references>
      </pivotArea>
    </format>
  </formats>
  <pivotTableStyleInfo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Thème Office">
  <a:themeElements>
    <a:clrScheme name="Civil">
      <a:dk1>
        <a:sysClr val="windowText" lastClr="000000"/>
      </a:dk1>
      <a:lt1>
        <a:sysClr val="window" lastClr="FFFFFF"/>
      </a:lt1>
      <a:dk2>
        <a:srgbClr val="646B86"/>
      </a:dk2>
      <a:lt2>
        <a:srgbClr val="C5D1D7"/>
      </a:lt2>
      <a:accent1>
        <a:srgbClr val="D16349"/>
      </a:accent1>
      <a:accent2>
        <a:srgbClr val="CCB400"/>
      </a:accent2>
      <a:accent3>
        <a:srgbClr val="8CADAE"/>
      </a:accent3>
      <a:accent4>
        <a:srgbClr val="8C7B70"/>
      </a:accent4>
      <a:accent5>
        <a:srgbClr val="8FB08C"/>
      </a:accent5>
      <a:accent6>
        <a:srgbClr val="D19049"/>
      </a:accent6>
      <a:hlink>
        <a:srgbClr val="00A3D6"/>
      </a:hlink>
      <a:folHlink>
        <a:srgbClr val="694F07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6"/>
  <sheetViews>
    <sheetView workbookViewId="0"/>
  </sheetViews>
  <sheetFormatPr baseColWidth="10" defaultRowHeight="12.75" x14ac:dyDescent="0.2"/>
  <cols>
    <col min="2" max="2" width="20.7109375" customWidth="1"/>
    <col min="10" max="10" width="19.28515625" bestFit="1" customWidth="1"/>
    <col min="11" max="11" width="16" bestFit="1" customWidth="1"/>
    <col min="12" max="12" width="30.5703125" customWidth="1"/>
    <col min="13" max="13" width="24" customWidth="1"/>
    <col min="14" max="14" width="37" customWidth="1"/>
    <col min="15" max="15" width="26.7109375" customWidth="1"/>
    <col min="16" max="16" width="39.5703125" customWidth="1"/>
    <col min="17" max="18" width="12" bestFit="1" customWidth="1"/>
    <col min="19" max="19" width="11" customWidth="1"/>
    <col min="20" max="24" width="12" bestFit="1" customWidth="1"/>
    <col min="25" max="25" width="11" customWidth="1"/>
    <col min="26" max="26" width="32.5703125" bestFit="1" customWidth="1"/>
    <col min="27" max="27" width="42.5703125" bestFit="1" customWidth="1"/>
    <col min="28" max="28" width="49.42578125" bestFit="1" customWidth="1"/>
    <col min="29" max="29" width="45.140625" bestFit="1" customWidth="1"/>
    <col min="30" max="30" width="53.7109375" bestFit="1" customWidth="1"/>
    <col min="31" max="31" width="55.5703125" bestFit="1" customWidth="1"/>
    <col min="32" max="32" width="48.85546875" bestFit="1" customWidth="1"/>
  </cols>
  <sheetData>
    <row r="1" spans="1:16" x14ac:dyDescent="0.2">
      <c r="A1" t="s">
        <v>183</v>
      </c>
      <c r="B1" s="175" t="s">
        <v>184</v>
      </c>
      <c r="C1" t="s">
        <v>203</v>
      </c>
      <c r="D1" t="s">
        <v>199</v>
      </c>
      <c r="E1" t="s">
        <v>200</v>
      </c>
      <c r="F1" t="s">
        <v>201</v>
      </c>
      <c r="G1" t="s">
        <v>202</v>
      </c>
    </row>
    <row r="2" spans="1:16" ht="13.5" thickBot="1" x14ac:dyDescent="0.25">
      <c r="A2">
        <v>97201</v>
      </c>
      <c r="B2" s="36" t="s">
        <v>36</v>
      </c>
      <c r="C2">
        <v>-2.1791094829310964E-3</v>
      </c>
      <c r="D2">
        <v>51</v>
      </c>
      <c r="E2">
        <v>2.9245943060391029E-3</v>
      </c>
      <c r="F2">
        <v>-89</v>
      </c>
      <c r="G2">
        <v>-5.1037037889701993E-3</v>
      </c>
      <c r="J2" s="176"/>
      <c r="K2" s="177"/>
      <c r="L2" s="180" t="s">
        <v>194</v>
      </c>
      <c r="M2" s="177"/>
      <c r="N2" s="177"/>
      <c r="O2" s="177"/>
      <c r="P2" s="178"/>
    </row>
    <row r="3" spans="1:16" ht="26.25" thickBot="1" x14ac:dyDescent="0.25">
      <c r="A3">
        <v>97202</v>
      </c>
      <c r="B3" s="36" t="s">
        <v>40</v>
      </c>
      <c r="C3">
        <v>1.0176592338068779E-2</v>
      </c>
      <c r="D3">
        <v>160</v>
      </c>
      <c r="E3">
        <v>4.4126145639322625E-3</v>
      </c>
      <c r="F3">
        <v>209</v>
      </c>
      <c r="G3">
        <v>5.763977774136517E-3</v>
      </c>
      <c r="J3" s="200" t="s">
        <v>184</v>
      </c>
      <c r="K3" s="200" t="s">
        <v>183</v>
      </c>
      <c r="L3" s="176" t="s">
        <v>204</v>
      </c>
      <c r="M3" s="186" t="s">
        <v>205</v>
      </c>
      <c r="N3" s="186" t="s">
        <v>206</v>
      </c>
      <c r="O3" s="186" t="s">
        <v>208</v>
      </c>
      <c r="P3" s="182" t="s">
        <v>207</v>
      </c>
    </row>
    <row r="4" spans="1:16" ht="13.5" thickBot="1" x14ac:dyDescent="0.25">
      <c r="A4">
        <v>97203</v>
      </c>
      <c r="B4" s="36" t="s">
        <v>36</v>
      </c>
      <c r="C4">
        <v>-1.0522794417952119E-2</v>
      </c>
      <c r="D4">
        <v>161</v>
      </c>
      <c r="E4">
        <v>4.033737860214979E-3</v>
      </c>
      <c r="F4">
        <v>-581</v>
      </c>
      <c r="G4">
        <v>-1.4556532278167099E-2</v>
      </c>
      <c r="J4" s="176" t="s">
        <v>34</v>
      </c>
      <c r="K4" s="176">
        <v>97209</v>
      </c>
      <c r="L4" s="183">
        <v>-6.2390698277502432E-3</v>
      </c>
      <c r="M4" s="187">
        <v>6230</v>
      </c>
      <c r="N4" s="187">
        <v>6.804867826835437E-3</v>
      </c>
      <c r="O4" s="187">
        <v>-11942</v>
      </c>
      <c r="P4" s="184">
        <v>-1.3043937654585679E-2</v>
      </c>
    </row>
    <row r="5" spans="1:16" ht="13.5" thickBot="1" x14ac:dyDescent="0.25">
      <c r="A5">
        <v>97204</v>
      </c>
      <c r="B5" s="36" t="s">
        <v>37</v>
      </c>
      <c r="C5">
        <v>1.3694622811197155E-2</v>
      </c>
      <c r="D5">
        <v>124</v>
      </c>
      <c r="E5">
        <v>3.5158037858974063E-3</v>
      </c>
      <c r="F5">
        <v>359</v>
      </c>
      <c r="G5">
        <v>1.0178819025299749E-2</v>
      </c>
      <c r="J5" s="179"/>
      <c r="K5" s="181">
        <v>97213</v>
      </c>
      <c r="L5" s="659">
        <v>9.8999108469850494E-3</v>
      </c>
      <c r="M5" s="188">
        <v>3946</v>
      </c>
      <c r="N5" s="188">
        <v>1.0632838378389494E-2</v>
      </c>
      <c r="O5" s="188">
        <v>-272</v>
      </c>
      <c r="P5" s="185">
        <v>-7.329275314044457E-4</v>
      </c>
    </row>
    <row r="6" spans="1:16" x14ac:dyDescent="0.2">
      <c r="A6">
        <v>97205</v>
      </c>
      <c r="B6" s="37" t="s">
        <v>37</v>
      </c>
      <c r="C6">
        <v>1.0466793938539665E-2</v>
      </c>
      <c r="D6">
        <v>369</v>
      </c>
      <c r="E6">
        <v>8.6987544218944512E-3</v>
      </c>
      <c r="F6">
        <v>75</v>
      </c>
      <c r="G6">
        <v>1.7680395166452137E-3</v>
      </c>
      <c r="J6" s="179"/>
      <c r="K6" s="181">
        <v>97224</v>
      </c>
      <c r="L6" s="659">
        <v>5.9970994630638153E-3</v>
      </c>
      <c r="M6" s="188">
        <v>1091</v>
      </c>
      <c r="N6" s="188">
        <v>6.7382446078296824E-3</v>
      </c>
      <c r="O6" s="188">
        <v>-120</v>
      </c>
      <c r="P6" s="185">
        <v>-7.4114514476586804E-4</v>
      </c>
    </row>
    <row r="7" spans="1:16" x14ac:dyDescent="0.2">
      <c r="A7">
        <v>97206</v>
      </c>
      <c r="B7" s="37" t="s">
        <v>40</v>
      </c>
      <c r="C7">
        <v>4.4331703393881261E-2</v>
      </c>
      <c r="D7">
        <v>342</v>
      </c>
      <c r="E7">
        <v>7.0518337491662286E-3</v>
      </c>
      <c r="F7">
        <v>1808</v>
      </c>
      <c r="G7">
        <v>3.7279869644715032E-2</v>
      </c>
      <c r="J7" s="179"/>
      <c r="K7" s="181">
        <v>97229</v>
      </c>
      <c r="L7" s="659">
        <v>1.5392724047749162E-3</v>
      </c>
      <c r="M7" s="188">
        <v>1358</v>
      </c>
      <c r="N7" s="188">
        <v>6.4716158689917527E-3</v>
      </c>
      <c r="O7" s="188">
        <v>-1035</v>
      </c>
      <c r="P7" s="185">
        <v>-4.9323434642168365E-3</v>
      </c>
    </row>
    <row r="8" spans="1:16" x14ac:dyDescent="0.2">
      <c r="A8">
        <v>97207</v>
      </c>
      <c r="B8" s="37" t="s">
        <v>40</v>
      </c>
      <c r="C8">
        <v>9.3214328945281366E-3</v>
      </c>
      <c r="D8">
        <v>1271</v>
      </c>
      <c r="E8">
        <v>7.9996902153580442E-3</v>
      </c>
      <c r="F8">
        <v>210</v>
      </c>
      <c r="G8">
        <v>1.3217426791700937E-3</v>
      </c>
      <c r="J8" s="201" t="s">
        <v>187</v>
      </c>
      <c r="K8" s="202"/>
      <c r="L8" s="213">
        <v>9.8999108469850494E-3</v>
      </c>
      <c r="M8" s="204">
        <v>6230</v>
      </c>
      <c r="N8" s="204">
        <v>1.0632838378389494E-2</v>
      </c>
      <c r="O8" s="204">
        <v>-120</v>
      </c>
      <c r="P8" s="205">
        <v>-7.329275314044457E-4</v>
      </c>
    </row>
    <row r="9" spans="1:16" x14ac:dyDescent="0.2">
      <c r="A9">
        <v>97208</v>
      </c>
      <c r="B9" s="37" t="s">
        <v>37</v>
      </c>
      <c r="C9">
        <v>-8.8065353456139306E-3</v>
      </c>
      <c r="D9">
        <v>21</v>
      </c>
      <c r="E9">
        <v>2.3117155282236569E-3</v>
      </c>
      <c r="F9">
        <v>-101</v>
      </c>
      <c r="G9">
        <v>-1.1118250873837587E-2</v>
      </c>
      <c r="J9" s="176" t="s">
        <v>35</v>
      </c>
      <c r="K9" s="176">
        <v>97212</v>
      </c>
      <c r="L9" s="183">
        <v>4.9733371608717825E-4</v>
      </c>
      <c r="M9" s="187">
        <v>522</v>
      </c>
      <c r="N9" s="187">
        <v>4.8982679207076798E-3</v>
      </c>
      <c r="O9" s="187">
        <v>-469</v>
      </c>
      <c r="P9" s="184">
        <v>-4.4009342046205015E-3</v>
      </c>
    </row>
    <row r="10" spans="1:16" x14ac:dyDescent="0.2">
      <c r="A10">
        <v>97209</v>
      </c>
      <c r="B10" s="189" t="s">
        <v>34</v>
      </c>
      <c r="C10">
        <v>-6.2390698277502432E-3</v>
      </c>
      <c r="D10">
        <v>6230</v>
      </c>
      <c r="E10">
        <v>6.804867826835437E-3</v>
      </c>
      <c r="F10">
        <v>-11942</v>
      </c>
      <c r="G10">
        <v>-1.3043937654585679E-2</v>
      </c>
      <c r="J10" s="179"/>
      <c r="K10" s="181">
        <v>97222</v>
      </c>
      <c r="L10" s="659">
        <v>1.0618952843483243E-2</v>
      </c>
      <c r="M10" s="188">
        <v>1942</v>
      </c>
      <c r="N10" s="188">
        <v>8.7418424849700967E-3</v>
      </c>
      <c r="O10" s="188">
        <v>417</v>
      </c>
      <c r="P10" s="185">
        <v>1.8771103585131462E-3</v>
      </c>
    </row>
    <row r="11" spans="1:16" x14ac:dyDescent="0.2">
      <c r="A11">
        <v>97210</v>
      </c>
      <c r="B11" s="37" t="s">
        <v>38</v>
      </c>
      <c r="C11">
        <v>4.9650166223036418E-3</v>
      </c>
      <c r="D11">
        <v>1380</v>
      </c>
      <c r="E11">
        <v>7.2813208701158613E-3</v>
      </c>
      <c r="F11">
        <v>-439</v>
      </c>
      <c r="G11">
        <v>-2.3163042478122195E-3</v>
      </c>
      <c r="J11" s="179"/>
      <c r="K11" s="181">
        <v>97228</v>
      </c>
      <c r="L11" s="659">
        <v>-6.8112869182106461E-3</v>
      </c>
      <c r="M11" s="188">
        <v>1281</v>
      </c>
      <c r="N11" s="188">
        <v>6.5751759926358988E-3</v>
      </c>
      <c r="O11" s="188">
        <v>-2608</v>
      </c>
      <c r="P11" s="185">
        <v>-1.3386462910846546E-2</v>
      </c>
    </row>
    <row r="12" spans="1:16" x14ac:dyDescent="0.2">
      <c r="A12">
        <v>97211</v>
      </c>
      <c r="B12" s="37" t="s">
        <v>36</v>
      </c>
      <c r="C12">
        <v>-2.5740381367246767E-2</v>
      </c>
      <c r="D12">
        <v>-23</v>
      </c>
      <c r="E12">
        <v>-2.9308355022112658E-3</v>
      </c>
      <c r="F12">
        <v>-179</v>
      </c>
      <c r="G12">
        <v>-2.2809545865035502E-2</v>
      </c>
      <c r="J12" s="179"/>
      <c r="K12" s="181">
        <v>97230</v>
      </c>
      <c r="L12" s="659">
        <v>7.7935665754595984E-3</v>
      </c>
      <c r="M12" s="188">
        <v>1124</v>
      </c>
      <c r="N12" s="188">
        <v>8.4230469527082595E-3</v>
      </c>
      <c r="O12" s="188">
        <v>-84</v>
      </c>
      <c r="P12" s="185">
        <v>-6.2948037724865991E-4</v>
      </c>
    </row>
    <row r="13" spans="1:16" x14ac:dyDescent="0.2">
      <c r="A13">
        <v>97212</v>
      </c>
      <c r="B13" s="37" t="s">
        <v>35</v>
      </c>
      <c r="C13">
        <v>4.9733371608717825E-4</v>
      </c>
      <c r="D13">
        <v>522</v>
      </c>
      <c r="E13">
        <v>4.8982679207076798E-3</v>
      </c>
      <c r="F13">
        <v>-469</v>
      </c>
      <c r="G13">
        <v>-4.4009342046205015E-3</v>
      </c>
      <c r="J13" s="201" t="s">
        <v>188</v>
      </c>
      <c r="K13" s="202"/>
      <c r="L13" s="213">
        <v>1.0618952843483243E-2</v>
      </c>
      <c r="M13" s="204">
        <v>1942</v>
      </c>
      <c r="N13" s="204">
        <v>8.7418424849700967E-3</v>
      </c>
      <c r="O13" s="204">
        <v>417</v>
      </c>
      <c r="P13" s="205">
        <v>1.8771103585131462E-3</v>
      </c>
    </row>
    <row r="14" spans="1:16" x14ac:dyDescent="0.2">
      <c r="A14">
        <v>97213</v>
      </c>
      <c r="B14" s="189" t="s">
        <v>34</v>
      </c>
      <c r="C14">
        <v>9.8999108469850494E-3</v>
      </c>
      <c r="D14">
        <v>3946</v>
      </c>
      <c r="E14">
        <v>1.0632838378389494E-2</v>
      </c>
      <c r="F14">
        <v>-272</v>
      </c>
      <c r="G14">
        <v>-7.329275314044457E-4</v>
      </c>
      <c r="J14" s="176" t="s">
        <v>36</v>
      </c>
      <c r="K14" s="176">
        <v>97201</v>
      </c>
      <c r="L14" s="183">
        <v>-2.1791094829310964E-3</v>
      </c>
      <c r="M14" s="187">
        <v>51</v>
      </c>
      <c r="N14" s="187">
        <v>2.9245943060391029E-3</v>
      </c>
      <c r="O14" s="187">
        <v>-89</v>
      </c>
      <c r="P14" s="184">
        <v>-5.1037037889701993E-3</v>
      </c>
    </row>
    <row r="15" spans="1:16" x14ac:dyDescent="0.2">
      <c r="A15">
        <v>97214</v>
      </c>
      <c r="B15" s="37" t="s">
        <v>36</v>
      </c>
      <c r="C15">
        <v>-8.1371002318864072E-3</v>
      </c>
      <c r="D15">
        <v>370</v>
      </c>
      <c r="E15">
        <v>4.6605682442693048E-3</v>
      </c>
      <c r="F15">
        <v>-1016</v>
      </c>
      <c r="G15">
        <v>-1.2797668476155712E-2</v>
      </c>
      <c r="J15" s="179"/>
      <c r="K15" s="181">
        <v>97203</v>
      </c>
      <c r="L15" s="659">
        <v>-1.0522794417952119E-2</v>
      </c>
      <c r="M15" s="188">
        <v>161</v>
      </c>
      <c r="N15" s="188">
        <v>4.033737860214979E-3</v>
      </c>
      <c r="O15" s="188">
        <v>-581</v>
      </c>
      <c r="P15" s="185">
        <v>-1.4556532278167099E-2</v>
      </c>
    </row>
    <row r="16" spans="1:16" x14ac:dyDescent="0.2">
      <c r="A16">
        <v>97215</v>
      </c>
      <c r="B16" s="37" t="s">
        <v>36</v>
      </c>
      <c r="C16">
        <v>-1.1362895171700194E-2</v>
      </c>
      <c r="D16">
        <v>43</v>
      </c>
      <c r="E16">
        <v>3.2573632825540553E-3</v>
      </c>
      <c r="F16">
        <v>-193</v>
      </c>
      <c r="G16">
        <v>-1.4620258454254251E-2</v>
      </c>
      <c r="J16" s="179"/>
      <c r="K16" s="181">
        <v>97211</v>
      </c>
      <c r="L16" s="659">
        <v>-2.5740381367246767E-2</v>
      </c>
      <c r="M16" s="188">
        <v>-23</v>
      </c>
      <c r="N16" s="188">
        <v>-2.9308355022112658E-3</v>
      </c>
      <c r="O16" s="188">
        <v>-179</v>
      </c>
      <c r="P16" s="185">
        <v>-2.2809545865035502E-2</v>
      </c>
    </row>
    <row r="17" spans="1:16" x14ac:dyDescent="0.2">
      <c r="A17">
        <v>97216</v>
      </c>
      <c r="B17" s="37" t="s">
        <v>36</v>
      </c>
      <c r="C17">
        <v>-5.4854771428569649E-4</v>
      </c>
      <c r="D17">
        <v>120</v>
      </c>
      <c r="E17">
        <v>3.2912862857141789E-3</v>
      </c>
      <c r="F17">
        <v>-140</v>
      </c>
      <c r="G17">
        <v>-3.8398339999998754E-3</v>
      </c>
      <c r="J17" s="179"/>
      <c r="K17" s="181">
        <v>97214</v>
      </c>
      <c r="L17" s="659">
        <v>-8.1371002318864072E-3</v>
      </c>
      <c r="M17" s="188">
        <v>370</v>
      </c>
      <c r="N17" s="188">
        <v>4.6605682442693048E-3</v>
      </c>
      <c r="O17" s="188">
        <v>-1016</v>
      </c>
      <c r="P17" s="185">
        <v>-1.2797668476155712E-2</v>
      </c>
    </row>
    <row r="18" spans="1:16" x14ac:dyDescent="0.2">
      <c r="A18">
        <v>97217</v>
      </c>
      <c r="B18" s="37" t="s">
        <v>38</v>
      </c>
      <c r="C18">
        <v>1.9620985897823573E-2</v>
      </c>
      <c r="D18">
        <v>655</v>
      </c>
      <c r="E18">
        <v>8.2435829140952155E-3</v>
      </c>
      <c r="F18">
        <v>904</v>
      </c>
      <c r="G18">
        <v>1.1377402983728357E-2</v>
      </c>
      <c r="J18" s="179"/>
      <c r="K18" s="181">
        <v>97215</v>
      </c>
      <c r="L18" s="659">
        <v>-1.1362895171700194E-2</v>
      </c>
      <c r="M18" s="188">
        <v>43</v>
      </c>
      <c r="N18" s="188">
        <v>3.2573632825540553E-3</v>
      </c>
      <c r="O18" s="188">
        <v>-193</v>
      </c>
      <c r="P18" s="185">
        <v>-1.4620258454254251E-2</v>
      </c>
    </row>
    <row r="19" spans="1:16" x14ac:dyDescent="0.2">
      <c r="A19">
        <v>97218</v>
      </c>
      <c r="B19" s="37" t="s">
        <v>37</v>
      </c>
      <c r="C19">
        <v>-5.2405690431363006E-3</v>
      </c>
      <c r="D19">
        <v>345</v>
      </c>
      <c r="E19">
        <v>6.5507113039203757E-3</v>
      </c>
      <c r="F19">
        <v>-621</v>
      </c>
      <c r="G19">
        <v>-1.1791280347056676E-2</v>
      </c>
      <c r="J19" s="179"/>
      <c r="K19" s="181">
        <v>97216</v>
      </c>
      <c r="L19" s="659">
        <v>-5.4854771428569649E-4</v>
      </c>
      <c r="M19" s="188">
        <v>120</v>
      </c>
      <c r="N19" s="188">
        <v>3.2912862857141789E-3</v>
      </c>
      <c r="O19" s="188">
        <v>-140</v>
      </c>
      <c r="P19" s="185">
        <v>-3.8398339999998754E-3</v>
      </c>
    </row>
    <row r="20" spans="1:16" x14ac:dyDescent="0.2">
      <c r="A20">
        <v>97219</v>
      </c>
      <c r="B20" s="37" t="s">
        <v>37</v>
      </c>
      <c r="C20">
        <v>-9.6846689064968849E-3</v>
      </c>
      <c r="D20">
        <v>10</v>
      </c>
      <c r="E20">
        <v>5.6635490681268335E-4</v>
      </c>
      <c r="F20">
        <v>-181</v>
      </c>
      <c r="G20">
        <v>-1.0251023813309569E-2</v>
      </c>
      <c r="J20" s="201" t="s">
        <v>189</v>
      </c>
      <c r="K20" s="202"/>
      <c r="L20" s="213">
        <v>-5.4854771428569649E-4</v>
      </c>
      <c r="M20" s="204">
        <v>370</v>
      </c>
      <c r="N20" s="204">
        <v>4.6605682442693048E-3</v>
      </c>
      <c r="O20" s="204">
        <v>-89</v>
      </c>
      <c r="P20" s="205">
        <v>-3.8398339999998754E-3</v>
      </c>
    </row>
    <row r="21" spans="1:16" x14ac:dyDescent="0.2">
      <c r="A21">
        <v>97220</v>
      </c>
      <c r="B21" s="37" t="s">
        <v>38</v>
      </c>
      <c r="C21">
        <v>3.3964220528996947E-3</v>
      </c>
      <c r="D21">
        <v>890</v>
      </c>
      <c r="E21">
        <v>6.732328790825675E-3</v>
      </c>
      <c r="F21">
        <v>-441</v>
      </c>
      <c r="G21">
        <v>-3.3359067379259808E-3</v>
      </c>
      <c r="J21" s="176" t="s">
        <v>37</v>
      </c>
      <c r="K21" s="176">
        <v>97234</v>
      </c>
      <c r="L21" s="183">
        <v>-5.1127543217982518E-3</v>
      </c>
      <c r="M21" s="187">
        <v>125</v>
      </c>
      <c r="N21" s="187">
        <v>8.4091353976944935E-3</v>
      </c>
      <c r="O21" s="187">
        <v>-201</v>
      </c>
      <c r="P21" s="184">
        <v>-1.3521889719492747E-2</v>
      </c>
    </row>
    <row r="22" spans="1:16" x14ac:dyDescent="0.2">
      <c r="A22">
        <v>97221</v>
      </c>
      <c r="B22" s="37" t="s">
        <v>40</v>
      </c>
      <c r="C22">
        <v>5.336831342524162E-3</v>
      </c>
      <c r="D22">
        <v>1209</v>
      </c>
      <c r="E22">
        <v>9.6158406752782592E-3</v>
      </c>
      <c r="F22">
        <v>-538</v>
      </c>
      <c r="G22">
        <v>-4.2790093327540971E-3</v>
      </c>
      <c r="J22" s="179"/>
      <c r="K22" s="181">
        <v>97204</v>
      </c>
      <c r="L22" s="659">
        <v>1.3694622811197155E-2</v>
      </c>
      <c r="M22" s="188">
        <v>124</v>
      </c>
      <c r="N22" s="188">
        <v>3.5158037858974063E-3</v>
      </c>
      <c r="O22" s="188">
        <v>359</v>
      </c>
      <c r="P22" s="185">
        <v>1.0178819025299749E-2</v>
      </c>
    </row>
    <row r="23" spans="1:16" x14ac:dyDescent="0.2">
      <c r="A23">
        <v>97222</v>
      </c>
      <c r="B23" s="37" t="s">
        <v>35</v>
      </c>
      <c r="C23">
        <v>1.0618952843483243E-2</v>
      </c>
      <c r="D23">
        <v>1942</v>
      </c>
      <c r="E23">
        <v>8.7418424849700967E-3</v>
      </c>
      <c r="F23">
        <v>417</v>
      </c>
      <c r="G23">
        <v>1.8771103585131462E-3</v>
      </c>
      <c r="J23" s="179"/>
      <c r="K23" s="181">
        <v>97205</v>
      </c>
      <c r="L23" s="659">
        <v>1.0466793938539665E-2</v>
      </c>
      <c r="M23" s="188">
        <v>369</v>
      </c>
      <c r="N23" s="188">
        <v>8.6987544218944512E-3</v>
      </c>
      <c r="O23" s="188">
        <v>75</v>
      </c>
      <c r="P23" s="185">
        <v>1.7680395166452137E-3</v>
      </c>
    </row>
    <row r="24" spans="1:16" x14ac:dyDescent="0.2">
      <c r="A24">
        <v>97223</v>
      </c>
      <c r="B24" s="37" t="s">
        <v>40</v>
      </c>
      <c r="C24">
        <v>1.1463384953518174E-2</v>
      </c>
      <c r="D24">
        <v>444</v>
      </c>
      <c r="E24">
        <v>5.1411544640020904E-3</v>
      </c>
      <c r="F24">
        <v>546</v>
      </c>
      <c r="G24">
        <v>6.3222304895160838E-3</v>
      </c>
      <c r="J24" s="179"/>
      <c r="K24" s="181">
        <v>97208</v>
      </c>
      <c r="L24" s="659">
        <v>-8.8065353456139306E-3</v>
      </c>
      <c r="M24" s="188">
        <v>21</v>
      </c>
      <c r="N24" s="188">
        <v>2.3117155282236569E-3</v>
      </c>
      <c r="O24" s="188">
        <v>-101</v>
      </c>
      <c r="P24" s="185">
        <v>-1.1118250873837587E-2</v>
      </c>
    </row>
    <row r="25" spans="1:16" x14ac:dyDescent="0.2">
      <c r="A25">
        <v>97224</v>
      </c>
      <c r="B25" s="189" t="s">
        <v>34</v>
      </c>
      <c r="C25">
        <v>5.9970994630638153E-3</v>
      </c>
      <c r="D25">
        <v>1091</v>
      </c>
      <c r="E25">
        <v>6.7382446078296824E-3</v>
      </c>
      <c r="F25">
        <v>-120</v>
      </c>
      <c r="G25">
        <v>-7.4114514476586804E-4</v>
      </c>
      <c r="J25" s="179"/>
      <c r="K25" s="181">
        <v>97218</v>
      </c>
      <c r="L25" s="659">
        <v>-5.2405690431363006E-3</v>
      </c>
      <c r="M25" s="188">
        <v>345</v>
      </c>
      <c r="N25" s="188">
        <v>6.5507113039203757E-3</v>
      </c>
      <c r="O25" s="188">
        <v>-621</v>
      </c>
      <c r="P25" s="185">
        <v>-1.1791280347056676E-2</v>
      </c>
    </row>
    <row r="26" spans="1:16" x14ac:dyDescent="0.2">
      <c r="A26">
        <v>97225</v>
      </c>
      <c r="B26" s="37" t="s">
        <v>37</v>
      </c>
      <c r="C26">
        <v>3.149396318424813E-4</v>
      </c>
      <c r="D26">
        <v>130</v>
      </c>
      <c r="E26">
        <v>2.9244394385373263E-3</v>
      </c>
      <c r="F26">
        <v>-116</v>
      </c>
      <c r="G26">
        <v>-2.609499806694845E-3</v>
      </c>
      <c r="J26" s="179"/>
      <c r="K26" s="181">
        <v>97233</v>
      </c>
      <c r="L26" s="659">
        <v>-4.8079763339368142E-3</v>
      </c>
      <c r="M26" s="188">
        <v>75</v>
      </c>
      <c r="N26" s="188">
        <v>3.9626178576402313E-3</v>
      </c>
      <c r="O26" s="188">
        <v>-166</v>
      </c>
      <c r="P26" s="185">
        <v>-8.7705941915770455E-3</v>
      </c>
    </row>
    <row r="27" spans="1:16" x14ac:dyDescent="0.2">
      <c r="A27">
        <v>97226</v>
      </c>
      <c r="B27" s="37" t="s">
        <v>38</v>
      </c>
      <c r="C27">
        <v>1.2539008034168742E-2</v>
      </c>
      <c r="D27">
        <v>276</v>
      </c>
      <c r="E27">
        <v>6.2808824272787165E-3</v>
      </c>
      <c r="F27">
        <v>275</v>
      </c>
      <c r="G27">
        <v>6.258125606890025E-3</v>
      </c>
      <c r="J27" s="179"/>
      <c r="K27" s="181">
        <v>97219</v>
      </c>
      <c r="L27" s="659">
        <v>-9.6846689064968849E-3</v>
      </c>
      <c r="M27" s="188">
        <v>10</v>
      </c>
      <c r="N27" s="188">
        <v>5.6635490681268335E-4</v>
      </c>
      <c r="O27" s="188">
        <v>-181</v>
      </c>
      <c r="P27" s="185">
        <v>-1.0251023813309569E-2</v>
      </c>
    </row>
    <row r="28" spans="1:16" x14ac:dyDescent="0.2">
      <c r="A28">
        <v>97227</v>
      </c>
      <c r="B28" s="37" t="s">
        <v>40</v>
      </c>
      <c r="C28">
        <v>2.28719084524871E-2</v>
      </c>
      <c r="D28">
        <v>695</v>
      </c>
      <c r="E28">
        <v>8.1101920277951711E-3</v>
      </c>
      <c r="F28">
        <v>1265</v>
      </c>
      <c r="G28">
        <v>1.4761716424691929E-2</v>
      </c>
      <c r="J28" s="179"/>
      <c r="K28" s="181">
        <v>97225</v>
      </c>
      <c r="L28" s="659">
        <v>3.149396318424813E-4</v>
      </c>
      <c r="M28" s="188">
        <v>130</v>
      </c>
      <c r="N28" s="188">
        <v>2.9244394385373263E-3</v>
      </c>
      <c r="O28" s="188">
        <v>-116</v>
      </c>
      <c r="P28" s="185">
        <v>-2.609499806694845E-3</v>
      </c>
    </row>
    <row r="29" spans="1:16" x14ac:dyDescent="0.2">
      <c r="A29">
        <v>97228</v>
      </c>
      <c r="B29" s="37" t="s">
        <v>35</v>
      </c>
      <c r="C29">
        <v>-6.8112869182106461E-3</v>
      </c>
      <c r="D29">
        <v>1281</v>
      </c>
      <c r="E29">
        <v>6.5751759926358988E-3</v>
      </c>
      <c r="F29">
        <v>-2608</v>
      </c>
      <c r="G29">
        <v>-1.3386462910846546E-2</v>
      </c>
      <c r="J29" s="201" t="s">
        <v>190</v>
      </c>
      <c r="K29" s="202"/>
      <c r="L29" s="213">
        <v>1.3694622811197155E-2</v>
      </c>
      <c r="M29" s="204">
        <v>369</v>
      </c>
      <c r="N29" s="204">
        <v>8.6987544218944512E-3</v>
      </c>
      <c r="O29" s="204">
        <v>359</v>
      </c>
      <c r="P29" s="205">
        <v>1.0178819025299749E-2</v>
      </c>
    </row>
    <row r="30" spans="1:16" x14ac:dyDescent="0.2">
      <c r="A30">
        <v>97229</v>
      </c>
      <c r="B30" s="189" t="s">
        <v>34</v>
      </c>
      <c r="C30">
        <v>1.5392724047749162E-3</v>
      </c>
      <c r="D30">
        <v>1358</v>
      </c>
      <c r="E30">
        <v>6.4716158689917527E-3</v>
      </c>
      <c r="F30">
        <v>-1035</v>
      </c>
      <c r="G30">
        <v>-4.9323434642168365E-3</v>
      </c>
      <c r="J30" s="176" t="s">
        <v>38</v>
      </c>
      <c r="K30" s="176">
        <v>97210</v>
      </c>
      <c r="L30" s="183">
        <v>4.9650166223036418E-3</v>
      </c>
      <c r="M30" s="187">
        <v>1380</v>
      </c>
      <c r="N30" s="187">
        <v>7.2813208701158613E-3</v>
      </c>
      <c r="O30" s="187">
        <v>-439</v>
      </c>
      <c r="P30" s="184">
        <v>-2.3163042478122195E-3</v>
      </c>
    </row>
    <row r="31" spans="1:16" x14ac:dyDescent="0.2">
      <c r="A31">
        <v>97230</v>
      </c>
      <c r="B31" s="37" t="s">
        <v>35</v>
      </c>
      <c r="C31">
        <v>7.7935665754595984E-3</v>
      </c>
      <c r="D31">
        <v>1124</v>
      </c>
      <c r="E31">
        <v>8.4230469527082595E-3</v>
      </c>
      <c r="F31">
        <v>-84</v>
      </c>
      <c r="G31">
        <v>-6.2948037724865991E-4</v>
      </c>
      <c r="J31" s="179"/>
      <c r="K31" s="181">
        <v>97217</v>
      </c>
      <c r="L31" s="659">
        <v>1.9620985897823573E-2</v>
      </c>
      <c r="M31" s="188">
        <v>655</v>
      </c>
      <c r="N31" s="188">
        <v>8.2435829140952155E-3</v>
      </c>
      <c r="O31" s="188">
        <v>904</v>
      </c>
      <c r="P31" s="185">
        <v>1.1377402983728357E-2</v>
      </c>
    </row>
    <row r="32" spans="1:16" x14ac:dyDescent="0.2">
      <c r="A32">
        <v>97231</v>
      </c>
      <c r="B32" s="37" t="s">
        <v>40</v>
      </c>
      <c r="C32">
        <v>4.0554487987162435E-2</v>
      </c>
      <c r="D32">
        <v>528</v>
      </c>
      <c r="E32">
        <v>8.5174103648455717E-3</v>
      </c>
      <c r="F32">
        <v>1986</v>
      </c>
      <c r="G32">
        <v>3.2037077622316869E-2</v>
      </c>
      <c r="J32" s="179"/>
      <c r="K32" s="181">
        <v>97220</v>
      </c>
      <c r="L32" s="659">
        <v>3.3964220528996947E-3</v>
      </c>
      <c r="M32" s="188">
        <v>890</v>
      </c>
      <c r="N32" s="188">
        <v>6.732328790825675E-3</v>
      </c>
      <c r="O32" s="188">
        <v>-441</v>
      </c>
      <c r="P32" s="185">
        <v>-3.3359067379259808E-3</v>
      </c>
    </row>
    <row r="33" spans="1:16" x14ac:dyDescent="0.2">
      <c r="A33">
        <v>97232</v>
      </c>
      <c r="B33" s="37" t="s">
        <v>38</v>
      </c>
      <c r="C33">
        <v>1.5454435315922721E-2</v>
      </c>
      <c r="D33">
        <v>483</v>
      </c>
      <c r="E33">
        <v>5.7774707876088807E-3</v>
      </c>
      <c r="F33">
        <v>809</v>
      </c>
      <c r="G33">
        <v>9.6769645283138403E-3</v>
      </c>
      <c r="J33" s="179"/>
      <c r="K33" s="181">
        <v>97226</v>
      </c>
      <c r="L33" s="659">
        <v>1.2539008034168742E-2</v>
      </c>
      <c r="M33" s="188">
        <v>276</v>
      </c>
      <c r="N33" s="188">
        <v>6.2808824272787165E-3</v>
      </c>
      <c r="O33" s="188">
        <v>275</v>
      </c>
      <c r="P33" s="185">
        <v>6.258125606890025E-3</v>
      </c>
    </row>
    <row r="34" spans="1:16" x14ac:dyDescent="0.2">
      <c r="A34">
        <v>97233</v>
      </c>
      <c r="B34" s="37" t="s">
        <v>37</v>
      </c>
      <c r="C34">
        <v>-4.8079763339368142E-3</v>
      </c>
      <c r="D34">
        <v>75</v>
      </c>
      <c r="E34">
        <v>3.9626178576402313E-3</v>
      </c>
      <c r="F34">
        <v>-166</v>
      </c>
      <c r="G34">
        <v>-8.7705941915770455E-3</v>
      </c>
      <c r="J34" s="179"/>
      <c r="K34" s="181">
        <v>97232</v>
      </c>
      <c r="L34" s="659">
        <v>1.5454435315922721E-2</v>
      </c>
      <c r="M34" s="188">
        <v>483</v>
      </c>
      <c r="N34" s="188">
        <v>5.7774707876088807E-3</v>
      </c>
      <c r="O34" s="188">
        <v>809</v>
      </c>
      <c r="P34" s="185">
        <v>9.6769645283138403E-3</v>
      </c>
    </row>
    <row r="35" spans="1:16" x14ac:dyDescent="0.2">
      <c r="A35">
        <v>97234</v>
      </c>
      <c r="B35" s="37" t="s">
        <v>37</v>
      </c>
      <c r="C35">
        <v>-5.1127543217982518E-3</v>
      </c>
      <c r="D35">
        <v>125</v>
      </c>
      <c r="E35">
        <v>8.4091353976944935E-3</v>
      </c>
      <c r="F35">
        <v>-201</v>
      </c>
      <c r="G35">
        <v>-1.3521889719492747E-2</v>
      </c>
      <c r="J35" s="201" t="s">
        <v>191</v>
      </c>
      <c r="K35" s="202"/>
      <c r="L35" s="213">
        <v>1.9620985897823573E-2</v>
      </c>
      <c r="M35" s="204">
        <v>1380</v>
      </c>
      <c r="N35" s="204">
        <v>8.2435829140952155E-3</v>
      </c>
      <c r="O35" s="204">
        <v>904</v>
      </c>
      <c r="P35" s="205">
        <v>1.1377402983728357E-2</v>
      </c>
    </row>
    <row r="36" spans="1:16" x14ac:dyDescent="0.2">
      <c r="J36" s="176" t="s">
        <v>40</v>
      </c>
      <c r="K36" s="176">
        <v>97202</v>
      </c>
      <c r="L36" s="211">
        <v>1.0176592338068779E-2</v>
      </c>
      <c r="M36" s="187">
        <v>160</v>
      </c>
      <c r="N36" s="187">
        <v>4.4126145639322625E-3</v>
      </c>
      <c r="O36" s="187">
        <v>209</v>
      </c>
      <c r="P36" s="184">
        <v>5.763977774136517E-3</v>
      </c>
    </row>
    <row r="37" spans="1:16" x14ac:dyDescent="0.2">
      <c r="J37" s="179"/>
      <c r="K37" s="181">
        <v>97206</v>
      </c>
      <c r="L37" s="212">
        <v>4.4331703393881261E-2</v>
      </c>
      <c r="M37" s="188">
        <v>342</v>
      </c>
      <c r="N37" s="188">
        <v>7.0518337491662286E-3</v>
      </c>
      <c r="O37" s="188">
        <v>1808</v>
      </c>
      <c r="P37" s="185">
        <v>3.7279869644715032E-2</v>
      </c>
    </row>
    <row r="38" spans="1:16" x14ac:dyDescent="0.2">
      <c r="J38" s="179"/>
      <c r="K38" s="181">
        <v>97207</v>
      </c>
      <c r="L38" s="212">
        <v>9.3214328945281366E-3</v>
      </c>
      <c r="M38" s="188">
        <v>1271</v>
      </c>
      <c r="N38" s="188">
        <v>7.9996902153580442E-3</v>
      </c>
      <c r="O38" s="188">
        <v>210</v>
      </c>
      <c r="P38" s="185">
        <v>1.3217426791700937E-3</v>
      </c>
    </row>
    <row r="39" spans="1:16" x14ac:dyDescent="0.2">
      <c r="J39" s="179"/>
      <c r="K39" s="181">
        <v>97221</v>
      </c>
      <c r="L39" s="212">
        <v>5.336831342524162E-3</v>
      </c>
      <c r="M39" s="188">
        <v>1209</v>
      </c>
      <c r="N39" s="188">
        <v>9.6158406752782592E-3</v>
      </c>
      <c r="O39" s="188">
        <v>-538</v>
      </c>
      <c r="P39" s="185">
        <v>-4.2790093327540971E-3</v>
      </c>
    </row>
    <row r="40" spans="1:16" x14ac:dyDescent="0.2">
      <c r="J40" s="179"/>
      <c r="K40" s="181">
        <v>97227</v>
      </c>
      <c r="L40" s="212">
        <v>2.28719084524871E-2</v>
      </c>
      <c r="M40" s="188">
        <v>695</v>
      </c>
      <c r="N40" s="188">
        <v>8.1101920277951711E-3</v>
      </c>
      <c r="O40" s="188">
        <v>1265</v>
      </c>
      <c r="P40" s="185">
        <v>1.4761716424691929E-2</v>
      </c>
    </row>
    <row r="41" spans="1:16" x14ac:dyDescent="0.2">
      <c r="J41" s="179"/>
      <c r="K41" s="181">
        <v>97223</v>
      </c>
      <c r="L41" s="212">
        <v>1.1463384953518174E-2</v>
      </c>
      <c r="M41" s="188">
        <v>444</v>
      </c>
      <c r="N41" s="188">
        <v>5.1411544640020904E-3</v>
      </c>
      <c r="O41" s="188">
        <v>546</v>
      </c>
      <c r="P41" s="185">
        <v>6.3222304895160838E-3</v>
      </c>
    </row>
    <row r="42" spans="1:16" x14ac:dyDescent="0.2">
      <c r="J42" s="179"/>
      <c r="K42" s="181">
        <v>97231</v>
      </c>
      <c r="L42" s="212">
        <v>4.0554487987162435E-2</v>
      </c>
      <c r="M42" s="188">
        <v>528</v>
      </c>
      <c r="N42" s="188">
        <v>8.5174103648455717E-3</v>
      </c>
      <c r="O42" s="188">
        <v>1986</v>
      </c>
      <c r="P42" s="185">
        <v>3.2037077622316869E-2</v>
      </c>
    </row>
    <row r="43" spans="1:16" x14ac:dyDescent="0.2">
      <c r="J43" s="201" t="s">
        <v>192</v>
      </c>
      <c r="K43" s="202"/>
      <c r="L43" s="203">
        <v>4.4331703393881261E-2</v>
      </c>
      <c r="M43" s="204">
        <v>1271</v>
      </c>
      <c r="N43" s="204">
        <v>9.6158406752782592E-3</v>
      </c>
      <c r="O43" s="204">
        <v>1986</v>
      </c>
      <c r="P43" s="205">
        <v>3.7279869644715032E-2</v>
      </c>
    </row>
    <row r="44" spans="1:16" x14ac:dyDescent="0.2">
      <c r="J44" s="176" t="s">
        <v>185</v>
      </c>
      <c r="K44" s="176" t="s">
        <v>185</v>
      </c>
      <c r="L44" s="183"/>
      <c r="M44" s="187"/>
      <c r="N44" s="187"/>
      <c r="O44" s="187"/>
      <c r="P44" s="184"/>
    </row>
    <row r="45" spans="1:16" x14ac:dyDescent="0.2">
      <c r="J45" s="201" t="s">
        <v>193</v>
      </c>
      <c r="K45" s="202"/>
      <c r="L45" s="203"/>
      <c r="M45" s="204"/>
      <c r="N45" s="204"/>
      <c r="O45" s="204"/>
      <c r="P45" s="205"/>
    </row>
    <row r="46" spans="1:16" x14ac:dyDescent="0.2">
      <c r="J46" s="206" t="s">
        <v>186</v>
      </c>
      <c r="K46" s="207"/>
      <c r="L46" s="208">
        <v>4.4331703393881261E-2</v>
      </c>
      <c r="M46" s="209">
        <v>6230</v>
      </c>
      <c r="N46" s="209">
        <v>1.0632838378389494E-2</v>
      </c>
      <c r="O46" s="209">
        <v>1986</v>
      </c>
      <c r="P46" s="210">
        <v>3.7279869644715032E-2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CN62"/>
  <sheetViews>
    <sheetView zoomScale="80" zoomScaleNormal="80" workbookViewId="0">
      <selection activeCell="K47" sqref="K47"/>
    </sheetView>
  </sheetViews>
  <sheetFormatPr baseColWidth="10" defaultColWidth="11.42578125" defaultRowHeight="12.75" x14ac:dyDescent="0.2"/>
  <cols>
    <col min="1" max="1" width="11.42578125" style="218"/>
    <col min="2" max="2" width="19.140625" style="218" customWidth="1"/>
    <col min="3" max="3" width="11.42578125" style="219"/>
    <col min="4" max="4" width="7.42578125" style="218" customWidth="1"/>
    <col min="5" max="5" width="12.28515625" style="218" customWidth="1"/>
    <col min="6" max="6" width="7.42578125" style="218" customWidth="1"/>
    <col min="7" max="7" width="12.28515625" style="218" customWidth="1"/>
    <col min="8" max="8" width="7.42578125" style="218" customWidth="1"/>
    <col min="9" max="9" width="12.28515625" style="218" customWidth="1"/>
    <col min="10" max="10" width="7.42578125" style="218" customWidth="1"/>
    <col min="11" max="11" width="12.28515625" style="218" customWidth="1"/>
    <col min="12" max="12" width="7.42578125" style="218" customWidth="1"/>
    <col min="13" max="13" width="12.28515625" style="218" customWidth="1"/>
    <col min="14" max="14" width="7.42578125" style="218" customWidth="1"/>
    <col min="15" max="15" width="11.42578125" style="337"/>
    <col min="16" max="16" width="19.140625" style="218" customWidth="1"/>
    <col min="17" max="17" width="11.42578125" style="219"/>
    <col min="18" max="18" width="8.7109375" style="218" customWidth="1"/>
    <col min="19" max="19" width="12.28515625" style="218" customWidth="1"/>
    <col min="20" max="20" width="8.7109375" style="218" customWidth="1"/>
    <col min="21" max="21" width="12.28515625" style="218" customWidth="1"/>
    <col min="22" max="22" width="8.7109375" style="218" customWidth="1"/>
    <col min="23" max="23" width="10.85546875"/>
    <col min="24" max="24" width="11.42578125" style="219"/>
    <col min="25" max="25" width="7.42578125" style="218" customWidth="1"/>
    <col min="26" max="26" width="12.28515625" style="218" customWidth="1"/>
    <col min="27" max="27" width="7.42578125" style="218" customWidth="1"/>
    <col min="28" max="28" width="12.28515625" style="218" customWidth="1"/>
    <col min="29" max="29" width="7.42578125" style="218" customWidth="1"/>
    <col min="30" max="30" width="12.28515625" style="218" customWidth="1"/>
    <col min="31" max="31" width="7.42578125" style="218" customWidth="1"/>
    <col min="32" max="32" width="12.28515625" style="218" customWidth="1"/>
    <col min="33" max="33" width="7.42578125" style="218" customWidth="1"/>
    <col min="34" max="34" width="12.28515625" style="218" customWidth="1"/>
    <col min="35" max="35" width="7.42578125" style="218" customWidth="1"/>
    <col min="36" max="37" width="11.42578125" style="218"/>
    <col min="38" max="38" width="11.42578125" style="219"/>
    <col min="39" max="39" width="7.42578125" style="218" customWidth="1"/>
    <col min="40" max="40" width="12.28515625" style="218" customWidth="1"/>
    <col min="41" max="41" width="7.42578125" style="218" customWidth="1"/>
    <col min="42" max="42" width="12.28515625" style="218" customWidth="1"/>
    <col min="43" max="43" width="7.42578125" style="218" customWidth="1"/>
    <col min="44" max="44" width="12.28515625" style="218" customWidth="1"/>
    <col min="45" max="45" width="7.42578125" style="218" customWidth="1"/>
    <col min="46" max="46" width="12.28515625" style="218" customWidth="1"/>
    <col min="47" max="47" width="7.42578125" style="218" customWidth="1"/>
    <col min="48" max="48" width="12.28515625" style="218" customWidth="1"/>
    <col min="49" max="49" width="7.42578125" style="218" customWidth="1"/>
    <col min="50" max="51" width="11.42578125" style="218"/>
    <col min="52" max="52" width="11.42578125" style="219"/>
    <col min="53" max="53" width="7.42578125" style="218" customWidth="1"/>
    <col min="54" max="54" width="12.28515625" style="218" customWidth="1"/>
    <col min="55" max="55" width="7.42578125" style="218" customWidth="1"/>
    <col min="56" max="56" width="12.28515625" style="218" customWidth="1"/>
    <col min="57" max="57" width="7.42578125" style="218" customWidth="1"/>
    <col min="58" max="58" width="12.28515625" style="218" customWidth="1"/>
    <col min="59" max="59" width="7.42578125" style="218" customWidth="1"/>
    <col min="60" max="60" width="12.28515625" style="218" customWidth="1"/>
    <col min="61" max="61" width="7.42578125" style="218" customWidth="1"/>
    <col min="62" max="62" width="12.28515625" style="218" customWidth="1"/>
    <col min="63" max="63" width="7.42578125" style="218" customWidth="1"/>
    <col min="64" max="65" width="11.42578125" style="218"/>
    <col min="66" max="66" width="11.42578125" style="219"/>
    <col min="67" max="67" width="7.42578125" style="218" customWidth="1"/>
    <col min="68" max="68" width="12.28515625" style="218" customWidth="1"/>
    <col min="69" max="69" width="7.42578125" style="218" customWidth="1"/>
    <col min="70" max="70" width="12.28515625" style="218" customWidth="1"/>
    <col min="71" max="71" width="7.42578125" style="218" customWidth="1"/>
    <col min="72" max="72" width="12.28515625" style="218" customWidth="1"/>
    <col min="73" max="73" width="7.42578125" style="218" customWidth="1"/>
    <col min="74" max="74" width="12.28515625" style="218" customWidth="1"/>
    <col min="75" max="75" width="7.42578125" style="218" customWidth="1"/>
    <col min="76" max="76" width="12.28515625" style="218" customWidth="1"/>
    <col min="77" max="77" width="7.42578125" style="218" customWidth="1"/>
    <col min="78" max="79" width="11.42578125" style="218"/>
    <col min="80" max="80" width="11.42578125" style="219"/>
    <col min="81" max="81" width="7.42578125" style="218" customWidth="1"/>
    <col min="82" max="82" width="12.28515625" style="218" customWidth="1"/>
    <col min="83" max="83" width="7.42578125" style="218" customWidth="1"/>
    <col min="84" max="84" width="12.28515625" style="218" customWidth="1"/>
    <col min="85" max="85" width="7.42578125" style="218" customWidth="1"/>
    <col min="86" max="86" width="12.28515625" style="218" customWidth="1"/>
    <col min="87" max="87" width="7.42578125" style="218" customWidth="1"/>
    <col min="88" max="88" width="12.28515625" style="218" customWidth="1"/>
    <col min="89" max="89" width="7.42578125" style="218" customWidth="1"/>
    <col min="90" max="90" width="12.28515625" style="218" customWidth="1"/>
    <col min="91" max="91" width="7.42578125" style="218" customWidth="1"/>
    <col min="92" max="16384" width="11.42578125" style="218"/>
  </cols>
  <sheetData>
    <row r="1" spans="1:92" ht="13.5" thickBot="1" x14ac:dyDescent="0.25">
      <c r="G1" s="219"/>
      <c r="K1" s="219"/>
      <c r="AP1" s="219"/>
      <c r="AT1" s="219"/>
      <c r="BD1" s="219"/>
      <c r="BH1" s="219"/>
      <c r="BR1" s="219"/>
      <c r="BV1" s="219"/>
      <c r="CF1" s="219"/>
      <c r="CJ1" s="219"/>
    </row>
    <row r="2" spans="1:92" ht="15" x14ac:dyDescent="0.2">
      <c r="C2" s="245" t="s">
        <v>217</v>
      </c>
      <c r="D2" s="244"/>
      <c r="E2" s="244"/>
      <c r="F2" s="244"/>
      <c r="G2" s="244"/>
      <c r="H2" s="244"/>
      <c r="I2" s="244"/>
      <c r="J2" s="244"/>
      <c r="K2" s="244"/>
      <c r="L2" s="244"/>
      <c r="M2" s="244"/>
      <c r="N2" s="243"/>
      <c r="Q2" s="245" t="s">
        <v>321</v>
      </c>
      <c r="R2" s="244"/>
      <c r="S2" s="244"/>
      <c r="T2" s="244"/>
      <c r="U2" s="244"/>
      <c r="V2" s="243"/>
      <c r="X2" s="245" t="s">
        <v>238</v>
      </c>
      <c r="Y2" s="244"/>
      <c r="Z2" s="244"/>
      <c r="AA2" s="244"/>
      <c r="AB2" s="244"/>
      <c r="AC2" s="244"/>
      <c r="AD2" s="244"/>
      <c r="AE2" s="244"/>
      <c r="AF2" s="244"/>
      <c r="AG2" s="244"/>
      <c r="AH2" s="244"/>
      <c r="AI2" s="243"/>
      <c r="AL2" s="245" t="s">
        <v>239</v>
      </c>
      <c r="AM2" s="244"/>
      <c r="AN2" s="244"/>
      <c r="AO2" s="244"/>
      <c r="AP2" s="244"/>
      <c r="AQ2" s="244"/>
      <c r="AR2" s="244"/>
      <c r="AS2" s="244"/>
      <c r="AT2" s="244"/>
      <c r="AU2" s="244"/>
      <c r="AV2" s="244"/>
      <c r="AW2" s="243"/>
      <c r="AZ2" s="245" t="s">
        <v>240</v>
      </c>
      <c r="BA2" s="244"/>
      <c r="BB2" s="244"/>
      <c r="BC2" s="244"/>
      <c r="BD2" s="244"/>
      <c r="BE2" s="244"/>
      <c r="BF2" s="244"/>
      <c r="BG2" s="244"/>
      <c r="BH2" s="244"/>
      <c r="BI2" s="244"/>
      <c r="BJ2" s="244"/>
      <c r="BK2" s="243"/>
      <c r="BN2" s="245" t="s">
        <v>241</v>
      </c>
      <c r="BO2" s="244"/>
      <c r="BP2" s="244"/>
      <c r="BQ2" s="244"/>
      <c r="BR2" s="244"/>
      <c r="BS2" s="244"/>
      <c r="BT2" s="244"/>
      <c r="BU2" s="244"/>
      <c r="BV2" s="244"/>
      <c r="BW2" s="244"/>
      <c r="BX2" s="244"/>
      <c r="BY2" s="243"/>
      <c r="CB2" s="245" t="s">
        <v>242</v>
      </c>
      <c r="CC2" s="244"/>
      <c r="CD2" s="244"/>
      <c r="CE2" s="244"/>
      <c r="CF2" s="244"/>
      <c r="CG2" s="244"/>
      <c r="CH2" s="244"/>
      <c r="CI2" s="244"/>
      <c r="CJ2" s="244"/>
      <c r="CK2" s="244"/>
      <c r="CL2" s="244"/>
      <c r="CM2" s="243"/>
    </row>
    <row r="3" spans="1:92" ht="26.25" thickBot="1" x14ac:dyDescent="0.25">
      <c r="C3" s="242" t="s">
        <v>211</v>
      </c>
      <c r="D3" s="241" t="s">
        <v>55</v>
      </c>
      <c r="E3" s="240" t="s">
        <v>212</v>
      </c>
      <c r="F3" s="241" t="s">
        <v>55</v>
      </c>
      <c r="G3" s="240" t="s">
        <v>213</v>
      </c>
      <c r="H3" s="241" t="s">
        <v>55</v>
      </c>
      <c r="I3" s="240" t="s">
        <v>214</v>
      </c>
      <c r="J3" s="241" t="s">
        <v>55</v>
      </c>
      <c r="K3" s="240" t="s">
        <v>215</v>
      </c>
      <c r="L3" s="241" t="s">
        <v>55</v>
      </c>
      <c r="M3" s="240" t="s">
        <v>216</v>
      </c>
      <c r="N3" s="239" t="s">
        <v>55</v>
      </c>
      <c r="O3" s="337" t="s">
        <v>65</v>
      </c>
      <c r="Q3" s="242" t="s">
        <v>227</v>
      </c>
      <c r="R3" s="241" t="s">
        <v>55</v>
      </c>
      <c r="S3" s="240" t="s">
        <v>226</v>
      </c>
      <c r="T3" s="241" t="s">
        <v>55</v>
      </c>
      <c r="U3" s="240" t="s">
        <v>225</v>
      </c>
      <c r="V3" s="241" t="s">
        <v>55</v>
      </c>
      <c r="X3" s="242" t="s">
        <v>211</v>
      </c>
      <c r="Y3" s="241" t="s">
        <v>55</v>
      </c>
      <c r="Z3" s="240" t="s">
        <v>212</v>
      </c>
      <c r="AA3" s="241" t="s">
        <v>55</v>
      </c>
      <c r="AB3" s="240" t="s">
        <v>213</v>
      </c>
      <c r="AC3" s="241" t="s">
        <v>55</v>
      </c>
      <c r="AD3" s="240" t="s">
        <v>214</v>
      </c>
      <c r="AE3" s="241" t="s">
        <v>55</v>
      </c>
      <c r="AF3" s="240" t="s">
        <v>215</v>
      </c>
      <c r="AG3" s="241" t="s">
        <v>55</v>
      </c>
      <c r="AH3" s="240" t="s">
        <v>216</v>
      </c>
      <c r="AI3" s="239" t="s">
        <v>55</v>
      </c>
      <c r="AL3" s="242" t="s">
        <v>211</v>
      </c>
      <c r="AM3" s="241" t="s">
        <v>55</v>
      </c>
      <c r="AN3" s="240" t="s">
        <v>212</v>
      </c>
      <c r="AO3" s="241" t="s">
        <v>55</v>
      </c>
      <c r="AP3" s="240" t="s">
        <v>213</v>
      </c>
      <c r="AQ3" s="241" t="s">
        <v>55</v>
      </c>
      <c r="AR3" s="240" t="s">
        <v>214</v>
      </c>
      <c r="AS3" s="241" t="s">
        <v>55</v>
      </c>
      <c r="AT3" s="240" t="s">
        <v>215</v>
      </c>
      <c r="AU3" s="241" t="s">
        <v>55</v>
      </c>
      <c r="AV3" s="240" t="s">
        <v>216</v>
      </c>
      <c r="AW3" s="239" t="s">
        <v>55</v>
      </c>
      <c r="AZ3" s="242" t="s">
        <v>211</v>
      </c>
      <c r="BA3" s="241" t="s">
        <v>55</v>
      </c>
      <c r="BB3" s="240" t="s">
        <v>212</v>
      </c>
      <c r="BC3" s="241" t="s">
        <v>55</v>
      </c>
      <c r="BD3" s="240" t="s">
        <v>213</v>
      </c>
      <c r="BE3" s="241" t="s">
        <v>55</v>
      </c>
      <c r="BF3" s="240" t="s">
        <v>214</v>
      </c>
      <c r="BG3" s="241" t="s">
        <v>55</v>
      </c>
      <c r="BH3" s="240" t="s">
        <v>215</v>
      </c>
      <c r="BI3" s="241" t="s">
        <v>55</v>
      </c>
      <c r="BJ3" s="240" t="s">
        <v>216</v>
      </c>
      <c r="BK3" s="239" t="s">
        <v>55</v>
      </c>
      <c r="BN3" s="242" t="s">
        <v>211</v>
      </c>
      <c r="BO3" s="241" t="s">
        <v>55</v>
      </c>
      <c r="BP3" s="240" t="s">
        <v>212</v>
      </c>
      <c r="BQ3" s="241" t="s">
        <v>55</v>
      </c>
      <c r="BR3" s="240" t="s">
        <v>213</v>
      </c>
      <c r="BS3" s="241" t="s">
        <v>55</v>
      </c>
      <c r="BT3" s="240" t="s">
        <v>214</v>
      </c>
      <c r="BU3" s="241" t="s">
        <v>55</v>
      </c>
      <c r="BV3" s="240" t="s">
        <v>215</v>
      </c>
      <c r="BW3" s="241" t="s">
        <v>55</v>
      </c>
      <c r="BX3" s="240" t="s">
        <v>216</v>
      </c>
      <c r="BY3" s="239" t="s">
        <v>55</v>
      </c>
      <c r="CB3" s="242" t="s">
        <v>211</v>
      </c>
      <c r="CC3" s="241" t="s">
        <v>55</v>
      </c>
      <c r="CD3" s="240" t="s">
        <v>212</v>
      </c>
      <c r="CE3" s="241" t="s">
        <v>55</v>
      </c>
      <c r="CF3" s="240" t="s">
        <v>213</v>
      </c>
      <c r="CG3" s="241" t="s">
        <v>55</v>
      </c>
      <c r="CH3" s="240" t="s">
        <v>214</v>
      </c>
      <c r="CI3" s="241" t="s">
        <v>55</v>
      </c>
      <c r="CJ3" s="240" t="s">
        <v>215</v>
      </c>
      <c r="CK3" s="241" t="s">
        <v>55</v>
      </c>
      <c r="CL3" s="240" t="s">
        <v>216</v>
      </c>
      <c r="CM3" s="239" t="s">
        <v>55</v>
      </c>
    </row>
    <row r="4" spans="1:92" x14ac:dyDescent="0.2">
      <c r="A4" s="233">
        <v>97209</v>
      </c>
      <c r="B4" s="238" t="s">
        <v>8</v>
      </c>
      <c r="C4" s="231">
        <v>15091.211272446248</v>
      </c>
      <c r="D4" s="237">
        <v>0.39452177687577239</v>
      </c>
      <c r="E4" s="231">
        <v>11230.019367077137</v>
      </c>
      <c r="F4" s="237">
        <v>0.29358062219550635</v>
      </c>
      <c r="G4" s="231">
        <v>6173.7377909451834</v>
      </c>
      <c r="H4" s="237">
        <v>0.16139685272950147</v>
      </c>
      <c r="I4" s="231">
        <v>3692.5389935372859</v>
      </c>
      <c r="J4" s="237">
        <v>9.6532148322197905E-2</v>
      </c>
      <c r="K4" s="231">
        <v>1380.8947168384905</v>
      </c>
      <c r="L4" s="237">
        <v>3.6100020570262563E-2</v>
      </c>
      <c r="M4" s="231">
        <v>683.5072770689552</v>
      </c>
      <c r="N4" s="237">
        <v>1.7868579306759259E-2</v>
      </c>
      <c r="O4" s="338">
        <v>38251.909417913303</v>
      </c>
      <c r="P4" s="238" t="s">
        <v>8</v>
      </c>
      <c r="Q4" s="231">
        <v>26321.230639523383</v>
      </c>
      <c r="R4" s="237">
        <v>0.68810239907127868</v>
      </c>
      <c r="S4" s="231">
        <v>9866.2767844824702</v>
      </c>
      <c r="T4" s="237">
        <v>0.25792900105169941</v>
      </c>
      <c r="U4" s="231">
        <v>2064.4019939074456</v>
      </c>
      <c r="V4" s="237">
        <v>5.3968599877021815E-2</v>
      </c>
      <c r="X4" s="320">
        <v>115.76672770262428</v>
      </c>
      <c r="Y4" s="237">
        <v>7.4908170204097757E-3</v>
      </c>
      <c r="Z4" s="231">
        <v>1050.783114096688</v>
      </c>
      <c r="AA4" s="237">
        <v>6.7992109581380411E-2</v>
      </c>
      <c r="AB4" s="231">
        <v>4240.6079214116498</v>
      </c>
      <c r="AC4" s="237">
        <v>0.27439333066572308</v>
      </c>
      <c r="AD4" s="231">
        <v>6210.3835013446733</v>
      </c>
      <c r="AE4" s="237">
        <v>0.40184988690917423</v>
      </c>
      <c r="AF4" s="231">
        <v>2704.0360758293332</v>
      </c>
      <c r="AG4" s="237">
        <v>0.17496771190298802</v>
      </c>
      <c r="AH4" s="231">
        <v>1132.9087840526852</v>
      </c>
      <c r="AI4" s="237">
        <v>7.3306143920324529E-2</v>
      </c>
      <c r="AJ4" s="219">
        <v>15454.486124437653</v>
      </c>
      <c r="AL4" s="320">
        <v>1007.5080332628451</v>
      </c>
      <c r="AM4" s="237">
        <v>8.9265122539323158E-2</v>
      </c>
      <c r="AN4" s="231">
        <v>2982.2240691563579</v>
      </c>
      <c r="AO4" s="237">
        <v>0.26422478847224345</v>
      </c>
      <c r="AP4" s="231">
        <v>4326.631541694388</v>
      </c>
      <c r="AQ4" s="237">
        <v>0.38333917150126723</v>
      </c>
      <c r="AR4" s="231">
        <v>2314.6518073298839</v>
      </c>
      <c r="AS4" s="237">
        <v>0.20507794518325612</v>
      </c>
      <c r="AT4" s="231">
        <v>489.20335926017174</v>
      </c>
      <c r="AU4" s="237">
        <v>4.3343374314927345E-2</v>
      </c>
      <c r="AV4" s="231">
        <v>166.47418430138981</v>
      </c>
      <c r="AW4" s="237">
        <v>1.4749597988982555E-2</v>
      </c>
      <c r="AX4" s="219">
        <v>11286.692995005038</v>
      </c>
      <c r="AZ4" s="320">
        <v>259.19345725587385</v>
      </c>
      <c r="BA4" s="237">
        <v>2.897062632493607E-2</v>
      </c>
      <c r="BB4" s="231">
        <v>1249.5155052032728</v>
      </c>
      <c r="BC4" s="237">
        <v>0.13966111325380448</v>
      </c>
      <c r="BD4" s="231">
        <v>3223.8454935241471</v>
      </c>
      <c r="BE4" s="237">
        <v>0.36033634533458353</v>
      </c>
      <c r="BF4" s="231">
        <v>3079.3402034550336</v>
      </c>
      <c r="BG4" s="237">
        <v>0.34418466926647973</v>
      </c>
      <c r="BH4" s="231">
        <v>951.21673072301053</v>
      </c>
      <c r="BI4" s="237">
        <v>0.10631959908077182</v>
      </c>
      <c r="BJ4" s="231">
        <v>183.65608213099063</v>
      </c>
      <c r="BK4" s="237">
        <v>2.0527646739424484E-2</v>
      </c>
      <c r="BL4" s="219">
        <v>8946.7674722923275</v>
      </c>
      <c r="BN4" s="320">
        <v>80.251001558683896</v>
      </c>
      <c r="BO4" s="237">
        <v>0.1580834357535717</v>
      </c>
      <c r="BP4" s="231">
        <v>138.49055868011132</v>
      </c>
      <c r="BQ4" s="237">
        <v>0.27280735330853445</v>
      </c>
      <c r="BR4" s="231">
        <v>126.78637937149809</v>
      </c>
      <c r="BS4" s="237">
        <v>0.24975172980421659</v>
      </c>
      <c r="BT4" s="231">
        <v>103.59665200407107</v>
      </c>
      <c r="BU4" s="237">
        <v>0.20407115628824898</v>
      </c>
      <c r="BV4" s="231">
        <v>50.833413160712404</v>
      </c>
      <c r="BW4" s="237">
        <v>0.10013483255595187</v>
      </c>
      <c r="BX4" s="231">
        <v>7.6916498274657599</v>
      </c>
      <c r="BY4" s="237">
        <v>1.5151492289476357E-2</v>
      </c>
      <c r="BZ4" s="219">
        <v>507.64965460254257</v>
      </c>
      <c r="CB4" s="320">
        <v>80.717320133055935</v>
      </c>
      <c r="CC4" s="237">
        <v>3.925341783965848E-2</v>
      </c>
      <c r="CD4" s="231">
        <v>302.28902816277883</v>
      </c>
      <c r="CE4" s="237">
        <v>0.147005345460651</v>
      </c>
      <c r="CF4" s="231">
        <v>694.21389994357821</v>
      </c>
      <c r="CG4" s="237">
        <v>0.33760125137534658</v>
      </c>
      <c r="CH4" s="231">
        <v>679.92085416151315</v>
      </c>
      <c r="CI4" s="237">
        <v>0.33065043961202339</v>
      </c>
      <c r="CJ4" s="231">
        <v>202.71270857649466</v>
      </c>
      <c r="CK4" s="237">
        <v>9.858065949222948E-2</v>
      </c>
      <c r="CL4" s="231">
        <v>96.459360598321069</v>
      </c>
      <c r="CM4" s="237">
        <v>4.6908886220091067E-2</v>
      </c>
      <c r="CN4" s="219"/>
    </row>
    <row r="5" spans="1:92" x14ac:dyDescent="0.2">
      <c r="A5" s="233">
        <v>97213</v>
      </c>
      <c r="B5" s="235" t="s">
        <v>10</v>
      </c>
      <c r="C5" s="231">
        <v>5765.0827568710201</v>
      </c>
      <c r="D5" s="234">
        <v>0.33684259732776245</v>
      </c>
      <c r="E5" s="231">
        <v>5167.175591280472</v>
      </c>
      <c r="F5" s="234">
        <v>0.30190804198623422</v>
      </c>
      <c r="G5" s="231">
        <v>3157.1099266550427</v>
      </c>
      <c r="H5" s="234">
        <v>0.18446380608782964</v>
      </c>
      <c r="I5" s="231">
        <v>1979.8103874342446</v>
      </c>
      <c r="J5" s="234">
        <v>0.11567647876780593</v>
      </c>
      <c r="K5" s="231">
        <v>690.59614678680657</v>
      </c>
      <c r="L5" s="234">
        <v>4.0350192633568989E-2</v>
      </c>
      <c r="M5" s="231">
        <v>355.28962345968989</v>
      </c>
      <c r="N5" s="234">
        <v>2.0758883196798861E-2</v>
      </c>
      <c r="O5" s="338">
        <v>17115.064432487274</v>
      </c>
      <c r="P5" s="235" t="s">
        <v>10</v>
      </c>
      <c r="Q5" s="231">
        <v>10932.258348151492</v>
      </c>
      <c r="R5" s="234">
        <v>0.63875063931399667</v>
      </c>
      <c r="S5" s="231">
        <v>5136.9203140892878</v>
      </c>
      <c r="T5" s="234">
        <v>0.3001402848556356</v>
      </c>
      <c r="U5" s="231">
        <v>1045.8857702464966</v>
      </c>
      <c r="V5" s="234">
        <v>6.1109075830367857E-2</v>
      </c>
      <c r="X5" s="321">
        <v>57.728510617577449</v>
      </c>
      <c r="Y5" s="234">
        <v>6.9404259368547778E-3</v>
      </c>
      <c r="Z5" s="231">
        <v>446.47069957822481</v>
      </c>
      <c r="AA5" s="234">
        <v>5.3677061650277587E-2</v>
      </c>
      <c r="AB5" s="231">
        <v>1928.6576921097649</v>
      </c>
      <c r="AC5" s="234">
        <v>0.23187339715563951</v>
      </c>
      <c r="AD5" s="231">
        <v>4370.3182854690331</v>
      </c>
      <c r="AE5" s="234">
        <v>0.52542270805691615</v>
      </c>
      <c r="AF5" s="231">
        <v>1211.1687677595316</v>
      </c>
      <c r="AG5" s="234">
        <v>0.14561309550063445</v>
      </c>
      <c r="AH5" s="231">
        <v>303.37474686275976</v>
      </c>
      <c r="AI5" s="234">
        <v>3.6473311699677609E-2</v>
      </c>
      <c r="AJ5" s="219">
        <v>8317.7187023968909</v>
      </c>
      <c r="AL5" s="321">
        <v>125.58067092898672</v>
      </c>
      <c r="AM5" s="234">
        <v>3.2511573539737305E-2</v>
      </c>
      <c r="AN5" s="231">
        <v>1011.9698692994056</v>
      </c>
      <c r="AO5" s="234">
        <v>0.2619888282356021</v>
      </c>
      <c r="AP5" s="231">
        <v>1687.893758286958</v>
      </c>
      <c r="AQ5" s="234">
        <v>0.43697872963938306</v>
      </c>
      <c r="AR5" s="231">
        <v>872.06053672153007</v>
      </c>
      <c r="AS5" s="234">
        <v>0.22576770820692077</v>
      </c>
      <c r="AT5" s="231">
        <v>131.46359738057498</v>
      </c>
      <c r="AU5" s="234">
        <v>3.403460407098708E-2</v>
      </c>
      <c r="AV5" s="231">
        <v>33.676688988104374</v>
      </c>
      <c r="AW5" s="234">
        <v>8.7185563073695488E-3</v>
      </c>
      <c r="AX5" s="219">
        <v>3862.6451216055602</v>
      </c>
      <c r="AZ5" s="321">
        <v>40.128933363420039</v>
      </c>
      <c r="BA5" s="234">
        <v>1.1677079387756251E-2</v>
      </c>
      <c r="BB5" s="231">
        <v>503.51737637993676</v>
      </c>
      <c r="BC5" s="234">
        <v>0.14651803285812948</v>
      </c>
      <c r="BD5" s="231">
        <v>1611.5448966242318</v>
      </c>
      <c r="BE5" s="234">
        <v>0.46894188600508557</v>
      </c>
      <c r="BF5" s="231">
        <v>1105.8535482849875</v>
      </c>
      <c r="BG5" s="234">
        <v>0.32179125115562757</v>
      </c>
      <c r="BH5" s="231">
        <v>143.0119412916184</v>
      </c>
      <c r="BI5" s="234">
        <v>4.1614906051343888E-2</v>
      </c>
      <c r="BJ5" s="231">
        <v>32.498972718670309</v>
      </c>
      <c r="BK5" s="234">
        <v>9.4568445420572488E-3</v>
      </c>
      <c r="BL5" s="219">
        <v>3436.5556686628647</v>
      </c>
      <c r="BN5" s="321">
        <v>14.977959689523619</v>
      </c>
      <c r="BO5" s="234">
        <v>5.4423991867561541E-2</v>
      </c>
      <c r="BP5" s="231">
        <v>65.155900472056743</v>
      </c>
      <c r="BQ5" s="234">
        <v>0.23675081726219074</v>
      </c>
      <c r="BR5" s="231">
        <v>94.399170065757858</v>
      </c>
      <c r="BS5" s="234">
        <v>0.34300931304794874</v>
      </c>
      <c r="BT5" s="231">
        <v>73.644545513852677</v>
      </c>
      <c r="BU5" s="234">
        <v>0.26759520183110208</v>
      </c>
      <c r="BV5" s="231">
        <v>19.519030742131342</v>
      </c>
      <c r="BW5" s="234">
        <v>7.092445115308138E-2</v>
      </c>
      <c r="BX5" s="231">
        <v>7.5121603776578052</v>
      </c>
      <c r="BY5" s="234">
        <v>2.7296224838115439E-2</v>
      </c>
      <c r="BZ5" s="219">
        <v>275.20876686098006</v>
      </c>
      <c r="CB5" s="321">
        <v>41.063749331987182</v>
      </c>
      <c r="CC5" s="234">
        <v>3.3577998786775087E-2</v>
      </c>
      <c r="CD5" s="231">
        <v>169.33732030305663</v>
      </c>
      <c r="CE5" s="234">
        <v>0.13846783180274733</v>
      </c>
      <c r="CF5" s="231">
        <v>473.20494031496048</v>
      </c>
      <c r="CG5" s="234">
        <v>0.38694164975857542</v>
      </c>
      <c r="CH5" s="231">
        <v>387.93782954932999</v>
      </c>
      <c r="CI5" s="234">
        <v>0.31721837829856026</v>
      </c>
      <c r="CJ5" s="231">
        <v>123.85737509784985</v>
      </c>
      <c r="CK5" s="234">
        <v>0.10127869126478252</v>
      </c>
      <c r="CL5" s="231">
        <v>27.534958363796846</v>
      </c>
      <c r="CM5" s="234">
        <v>2.251545008855943E-2</v>
      </c>
      <c r="CN5" s="219"/>
    </row>
    <row r="6" spans="1:92" x14ac:dyDescent="0.2">
      <c r="A6" s="233">
        <v>97224</v>
      </c>
      <c r="B6" s="235" t="s">
        <v>19</v>
      </c>
      <c r="C6" s="231">
        <v>2109.0562490884558</v>
      </c>
      <c r="D6" s="234">
        <v>0.30077552525260776</v>
      </c>
      <c r="E6" s="231">
        <v>2117.2591681854628</v>
      </c>
      <c r="F6" s="234">
        <v>0.30194535526594823</v>
      </c>
      <c r="G6" s="231">
        <v>1419.9092390429944</v>
      </c>
      <c r="H6" s="234">
        <v>0.20249528544758852</v>
      </c>
      <c r="I6" s="231">
        <v>860.67371245527295</v>
      </c>
      <c r="J6" s="234">
        <v>0.12274190792527762</v>
      </c>
      <c r="K6" s="231">
        <v>329.84563314946138</v>
      </c>
      <c r="L6" s="234">
        <v>4.7039757050428142E-2</v>
      </c>
      <c r="M6" s="231">
        <v>175.31672781078294</v>
      </c>
      <c r="N6" s="234">
        <v>2.5002169058149722E-2</v>
      </c>
      <c r="O6" s="338">
        <v>7012.0607297324304</v>
      </c>
      <c r="P6" s="235" t="s">
        <v>19</v>
      </c>
      <c r="Q6" s="231">
        <v>4226.3154172739187</v>
      </c>
      <c r="R6" s="234">
        <v>0.60272088051855599</v>
      </c>
      <c r="S6" s="231">
        <v>2280.5829514982674</v>
      </c>
      <c r="T6" s="234">
        <v>0.32523719337286616</v>
      </c>
      <c r="U6" s="231">
        <v>505.16236096024431</v>
      </c>
      <c r="V6" s="234">
        <v>7.2041926108577861E-2</v>
      </c>
      <c r="X6" s="321">
        <v>20.026200751386522</v>
      </c>
      <c r="Y6" s="234">
        <v>4.6587109655372091E-3</v>
      </c>
      <c r="Z6" s="231">
        <v>135.17170583038055</v>
      </c>
      <c r="AA6" s="234">
        <v>3.1445101145246651E-2</v>
      </c>
      <c r="AB6" s="231">
        <v>973.88730636648791</v>
      </c>
      <c r="AC6" s="234">
        <v>0.22655617656548896</v>
      </c>
      <c r="AD6" s="231">
        <v>2158.0544318707052</v>
      </c>
      <c r="AE6" s="234">
        <v>0.50202991425051757</v>
      </c>
      <c r="AF6" s="231">
        <v>753.55812152018279</v>
      </c>
      <c r="AG6" s="234">
        <v>0.17530082353002666</v>
      </c>
      <c r="AH6" s="231">
        <v>257.95928698102313</v>
      </c>
      <c r="AI6" s="234">
        <v>6.000927354318307E-2</v>
      </c>
      <c r="AJ6" s="219">
        <v>4298.6570533201657</v>
      </c>
      <c r="AL6" s="321">
        <v>30.140633050849598</v>
      </c>
      <c r="AM6" s="234">
        <v>2.1770942991961521E-2</v>
      </c>
      <c r="AN6" s="231">
        <v>240.19610512000585</v>
      </c>
      <c r="AO6" s="234">
        <v>0.17349654543209542</v>
      </c>
      <c r="AP6" s="231">
        <v>605.82385717763327</v>
      </c>
      <c r="AQ6" s="234">
        <v>0.43759388316539399</v>
      </c>
      <c r="AR6" s="231">
        <v>370.59324594824454</v>
      </c>
      <c r="AS6" s="234">
        <v>0.26768397389442961</v>
      </c>
      <c r="AT6" s="231">
        <v>115.15367383172025</v>
      </c>
      <c r="AU6" s="234">
        <v>8.3176888291490142E-2</v>
      </c>
      <c r="AV6" s="231">
        <v>22.535642064067638</v>
      </c>
      <c r="AW6" s="234">
        <v>1.6277766224629345E-2</v>
      </c>
      <c r="AX6" s="219">
        <v>1384.4431571925211</v>
      </c>
      <c r="AZ6" s="321">
        <v>4.99372497198648</v>
      </c>
      <c r="BA6" s="234">
        <v>9.6441177073548177E-3</v>
      </c>
      <c r="BB6" s="231">
        <v>102.4273571095474</v>
      </c>
      <c r="BC6" s="234">
        <v>0.19781255354653438</v>
      </c>
      <c r="BD6" s="231">
        <v>232.64770998167592</v>
      </c>
      <c r="BE6" s="234">
        <v>0.44930025421830611</v>
      </c>
      <c r="BF6" s="231">
        <v>170.20722080510001</v>
      </c>
      <c r="BG6" s="234">
        <v>0.32871223010768574</v>
      </c>
      <c r="BH6" s="231">
        <v>7.5240724809342403</v>
      </c>
      <c r="BI6" s="234">
        <v>1.4530844420119069E-2</v>
      </c>
      <c r="BJ6" s="231">
        <v>0</v>
      </c>
      <c r="BK6" s="234">
        <v>0</v>
      </c>
      <c r="BL6" s="219">
        <v>517.800085349244</v>
      </c>
      <c r="BN6" s="321">
        <v>2.49686248599324</v>
      </c>
      <c r="BO6" s="234">
        <v>4.5327954709554752E-2</v>
      </c>
      <c r="BP6" s="231">
        <v>12.555692549836889</v>
      </c>
      <c r="BQ6" s="234">
        <v>0.22793560576072566</v>
      </c>
      <c r="BR6" s="231">
        <v>17.535627678737221</v>
      </c>
      <c r="BS6" s="234">
        <v>0.31834117484817204</v>
      </c>
      <c r="BT6" s="231">
        <v>12.49142878314669</v>
      </c>
      <c r="BU6" s="234">
        <v>0.22676896357584778</v>
      </c>
      <c r="BV6" s="231">
        <v>7.5055384023944303</v>
      </c>
      <c r="BW6" s="234">
        <v>0.13625528305345358</v>
      </c>
      <c r="BX6" s="231">
        <v>2.4992346037200699</v>
      </c>
      <c r="BY6" s="234">
        <v>4.5371018052246095E-2</v>
      </c>
      <c r="BZ6" s="219">
        <v>55.084384503828545</v>
      </c>
      <c r="CB6" s="321">
        <v>31.034897885790087</v>
      </c>
      <c r="CC6" s="234">
        <v>4.1047323099027644E-2</v>
      </c>
      <c r="CD6" s="231">
        <v>87.611727968978258</v>
      </c>
      <c r="CE6" s="234">
        <v>0.11587687249499112</v>
      </c>
      <c r="CF6" s="231">
        <v>272.89063936857559</v>
      </c>
      <c r="CG6" s="234">
        <v>0.36093014663956546</v>
      </c>
      <c r="CH6" s="231">
        <v>228.865111539292</v>
      </c>
      <c r="CI6" s="234">
        <v>0.30270117897664089</v>
      </c>
      <c r="CJ6" s="231">
        <v>105.11863463824399</v>
      </c>
      <c r="CK6" s="234">
        <v>0.13903182719026344</v>
      </c>
      <c r="CL6" s="231">
        <v>30.555037965790298</v>
      </c>
      <c r="CM6" s="234">
        <v>4.0412651599511497E-2</v>
      </c>
      <c r="CN6" s="219"/>
    </row>
    <row r="7" spans="1:92" x14ac:dyDescent="0.2">
      <c r="A7" s="233">
        <v>97229</v>
      </c>
      <c r="B7" s="232" t="s">
        <v>24</v>
      </c>
      <c r="C7" s="231">
        <v>3724.2565317951444</v>
      </c>
      <c r="D7" s="230">
        <v>0.40560481683702132</v>
      </c>
      <c r="E7" s="231">
        <v>2879.5063007273689</v>
      </c>
      <c r="F7" s="230">
        <v>0.31360396785680306</v>
      </c>
      <c r="G7" s="231">
        <v>1309.9584636997201</v>
      </c>
      <c r="H7" s="230">
        <v>0.14266618268557468</v>
      </c>
      <c r="I7" s="231">
        <v>865.8067613027398</v>
      </c>
      <c r="J7" s="230">
        <v>9.4294093287172379E-2</v>
      </c>
      <c r="K7" s="231">
        <v>283.66644805532195</v>
      </c>
      <c r="L7" s="230">
        <v>3.0893811079879728E-2</v>
      </c>
      <c r="M7" s="231">
        <v>118.78849165716566</v>
      </c>
      <c r="N7" s="230">
        <v>1.2937128253548823E-2</v>
      </c>
      <c r="O7" s="338">
        <v>9181.9829972374609</v>
      </c>
      <c r="P7" s="232" t="s">
        <v>24</v>
      </c>
      <c r="Q7" s="231">
        <v>6603.7628325225132</v>
      </c>
      <c r="R7" s="230">
        <v>0.71920878469382432</v>
      </c>
      <c r="S7" s="231">
        <v>2175.7652250024598</v>
      </c>
      <c r="T7" s="230">
        <v>0.23696027597274705</v>
      </c>
      <c r="U7" s="231">
        <v>402.4549397124876</v>
      </c>
      <c r="V7" s="230">
        <v>4.3830939333428548E-2</v>
      </c>
      <c r="X7" s="321">
        <v>46.757327882359391</v>
      </c>
      <c r="Y7" s="230">
        <v>1.0772960883768277E-2</v>
      </c>
      <c r="Z7" s="231">
        <v>263.91504887637575</v>
      </c>
      <c r="AA7" s="230">
        <v>6.0806436700923013E-2</v>
      </c>
      <c r="AB7" s="231">
        <v>973.2454250700896</v>
      </c>
      <c r="AC7" s="230">
        <v>0.22423725583647364</v>
      </c>
      <c r="AD7" s="231">
        <v>1847.4442467998911</v>
      </c>
      <c r="AE7" s="230">
        <v>0.42565402060169416</v>
      </c>
      <c r="AF7" s="231">
        <v>834.33849790283864</v>
      </c>
      <c r="AG7" s="230">
        <v>0.19223288431587995</v>
      </c>
      <c r="AH7" s="231">
        <v>374.54800600975318</v>
      </c>
      <c r="AI7" s="230">
        <v>8.6296441661260936E-2</v>
      </c>
      <c r="AJ7" s="219">
        <v>4340.2485525413076</v>
      </c>
      <c r="AL7" s="321">
        <v>388.16717429187071</v>
      </c>
      <c r="AM7" s="230">
        <v>0.14645226992001326</v>
      </c>
      <c r="AN7" s="231">
        <v>634.28581243459053</v>
      </c>
      <c r="AO7" s="230">
        <v>0.23931079998860938</v>
      </c>
      <c r="AP7" s="231">
        <v>904.5382564690824</v>
      </c>
      <c r="AQ7" s="230">
        <v>0.341274815757038</v>
      </c>
      <c r="AR7" s="231">
        <v>534.04590943792641</v>
      </c>
      <c r="AS7" s="230">
        <v>0.20149111222854924</v>
      </c>
      <c r="AT7" s="231">
        <v>117.78196648719091</v>
      </c>
      <c r="AU7" s="230">
        <v>4.4438163477269824E-2</v>
      </c>
      <c r="AV7" s="231">
        <v>71.649695762666425</v>
      </c>
      <c r="AW7" s="230">
        <v>2.7032838628520295E-2</v>
      </c>
      <c r="AX7" s="219">
        <v>2650.4688148833275</v>
      </c>
      <c r="AZ7" s="321">
        <v>42.028858890168728</v>
      </c>
      <c r="BA7" s="230">
        <v>3.4546309864301496E-2</v>
      </c>
      <c r="BB7" s="231">
        <v>93.620728043004036</v>
      </c>
      <c r="BC7" s="230">
        <v>7.695309285334094E-2</v>
      </c>
      <c r="BD7" s="231">
        <v>438.17425757594577</v>
      </c>
      <c r="BE7" s="230">
        <v>0.36016451734595523</v>
      </c>
      <c r="BF7" s="231">
        <v>480.2468804296937</v>
      </c>
      <c r="BG7" s="230">
        <v>0.39474679971787696</v>
      </c>
      <c r="BH7" s="231">
        <v>147.73035602161312</v>
      </c>
      <c r="BI7" s="230">
        <v>0.12142938900204188</v>
      </c>
      <c r="BJ7" s="231">
        <v>14.79365970098878</v>
      </c>
      <c r="BK7" s="230">
        <v>1.2159891216483523E-2</v>
      </c>
      <c r="BL7" s="219">
        <v>1216.5947406614141</v>
      </c>
      <c r="BN7" s="321">
        <v>246.28270626143672</v>
      </c>
      <c r="BO7" s="230">
        <v>0.5066078898718227</v>
      </c>
      <c r="BP7" s="231">
        <v>136.12231867867789</v>
      </c>
      <c r="BQ7" s="230">
        <v>0.28000602103608913</v>
      </c>
      <c r="BR7" s="231">
        <v>49.515817438917821</v>
      </c>
      <c r="BS7" s="230">
        <v>0.10185491368354523</v>
      </c>
      <c r="BT7" s="231">
        <v>37.06546803682464</v>
      </c>
      <c r="BU7" s="230">
        <v>7.6244324395697352E-2</v>
      </c>
      <c r="BV7" s="231">
        <v>9.7748693953349495</v>
      </c>
      <c r="BW7" s="230">
        <v>2.0107079515711387E-2</v>
      </c>
      <c r="BX7" s="231">
        <v>7.3795045033552897</v>
      </c>
      <c r="BY7" s="230">
        <v>1.5179771497134221E-2</v>
      </c>
      <c r="BZ7" s="219">
        <v>486.14068431454729</v>
      </c>
      <c r="CB7" s="321">
        <v>19.921742655172348</v>
      </c>
      <c r="CC7" s="230">
        <v>4.0778937428904365E-2</v>
      </c>
      <c r="CD7" s="231">
        <v>79.55127783874147</v>
      </c>
      <c r="CE7" s="230">
        <v>0.16283799251533701</v>
      </c>
      <c r="CF7" s="231">
        <v>179.09509518305975</v>
      </c>
      <c r="CG7" s="230">
        <v>0.3665998405213553</v>
      </c>
      <c r="CH7" s="231">
        <v>139.70599169258267</v>
      </c>
      <c r="CI7" s="230">
        <v>0.28597206541043807</v>
      </c>
      <c r="CJ7" s="231">
        <v>37.993023920550762</v>
      </c>
      <c r="CK7" s="230">
        <v>7.7770061184318756E-2</v>
      </c>
      <c r="CL7" s="231">
        <v>32.263073546757965</v>
      </c>
      <c r="CM7" s="230">
        <v>6.6041102939646448E-2</v>
      </c>
      <c r="CN7" s="219"/>
    </row>
    <row r="8" spans="1:92" ht="13.5" thickBot="1" x14ac:dyDescent="0.25">
      <c r="A8" s="233"/>
      <c r="B8" s="226" t="s">
        <v>34</v>
      </c>
      <c r="C8" s="225">
        <v>26689.606810200868</v>
      </c>
      <c r="D8" s="224">
        <v>0.37296293029014788</v>
      </c>
      <c r="E8" s="225">
        <v>21393.960427270442</v>
      </c>
      <c r="F8" s="224">
        <v>0.29896109853580105</v>
      </c>
      <c r="G8" s="225">
        <v>12060.715420342942</v>
      </c>
      <c r="H8" s="224">
        <v>0.16853750587466307</v>
      </c>
      <c r="I8" s="225">
        <v>7398.8298547295435</v>
      </c>
      <c r="J8" s="224">
        <v>0.10339190393331206</v>
      </c>
      <c r="K8" s="225">
        <v>2685.0029448300802</v>
      </c>
      <c r="L8" s="224">
        <v>3.7520469044855377E-2</v>
      </c>
      <c r="M8" s="225">
        <v>1332.9021199965937</v>
      </c>
      <c r="N8" s="224">
        <v>1.8626092321220616E-2</v>
      </c>
      <c r="O8" s="338">
        <v>71561.017577370469</v>
      </c>
      <c r="P8" s="226" t="s">
        <v>34</v>
      </c>
      <c r="Q8" s="225">
        <v>48083.56723747131</v>
      </c>
      <c r="R8" s="224">
        <v>0.67192402882594893</v>
      </c>
      <c r="S8" s="225">
        <v>19459.545275072487</v>
      </c>
      <c r="T8" s="224">
        <v>0.27192940980797514</v>
      </c>
      <c r="U8" s="225">
        <v>4017.9050648266739</v>
      </c>
      <c r="V8" s="224">
        <v>5.6146561366075994E-2</v>
      </c>
      <c r="X8" s="256">
        <v>240.27876695394764</v>
      </c>
      <c r="Y8" s="224">
        <v>7.413469139013416E-3</v>
      </c>
      <c r="Z8" s="225">
        <v>1896.3405683816691</v>
      </c>
      <c r="AA8" s="224">
        <v>5.8508966310165639E-2</v>
      </c>
      <c r="AB8" s="225">
        <v>8116.3983449579919</v>
      </c>
      <c r="AC8" s="224">
        <v>0.25042024900110327</v>
      </c>
      <c r="AD8" s="225">
        <v>14586.200465484302</v>
      </c>
      <c r="AE8" s="224">
        <v>0.45003704812192691</v>
      </c>
      <c r="AF8" s="225">
        <v>5503.1014630118862</v>
      </c>
      <c r="AG8" s="224">
        <v>0.16979058691739271</v>
      </c>
      <c r="AH8" s="225">
        <v>2068.7908239062212</v>
      </c>
      <c r="AI8" s="224">
        <v>6.3829680510398223E-2</v>
      </c>
      <c r="AJ8" s="219">
        <v>32411.110432696012</v>
      </c>
      <c r="AL8" s="256">
        <v>1551.396511534552</v>
      </c>
      <c r="AM8" s="224">
        <v>8.086823849577833E-2</v>
      </c>
      <c r="AN8" s="225">
        <v>4868.6758560103599</v>
      </c>
      <c r="AO8" s="224">
        <v>0.25378504937660146</v>
      </c>
      <c r="AP8" s="225">
        <v>7524.887413628061</v>
      </c>
      <c r="AQ8" s="224">
        <v>0.39224297946708503</v>
      </c>
      <c r="AR8" s="225">
        <v>4091.3514994375855</v>
      </c>
      <c r="AS8" s="224">
        <v>0.21326616784725844</v>
      </c>
      <c r="AT8" s="225">
        <v>853.60259695965783</v>
      </c>
      <c r="AU8" s="224">
        <v>4.4494968164695378E-2</v>
      </c>
      <c r="AV8" s="225">
        <v>294.33621111622824</v>
      </c>
      <c r="AW8" s="224">
        <v>1.5342596648581409E-2</v>
      </c>
      <c r="AX8" s="219">
        <v>19184.250088686444</v>
      </c>
      <c r="AZ8" s="256">
        <v>346.34497448144913</v>
      </c>
      <c r="BA8" s="224">
        <v>2.4532645806628537E-2</v>
      </c>
      <c r="BB8" s="225">
        <v>1949.0809667357607</v>
      </c>
      <c r="BC8" s="224">
        <v>0.13805920838597494</v>
      </c>
      <c r="BD8" s="225">
        <v>5506.2123577060001</v>
      </c>
      <c r="BE8" s="224">
        <v>0.39002141639250948</v>
      </c>
      <c r="BF8" s="225">
        <v>4835.6478529748156</v>
      </c>
      <c r="BG8" s="224">
        <v>0.34252333587409683</v>
      </c>
      <c r="BH8" s="225">
        <v>1249.4831005171761</v>
      </c>
      <c r="BI8" s="224">
        <v>8.8504608424736245E-2</v>
      </c>
      <c r="BJ8" s="225">
        <v>230.9487145506497</v>
      </c>
      <c r="BK8" s="224">
        <v>1.6358785116054042E-2</v>
      </c>
      <c r="BL8" s="219">
        <v>14117.717966965851</v>
      </c>
      <c r="BN8" s="256">
        <v>344.00852999563745</v>
      </c>
      <c r="BO8" s="224">
        <v>0.25980879039764915</v>
      </c>
      <c r="BP8" s="225">
        <v>352.32447038068284</v>
      </c>
      <c r="BQ8" s="224">
        <v>0.26608931609416314</v>
      </c>
      <c r="BR8" s="225">
        <v>288.23699455491101</v>
      </c>
      <c r="BS8" s="224">
        <v>0.21768793030834116</v>
      </c>
      <c r="BT8" s="225">
        <v>226.79809433789507</v>
      </c>
      <c r="BU8" s="224">
        <v>0.17128685313462338</v>
      </c>
      <c r="BV8" s="225">
        <v>87.632851700573127</v>
      </c>
      <c r="BW8" s="224">
        <v>6.6183780965289457E-2</v>
      </c>
      <c r="BX8" s="225">
        <v>25.082549312198925</v>
      </c>
      <c r="BY8" s="224">
        <v>1.8943329099933744E-2</v>
      </c>
      <c r="BZ8" s="219">
        <v>1324.0834902818983</v>
      </c>
      <c r="CB8" s="256">
        <v>172.73771000600556</v>
      </c>
      <c r="CC8" s="224">
        <v>3.8183736468977297E-2</v>
      </c>
      <c r="CD8" s="225">
        <v>638.7893542735552</v>
      </c>
      <c r="CE8" s="224">
        <v>0.14120462961979521</v>
      </c>
      <c r="CF8" s="225">
        <v>1619.4045748101742</v>
      </c>
      <c r="CG8" s="224">
        <v>0.35796999693383752</v>
      </c>
      <c r="CH8" s="225">
        <v>1436.429786942718</v>
      </c>
      <c r="CI8" s="224">
        <v>0.31752335051161124</v>
      </c>
      <c r="CJ8" s="225">
        <v>469.68174223313923</v>
      </c>
      <c r="CK8" s="224">
        <v>0.10382332768621742</v>
      </c>
      <c r="CL8" s="225">
        <v>186.81243047466617</v>
      </c>
      <c r="CM8" s="224">
        <v>4.1294958779561207E-2</v>
      </c>
      <c r="CN8" s="219"/>
    </row>
    <row r="9" spans="1:92" x14ac:dyDescent="0.2">
      <c r="A9" s="233">
        <v>97212</v>
      </c>
      <c r="B9" s="238" t="s">
        <v>9</v>
      </c>
      <c r="C9" s="231">
        <v>1527.250192023437</v>
      </c>
      <c r="D9" s="237">
        <v>0.35649028017546175</v>
      </c>
      <c r="E9" s="231">
        <v>1226.7620875092389</v>
      </c>
      <c r="F9" s="237">
        <v>0.28635043725572612</v>
      </c>
      <c r="G9" s="231">
        <v>717.54516822058156</v>
      </c>
      <c r="H9" s="237">
        <v>0.16748917721110262</v>
      </c>
      <c r="I9" s="231">
        <v>516.94017236887532</v>
      </c>
      <c r="J9" s="237">
        <v>0.12066401945419029</v>
      </c>
      <c r="K9" s="231">
        <v>212.98113619428796</v>
      </c>
      <c r="L9" s="237">
        <v>4.9713992710910551E-2</v>
      </c>
      <c r="M9" s="231">
        <v>82.649807502307155</v>
      </c>
      <c r="N9" s="237">
        <v>1.9292093192608554E-2</v>
      </c>
      <c r="O9" s="338">
        <v>4284.1285638187283</v>
      </c>
      <c r="P9" s="238" t="s">
        <v>9</v>
      </c>
      <c r="Q9" s="231">
        <v>2754.0122795326761</v>
      </c>
      <c r="R9" s="237">
        <v>0.64284071743118798</v>
      </c>
      <c r="S9" s="231">
        <v>1234.4853405894569</v>
      </c>
      <c r="T9" s="237">
        <v>0.28815319666529293</v>
      </c>
      <c r="U9" s="231">
        <v>295.63094369659512</v>
      </c>
      <c r="V9" s="237">
        <v>6.9006085903519115E-2</v>
      </c>
      <c r="X9" s="321">
        <v>22.526539688231839</v>
      </c>
      <c r="Y9" s="237">
        <v>7.6820042138480192E-3</v>
      </c>
      <c r="Z9" s="231">
        <v>142.79134225301291</v>
      </c>
      <c r="AA9" s="237">
        <v>4.8694726667749474E-2</v>
      </c>
      <c r="AB9" s="231">
        <v>708.60779832432456</v>
      </c>
      <c r="AC9" s="237">
        <v>0.24164954618115622</v>
      </c>
      <c r="AD9" s="231">
        <v>1397.3525917354164</v>
      </c>
      <c r="AE9" s="237">
        <v>0.47652540720893527</v>
      </c>
      <c r="AF9" s="231">
        <v>498.35984380234862</v>
      </c>
      <c r="AG9" s="237">
        <v>0.16995075466927087</v>
      </c>
      <c r="AH9" s="231">
        <v>162.73982374845815</v>
      </c>
      <c r="AI9" s="237">
        <v>5.5497561059040225E-2</v>
      </c>
      <c r="AJ9" s="219">
        <v>2932.3779395517922</v>
      </c>
      <c r="AL9" s="321">
        <v>7.5195746287155796</v>
      </c>
      <c r="AM9" s="237">
        <v>1.4728337997520564E-2</v>
      </c>
      <c r="AN9" s="231">
        <v>77.555921333038739</v>
      </c>
      <c r="AO9" s="237">
        <v>0.15190617548232532</v>
      </c>
      <c r="AP9" s="231">
        <v>225.25375023335263</v>
      </c>
      <c r="AQ9" s="237">
        <v>0.44119694696248751</v>
      </c>
      <c r="AR9" s="231">
        <v>157.68834286790533</v>
      </c>
      <c r="AS9" s="237">
        <v>0.30885885528130275</v>
      </c>
      <c r="AT9" s="231">
        <v>37.525434571513273</v>
      </c>
      <c r="AU9" s="237">
        <v>7.3499806992073882E-2</v>
      </c>
      <c r="AV9" s="231">
        <v>5.0084472769553203</v>
      </c>
      <c r="AW9" s="237">
        <v>9.8098772842898762E-3</v>
      </c>
      <c r="AX9" s="219">
        <v>510.55147091148092</v>
      </c>
      <c r="AZ9" s="321">
        <v>7.5029865301089904</v>
      </c>
      <c r="BA9" s="237">
        <v>2.3255971254551346E-2</v>
      </c>
      <c r="BB9" s="231">
        <v>32.507793839087803</v>
      </c>
      <c r="BC9" s="237">
        <v>0.1007599195382969</v>
      </c>
      <c r="BD9" s="231">
        <v>165.07154872183543</v>
      </c>
      <c r="BE9" s="237">
        <v>0.51164948472371996</v>
      </c>
      <c r="BF9" s="231">
        <v>117.54390947729276</v>
      </c>
      <c r="BG9" s="237">
        <v>0.36433462448343179</v>
      </c>
      <c r="BH9" s="231">
        <v>0</v>
      </c>
      <c r="BI9" s="237">
        <v>0</v>
      </c>
      <c r="BJ9" s="231">
        <v>0</v>
      </c>
      <c r="BK9" s="237">
        <v>0</v>
      </c>
      <c r="BL9" s="219">
        <v>322.62623856832499</v>
      </c>
      <c r="BN9" s="321">
        <v>2.5175836086429202</v>
      </c>
      <c r="BO9" s="237">
        <v>5.9077962840793287E-2</v>
      </c>
      <c r="BP9" s="231">
        <v>7.5126709154329809</v>
      </c>
      <c r="BQ9" s="237">
        <v>0.17629336783627308</v>
      </c>
      <c r="BR9" s="231">
        <v>10.0302545240759</v>
      </c>
      <c r="BS9" s="237">
        <v>0.23537133067706636</v>
      </c>
      <c r="BT9" s="231">
        <v>12.54783813271882</v>
      </c>
      <c r="BU9" s="237">
        <v>0.29444929351785964</v>
      </c>
      <c r="BV9" s="231">
        <v>7.50202669863741</v>
      </c>
      <c r="BW9" s="237">
        <v>0.17604358918258339</v>
      </c>
      <c r="BX9" s="231">
        <v>2.5042236384776602</v>
      </c>
      <c r="BY9" s="237">
        <v>5.8764455945424364E-2</v>
      </c>
      <c r="BZ9" s="219">
        <v>42.614597517985686</v>
      </c>
      <c r="CB9" s="321">
        <v>4.9978030601597503</v>
      </c>
      <c r="CC9" s="237">
        <v>1.0500505777134269E-2</v>
      </c>
      <c r="CD9" s="231">
        <v>57.608137688664989</v>
      </c>
      <c r="CE9" s="237">
        <v>0.12103609832725933</v>
      </c>
      <c r="CF9" s="231">
        <v>179.93973807144988</v>
      </c>
      <c r="CG9" s="237">
        <v>0.37805776586460604</v>
      </c>
      <c r="CH9" s="231">
        <v>157.23735943606388</v>
      </c>
      <c r="CI9" s="237">
        <v>0.3303595162245051</v>
      </c>
      <c r="CJ9" s="231">
        <v>63.646286553053997</v>
      </c>
      <c r="CK9" s="237">
        <v>0.1337223959405324</v>
      </c>
      <c r="CL9" s="231">
        <v>12.528992459751381</v>
      </c>
      <c r="CM9" s="237">
        <v>2.6323717865962857E-2</v>
      </c>
      <c r="CN9" s="219"/>
    </row>
    <row r="10" spans="1:92" x14ac:dyDescent="0.2">
      <c r="A10" s="233">
        <v>97222</v>
      </c>
      <c r="B10" s="235" t="s">
        <v>17</v>
      </c>
      <c r="C10" s="231">
        <v>2697.4687845132075</v>
      </c>
      <c r="D10" s="234">
        <v>0.28702529982321762</v>
      </c>
      <c r="E10" s="231">
        <v>2845.1637652953846</v>
      </c>
      <c r="F10" s="234">
        <v>0.30274084633288334</v>
      </c>
      <c r="G10" s="231">
        <v>1870.4996822765561</v>
      </c>
      <c r="H10" s="234">
        <v>0.19903130490592452</v>
      </c>
      <c r="I10" s="231">
        <v>1218.9375679321861</v>
      </c>
      <c r="J10" s="234">
        <v>0.12970156426283061</v>
      </c>
      <c r="K10" s="231">
        <v>531.22416851328694</v>
      </c>
      <c r="L10" s="234">
        <v>5.652513093617937E-2</v>
      </c>
      <c r="M10" s="231">
        <v>234.72350997950053</v>
      </c>
      <c r="N10" s="234">
        <v>2.4975853738964476E-2</v>
      </c>
      <c r="O10" s="338">
        <v>9398.0174785101226</v>
      </c>
      <c r="P10" s="235" t="s">
        <v>17</v>
      </c>
      <c r="Q10" s="231">
        <v>5542.6325498085916</v>
      </c>
      <c r="R10" s="234">
        <v>0.5897661461561009</v>
      </c>
      <c r="S10" s="231">
        <v>3089.4372502087422</v>
      </c>
      <c r="T10" s="234">
        <v>0.32873286916875516</v>
      </c>
      <c r="U10" s="231">
        <v>765.94767849278742</v>
      </c>
      <c r="V10" s="234">
        <v>8.1500984675143842E-2</v>
      </c>
      <c r="X10" s="321">
        <v>49.8885277726704</v>
      </c>
      <c r="Y10" s="234">
        <v>8.8649654861112492E-3</v>
      </c>
      <c r="Z10" s="231">
        <v>209.65561085319808</v>
      </c>
      <c r="AA10" s="234">
        <v>3.7254852711876021E-2</v>
      </c>
      <c r="AB10" s="231">
        <v>1318.2793599303616</v>
      </c>
      <c r="AC10" s="234">
        <v>0.23425227298925236</v>
      </c>
      <c r="AD10" s="231">
        <v>3016.096770050196</v>
      </c>
      <c r="AE10" s="234">
        <v>0.53594673891968037</v>
      </c>
      <c r="AF10" s="231">
        <v>891.27453355100999</v>
      </c>
      <c r="AG10" s="234">
        <v>0.15837544885235005</v>
      </c>
      <c r="AH10" s="231">
        <v>142.41061275712985</v>
      </c>
      <c r="AI10" s="234">
        <v>2.5305721040730044E-2</v>
      </c>
      <c r="AJ10" s="219">
        <v>5627.6054149145657</v>
      </c>
      <c r="AL10" s="321">
        <v>34.965085910652292</v>
      </c>
      <c r="AM10" s="234">
        <v>2.0783554483489054E-2</v>
      </c>
      <c r="AN10" s="231">
        <v>294.35152370788347</v>
      </c>
      <c r="AO10" s="234">
        <v>0.17496513367401842</v>
      </c>
      <c r="AP10" s="231">
        <v>823.91532649805117</v>
      </c>
      <c r="AQ10" s="234">
        <v>0.48974251405562941</v>
      </c>
      <c r="AR10" s="231">
        <v>466.70288569790102</v>
      </c>
      <c r="AS10" s="234">
        <v>0.27741229857950422</v>
      </c>
      <c r="AT10" s="231">
        <v>57.426409022467908</v>
      </c>
      <c r="AU10" s="234">
        <v>3.4134762424421088E-2</v>
      </c>
      <c r="AV10" s="231">
        <v>4.9826597823981</v>
      </c>
      <c r="AW10" s="234">
        <v>2.961736782937843E-3</v>
      </c>
      <c r="AX10" s="219">
        <v>1682.3438906193539</v>
      </c>
      <c r="AZ10" s="321">
        <v>42.489047206964713</v>
      </c>
      <c r="BA10" s="234">
        <v>3.6178407057691243E-2</v>
      </c>
      <c r="BB10" s="231">
        <v>137.3929478611864</v>
      </c>
      <c r="BC10" s="234">
        <v>0.11698680769107411</v>
      </c>
      <c r="BD10" s="231">
        <v>474.80863630876303</v>
      </c>
      <c r="BE10" s="234">
        <v>0.40428819303036656</v>
      </c>
      <c r="BF10" s="231">
        <v>489.78081277929056</v>
      </c>
      <c r="BG10" s="234">
        <v>0.4170366430544834</v>
      </c>
      <c r="BH10" s="231">
        <v>27.45962781121489</v>
      </c>
      <c r="BI10" s="234">
        <v>2.3381216052403925E-2</v>
      </c>
      <c r="BJ10" s="231">
        <v>2.5000504203162999</v>
      </c>
      <c r="BK10" s="234">
        <v>2.1287331139807054E-3</v>
      </c>
      <c r="BL10" s="219">
        <v>1174.431122387736</v>
      </c>
      <c r="BN10" s="321">
        <v>12.4942758854373</v>
      </c>
      <c r="BO10" s="234">
        <v>0.15457524012592358</v>
      </c>
      <c r="BP10" s="231">
        <v>19.945689701369218</v>
      </c>
      <c r="BQ10" s="234">
        <v>0.246761781421829</v>
      </c>
      <c r="BR10" s="231">
        <v>34.908203144054887</v>
      </c>
      <c r="BS10" s="234">
        <v>0.43187327803814912</v>
      </c>
      <c r="BT10" s="231">
        <v>8.4804729889715595</v>
      </c>
      <c r="BU10" s="234">
        <v>0.10491773678373577</v>
      </c>
      <c r="BV10" s="231">
        <v>5.0010944996219102</v>
      </c>
      <c r="BW10" s="234">
        <v>6.1871963630362549E-2</v>
      </c>
      <c r="BX10" s="231">
        <v>0</v>
      </c>
      <c r="BY10" s="234">
        <v>0</v>
      </c>
      <c r="BZ10" s="219">
        <v>80.829736219454873</v>
      </c>
      <c r="CB10" s="321">
        <v>32.44806222551766</v>
      </c>
      <c r="CC10" s="234">
        <v>3.8962268541195971E-2</v>
      </c>
      <c r="CD10" s="231">
        <v>119.76560028658952</v>
      </c>
      <c r="CE10" s="234">
        <v>0.14380949617058969</v>
      </c>
      <c r="CF10" s="231">
        <v>342.99046903491478</v>
      </c>
      <c r="CG10" s="234">
        <v>0.41184853100718294</v>
      </c>
      <c r="CH10" s="231">
        <v>232.2033936894511</v>
      </c>
      <c r="CI10" s="234">
        <v>0.27882007000068582</v>
      </c>
      <c r="CJ10" s="231">
        <v>79.962202307705539</v>
      </c>
      <c r="CK10" s="234">
        <v>9.6015249779944606E-2</v>
      </c>
      <c r="CL10" s="231">
        <v>25.437586824833449</v>
      </c>
      <c r="CM10" s="234">
        <v>3.0544384500401017E-2</v>
      </c>
      <c r="CN10" s="219"/>
    </row>
    <row r="11" spans="1:92" x14ac:dyDescent="0.2">
      <c r="A11" s="233">
        <v>97228</v>
      </c>
      <c r="B11" s="235" t="s">
        <v>23</v>
      </c>
      <c r="C11" s="231">
        <v>2183.2217679531</v>
      </c>
      <c r="D11" s="234">
        <v>0.31155463110873211</v>
      </c>
      <c r="E11" s="231">
        <v>2093.0965803096169</v>
      </c>
      <c r="F11" s="234">
        <v>0.29869340005926509</v>
      </c>
      <c r="G11" s="231">
        <v>1349.3790936241753</v>
      </c>
      <c r="H11" s="234">
        <v>0.19256188808252409</v>
      </c>
      <c r="I11" s="231">
        <v>851.04657000412101</v>
      </c>
      <c r="J11" s="234">
        <v>0.1214478089518946</v>
      </c>
      <c r="K11" s="231">
        <v>333.01844519240376</v>
      </c>
      <c r="L11" s="234">
        <v>4.7523087378153923E-2</v>
      </c>
      <c r="M11" s="231">
        <v>197.74617850851786</v>
      </c>
      <c r="N11" s="234">
        <v>2.8219184419430103E-2</v>
      </c>
      <c r="O11" s="338">
        <v>7007.5086355919357</v>
      </c>
      <c r="P11" s="235" t="s">
        <v>23</v>
      </c>
      <c r="Q11" s="231">
        <v>4276.3183482627173</v>
      </c>
      <c r="R11" s="234">
        <v>0.6102480311679972</v>
      </c>
      <c r="S11" s="231">
        <v>2200.4256636282962</v>
      </c>
      <c r="T11" s="234">
        <v>0.31400969703441867</v>
      </c>
      <c r="U11" s="231">
        <v>530.76462370092167</v>
      </c>
      <c r="V11" s="234">
        <v>7.574227179758404E-2</v>
      </c>
      <c r="X11" s="321">
        <v>7.5063482852113399</v>
      </c>
      <c r="Y11" s="234">
        <v>1.5999077879112094E-3</v>
      </c>
      <c r="Z11" s="231">
        <v>105.14008105276339</v>
      </c>
      <c r="AA11" s="234">
        <v>2.2409622909363297E-2</v>
      </c>
      <c r="AB11" s="231">
        <v>1137.2381011229716</v>
      </c>
      <c r="AC11" s="234">
        <v>0.24239164312168213</v>
      </c>
      <c r="AD11" s="231">
        <v>1905.1516106056138</v>
      </c>
      <c r="AE11" s="234">
        <v>0.40606521082490477</v>
      </c>
      <c r="AF11" s="231">
        <v>1151.2515552576351</v>
      </c>
      <c r="AG11" s="234">
        <v>0.2453784795371674</v>
      </c>
      <c r="AH11" s="231">
        <v>385.45037878787076</v>
      </c>
      <c r="AI11" s="234">
        <v>8.2155135818971312E-2</v>
      </c>
      <c r="AJ11" s="219">
        <v>4691.7380751120654</v>
      </c>
      <c r="AL11" s="321">
        <v>0</v>
      </c>
      <c r="AM11" s="234">
        <v>0</v>
      </c>
      <c r="AN11" s="231">
        <v>117.69536155645419</v>
      </c>
      <c r="AO11" s="234">
        <v>0.11666885035652984</v>
      </c>
      <c r="AP11" s="231">
        <v>443.16460493051261</v>
      </c>
      <c r="AQ11" s="234">
        <v>0.43929942771065239</v>
      </c>
      <c r="AR11" s="231">
        <v>325.31997330389265</v>
      </c>
      <c r="AS11" s="234">
        <v>0.3224826091823223</v>
      </c>
      <c r="AT11" s="231">
        <v>100.08926860190972</v>
      </c>
      <c r="AU11" s="234">
        <v>9.9216313594563788E-2</v>
      </c>
      <c r="AV11" s="231">
        <v>22.529294350571639</v>
      </c>
      <c r="AW11" s="234">
        <v>2.2332799155931695E-2</v>
      </c>
      <c r="AX11" s="219">
        <v>1008.7985027433408</v>
      </c>
      <c r="AZ11" s="321">
        <v>0</v>
      </c>
      <c r="BA11" s="234">
        <v>0</v>
      </c>
      <c r="BB11" s="231">
        <v>27.514676708662869</v>
      </c>
      <c r="BC11" s="234">
        <v>7.5256480024630146E-2</v>
      </c>
      <c r="BD11" s="231">
        <v>170.32684345473365</v>
      </c>
      <c r="BE11" s="234">
        <v>0.46586768319446464</v>
      </c>
      <c r="BF11" s="231">
        <v>132.72653608617867</v>
      </c>
      <c r="BG11" s="234">
        <v>0.36302559602900997</v>
      </c>
      <c r="BH11" s="231">
        <v>35.044003996370307</v>
      </c>
      <c r="BI11" s="234">
        <v>9.5850240751895258E-2</v>
      </c>
      <c r="BJ11" s="231">
        <v>0</v>
      </c>
      <c r="BK11" s="234">
        <v>0</v>
      </c>
      <c r="BL11" s="219">
        <v>365.61206024594549</v>
      </c>
      <c r="BN11" s="321">
        <v>5.0148017803147997</v>
      </c>
      <c r="BO11" s="234">
        <v>0.12519234901280743</v>
      </c>
      <c r="BP11" s="231">
        <v>7.5063482852113399</v>
      </c>
      <c r="BQ11" s="234">
        <v>0.18739272567516627</v>
      </c>
      <c r="BR11" s="231">
        <v>15.019509357629691</v>
      </c>
      <c r="BS11" s="234">
        <v>0.37495552962483547</v>
      </c>
      <c r="BT11" s="231">
        <v>7.5105417715240996</v>
      </c>
      <c r="BU11" s="234">
        <v>0.18749741424014768</v>
      </c>
      <c r="BV11" s="231">
        <v>5.0055739985211805</v>
      </c>
      <c r="BW11" s="234">
        <v>0.12496198144704329</v>
      </c>
      <c r="BX11" s="231">
        <v>0</v>
      </c>
      <c r="BY11" s="234">
        <v>0</v>
      </c>
      <c r="BZ11" s="219">
        <v>40.056775193201105</v>
      </c>
      <c r="CB11" s="321">
        <v>7.50761592036549</v>
      </c>
      <c r="CC11" s="234">
        <v>8.3297338061534051E-3</v>
      </c>
      <c r="CD11" s="231">
        <v>52.581200075033657</v>
      </c>
      <c r="CE11" s="234">
        <v>5.8339079206891749E-2</v>
      </c>
      <c r="CF11" s="231">
        <v>295.50307965851056</v>
      </c>
      <c r="CG11" s="234">
        <v>0.3278620028732247</v>
      </c>
      <c r="CH11" s="231">
        <v>300.42773724751083</v>
      </c>
      <c r="CI11" s="234">
        <v>0.33332593273297551</v>
      </c>
      <c r="CJ11" s="231">
        <v>170.17143773513712</v>
      </c>
      <c r="CK11" s="234">
        <v>0.18880597952526773</v>
      </c>
      <c r="CL11" s="231">
        <v>75.112151660823031</v>
      </c>
      <c r="CM11" s="234">
        <v>8.3337271855486755E-2</v>
      </c>
      <c r="CN11" s="219"/>
    </row>
    <row r="12" spans="1:92" x14ac:dyDescent="0.2">
      <c r="A12" s="233">
        <v>97230</v>
      </c>
      <c r="B12" s="232" t="s">
        <v>25</v>
      </c>
      <c r="C12" s="231">
        <v>1862.288471954769</v>
      </c>
      <c r="D12" s="230">
        <v>0.33477098099759073</v>
      </c>
      <c r="E12" s="231">
        <v>1792.8849215430548</v>
      </c>
      <c r="F12" s="230">
        <v>0.32229477497154085</v>
      </c>
      <c r="G12" s="231">
        <v>872.27681446940744</v>
      </c>
      <c r="H12" s="230">
        <v>0.15680329298009496</v>
      </c>
      <c r="I12" s="231">
        <v>681.13189203241336</v>
      </c>
      <c r="J12" s="230">
        <v>0.12244246534216546</v>
      </c>
      <c r="K12" s="231">
        <v>216.5306125510771</v>
      </c>
      <c r="L12" s="230">
        <v>3.8924241153490802E-2</v>
      </c>
      <c r="M12" s="231">
        <v>137.76034892341923</v>
      </c>
      <c r="N12" s="230">
        <v>2.4764244555117217E-2</v>
      </c>
      <c r="O12" s="338">
        <v>5562.8730614741407</v>
      </c>
      <c r="P12" s="232" t="s">
        <v>25</v>
      </c>
      <c r="Q12" s="231">
        <v>3655.1733934978238</v>
      </c>
      <c r="R12" s="230">
        <v>0.65706575596913164</v>
      </c>
      <c r="S12" s="231">
        <v>1553.4087065018207</v>
      </c>
      <c r="T12" s="230">
        <v>0.2792457583222604</v>
      </c>
      <c r="U12" s="231">
        <v>354.29096147449633</v>
      </c>
      <c r="V12" s="230">
        <v>6.3688485708608009E-2</v>
      </c>
      <c r="X12" s="321">
        <v>24.98037058221583</v>
      </c>
      <c r="Y12" s="230">
        <v>8.8572747930514058E-3</v>
      </c>
      <c r="Z12" s="231">
        <v>95.980041157700128</v>
      </c>
      <c r="AA12" s="230">
        <v>3.4031584775101667E-2</v>
      </c>
      <c r="AB12" s="231">
        <v>602.32907492439085</v>
      </c>
      <c r="AC12" s="230">
        <v>0.21356745348877645</v>
      </c>
      <c r="AD12" s="231">
        <v>1326.2547038019918</v>
      </c>
      <c r="AE12" s="230">
        <v>0.47024932310308615</v>
      </c>
      <c r="AF12" s="231">
        <v>570.49507890584766</v>
      </c>
      <c r="AG12" s="230">
        <v>0.2022800928962207</v>
      </c>
      <c r="AH12" s="231">
        <v>200.28313970712347</v>
      </c>
      <c r="AI12" s="230">
        <v>7.1014270943763641E-2</v>
      </c>
      <c r="AJ12" s="219">
        <v>2820.3224090792696</v>
      </c>
      <c r="AL12" s="321">
        <v>55.185822355977542</v>
      </c>
      <c r="AM12" s="230">
        <v>4.9191777117643866E-2</v>
      </c>
      <c r="AN12" s="231">
        <v>190.96937923470293</v>
      </c>
      <c r="AO12" s="230">
        <v>0.17022711157607265</v>
      </c>
      <c r="AP12" s="231">
        <v>490.59074905713891</v>
      </c>
      <c r="AQ12" s="230">
        <v>0.43730490465333655</v>
      </c>
      <c r="AR12" s="231">
        <v>331.7538490606351</v>
      </c>
      <c r="AS12" s="230">
        <v>0.29572018145605372</v>
      </c>
      <c r="AT12" s="231">
        <v>42.389065485204469</v>
      </c>
      <c r="AU12" s="230">
        <v>3.778494860732156E-2</v>
      </c>
      <c r="AV12" s="231">
        <v>10.961687674124416</v>
      </c>
      <c r="AW12" s="230">
        <v>9.7710765895716555E-3</v>
      </c>
      <c r="AX12" s="219">
        <v>1121.8505528677833</v>
      </c>
      <c r="AZ12" s="321">
        <v>9.9700372351576902</v>
      </c>
      <c r="BA12" s="230">
        <v>9.4916826658991964E-3</v>
      </c>
      <c r="BB12" s="231">
        <v>167.4720810222255</v>
      </c>
      <c r="BC12" s="230">
        <v>0.15943690188591175</v>
      </c>
      <c r="BD12" s="231">
        <v>406.98278793678554</v>
      </c>
      <c r="BE12" s="230">
        <v>0.38745607287772765</v>
      </c>
      <c r="BF12" s="231">
        <v>393.54897453437189</v>
      </c>
      <c r="BG12" s="230">
        <v>0.3746668033092076</v>
      </c>
      <c r="BH12" s="231">
        <v>67.437985289664098</v>
      </c>
      <c r="BI12" s="230">
        <v>6.4202363632089851E-2</v>
      </c>
      <c r="BJ12" s="231">
        <v>4.9853697613984496</v>
      </c>
      <c r="BK12" s="230">
        <v>4.746175629164062E-3</v>
      </c>
      <c r="BL12" s="219">
        <v>1050.3972357796031</v>
      </c>
      <c r="BN12" s="321">
        <v>15.957491381618476</v>
      </c>
      <c r="BO12" s="230">
        <v>0.19504910116659163</v>
      </c>
      <c r="BP12" s="231">
        <v>27.457309933868661</v>
      </c>
      <c r="BQ12" s="230">
        <v>0.33561187626412681</v>
      </c>
      <c r="BR12" s="231">
        <v>15.922973035343817</v>
      </c>
      <c r="BS12" s="230">
        <v>0.1946271819404666</v>
      </c>
      <c r="BT12" s="231">
        <v>12.504877045625021</v>
      </c>
      <c r="BU12" s="230">
        <v>0.15284764814333393</v>
      </c>
      <c r="BV12" s="231">
        <v>9.9700372351576902</v>
      </c>
      <c r="BW12" s="230">
        <v>0.12186419248548098</v>
      </c>
      <c r="BX12" s="231">
        <v>0</v>
      </c>
      <c r="BY12" s="230">
        <v>0</v>
      </c>
      <c r="BZ12" s="219">
        <v>81.812688631613668</v>
      </c>
      <c r="CB12" s="321">
        <v>15.03276943680601</v>
      </c>
      <c r="CC12" s="230">
        <v>3.0773944293230094E-2</v>
      </c>
      <c r="CD12" s="231">
        <v>54.087556129459429</v>
      </c>
      <c r="CE12" s="230">
        <v>0.11072393854519141</v>
      </c>
      <c r="CF12" s="231">
        <v>179.84904374394594</v>
      </c>
      <c r="CG12" s="230">
        <v>0.3681733080942427</v>
      </c>
      <c r="CH12" s="231">
        <v>159.12080523617311</v>
      </c>
      <c r="CI12" s="230">
        <v>0.32574003192270851</v>
      </c>
      <c r="CJ12" s="231">
        <v>58.427996532915145</v>
      </c>
      <c r="CK12" s="230">
        <v>0.1196093586100395</v>
      </c>
      <c r="CL12" s="231">
        <v>21.972004036570816</v>
      </c>
      <c r="CM12" s="230">
        <v>4.4979418534587784E-2</v>
      </c>
      <c r="CN12" s="219"/>
    </row>
    <row r="13" spans="1:92" x14ac:dyDescent="0.2">
      <c r="A13" s="233"/>
      <c r="B13" s="229" t="s">
        <v>35</v>
      </c>
      <c r="C13" s="228">
        <v>8270.2292164445134</v>
      </c>
      <c r="D13" s="227">
        <v>0.3150260157247291</v>
      </c>
      <c r="E13" s="228">
        <v>7957.9073546572945</v>
      </c>
      <c r="F13" s="227">
        <v>0.30312918564087615</v>
      </c>
      <c r="G13" s="228">
        <v>4809.7007585907204</v>
      </c>
      <c r="H13" s="227">
        <v>0.1832090534799517</v>
      </c>
      <c r="I13" s="228">
        <v>3268.0562023375956</v>
      </c>
      <c r="J13" s="227">
        <v>0.12448539183651648</v>
      </c>
      <c r="K13" s="228">
        <v>1293.7543624510558</v>
      </c>
      <c r="L13" s="227">
        <v>4.9281134955611504E-2</v>
      </c>
      <c r="M13" s="228">
        <v>652.87984491374471</v>
      </c>
      <c r="N13" s="227">
        <v>2.486921836231502E-2</v>
      </c>
      <c r="O13" s="338">
        <v>26252.527739394925</v>
      </c>
      <c r="P13" s="229" t="s">
        <v>35</v>
      </c>
      <c r="Q13" s="228">
        <v>16228.136571101808</v>
      </c>
      <c r="R13" s="227">
        <v>0.61815520136560531</v>
      </c>
      <c r="S13" s="228">
        <v>8077.7569609283164</v>
      </c>
      <c r="T13" s="227">
        <v>0.30769444531646822</v>
      </c>
      <c r="U13" s="228">
        <v>1946.6342073648007</v>
      </c>
      <c r="V13" s="227">
        <v>7.4150353317926521E-2</v>
      </c>
      <c r="X13" s="259">
        <v>104.90178632832941</v>
      </c>
      <c r="Y13" s="227">
        <v>6.526972386424911E-3</v>
      </c>
      <c r="Z13" s="228">
        <v>553.5670753166745</v>
      </c>
      <c r="AA13" s="227">
        <v>3.4442854989307152E-2</v>
      </c>
      <c r="AB13" s="228">
        <v>3766.4543343020487</v>
      </c>
      <c r="AC13" s="227">
        <v>0.23434818695819432</v>
      </c>
      <c r="AD13" s="228">
        <v>7644.8556761932186</v>
      </c>
      <c r="AE13" s="227">
        <v>0.47566169884412796</v>
      </c>
      <c r="AF13" s="228">
        <v>3111.3810115168412</v>
      </c>
      <c r="AG13" s="227">
        <v>0.19358962946785352</v>
      </c>
      <c r="AH13" s="228">
        <v>890.8839550005822</v>
      </c>
      <c r="AI13" s="227">
        <v>5.5430657354092125E-2</v>
      </c>
      <c r="AJ13" s="219">
        <v>16072.043838657695</v>
      </c>
      <c r="AL13" s="259">
        <v>97.670482895345415</v>
      </c>
      <c r="AM13" s="227">
        <v>2.2590373423273316E-2</v>
      </c>
      <c r="AN13" s="228">
        <v>680.5721858320793</v>
      </c>
      <c r="AO13" s="227">
        <v>0.15741070755136721</v>
      </c>
      <c r="AP13" s="228">
        <v>1982.9244307190552</v>
      </c>
      <c r="AQ13" s="227">
        <v>0.4586339908657282</v>
      </c>
      <c r="AR13" s="228">
        <v>1281.4650509303342</v>
      </c>
      <c r="AS13" s="227">
        <v>0.29639224841766182</v>
      </c>
      <c r="AT13" s="228">
        <v>237.43017768109536</v>
      </c>
      <c r="AU13" s="227">
        <v>5.4915632817309303E-2</v>
      </c>
      <c r="AV13" s="228">
        <v>43.482089084049477</v>
      </c>
      <c r="AW13" s="227">
        <v>1.0057046924660239E-2</v>
      </c>
      <c r="AX13" s="219">
        <v>4323.5444171419585</v>
      </c>
      <c r="AZ13" s="259">
        <v>59.962070972231395</v>
      </c>
      <c r="BA13" s="227">
        <v>2.0583830729902157E-2</v>
      </c>
      <c r="BB13" s="228">
        <v>364.88749943116261</v>
      </c>
      <c r="BC13" s="227">
        <v>0.12525889119517877</v>
      </c>
      <c r="BD13" s="228">
        <v>1217.1898164221177</v>
      </c>
      <c r="BE13" s="227">
        <v>0.41783795558022552</v>
      </c>
      <c r="BF13" s="228">
        <v>1133.6002328771337</v>
      </c>
      <c r="BG13" s="227">
        <v>0.38914325223567664</v>
      </c>
      <c r="BH13" s="228">
        <v>129.94161709724929</v>
      </c>
      <c r="BI13" s="227">
        <v>4.4606468851587845E-2</v>
      </c>
      <c r="BJ13" s="228">
        <v>7.4854201817147494</v>
      </c>
      <c r="BK13" s="227">
        <v>2.5696014074291077E-3</v>
      </c>
      <c r="BL13" s="219">
        <v>2913.0666569816094</v>
      </c>
      <c r="BN13" s="259">
        <v>35.984152656013492</v>
      </c>
      <c r="BO13" s="227">
        <v>0.14668621583293329</v>
      </c>
      <c r="BP13" s="228">
        <v>62.422018835882199</v>
      </c>
      <c r="BQ13" s="227">
        <v>0.25445783912762121</v>
      </c>
      <c r="BR13" s="228">
        <v>75.880940061104297</v>
      </c>
      <c r="BS13" s="227">
        <v>0.30932194118370926</v>
      </c>
      <c r="BT13" s="228">
        <v>41.043729938839498</v>
      </c>
      <c r="BU13" s="227">
        <v>0.16731113515302165</v>
      </c>
      <c r="BV13" s="228">
        <v>27.478732431938191</v>
      </c>
      <c r="BW13" s="227">
        <v>0.11201462251614561</v>
      </c>
      <c r="BX13" s="228">
        <v>2.5042236384776602</v>
      </c>
      <c r="BY13" s="227">
        <v>1.020824618656903E-2</v>
      </c>
      <c r="BZ13" s="219">
        <v>245.31379756225533</v>
      </c>
      <c r="CB13" s="259">
        <v>59.986250642848916</v>
      </c>
      <c r="CC13" s="227">
        <v>2.2228993324609682E-2</v>
      </c>
      <c r="CD13" s="228">
        <v>284.04249417974756</v>
      </c>
      <c r="CE13" s="227">
        <v>0.10525709874117287</v>
      </c>
      <c r="CF13" s="228">
        <v>998.28233050882113</v>
      </c>
      <c r="CG13" s="227">
        <v>0.36993162638348348</v>
      </c>
      <c r="CH13" s="228">
        <v>848.98929560919896</v>
      </c>
      <c r="CI13" s="227">
        <v>0.31460838412996811</v>
      </c>
      <c r="CJ13" s="228">
        <v>372.20792312881179</v>
      </c>
      <c r="CK13" s="227">
        <v>0.13792839775665372</v>
      </c>
      <c r="CL13" s="228">
        <v>135.05073498197868</v>
      </c>
      <c r="CM13" s="227">
        <v>5.0045499664112023E-2</v>
      </c>
      <c r="CN13" s="219"/>
    </row>
    <row r="14" spans="1:92" x14ac:dyDescent="0.2">
      <c r="A14" s="233">
        <v>97201</v>
      </c>
      <c r="B14" s="235" t="s">
        <v>32</v>
      </c>
      <c r="C14" s="236">
        <v>241</v>
      </c>
      <c r="D14" s="234">
        <v>0.31217616580310881</v>
      </c>
      <c r="E14" s="236">
        <v>234</v>
      </c>
      <c r="F14" s="234">
        <v>0.30310880829015546</v>
      </c>
      <c r="G14" s="236">
        <v>133</v>
      </c>
      <c r="H14" s="234">
        <v>0.17227979274611399</v>
      </c>
      <c r="I14" s="236">
        <v>103</v>
      </c>
      <c r="J14" s="234">
        <v>0.13341968911917099</v>
      </c>
      <c r="K14" s="236">
        <v>34</v>
      </c>
      <c r="L14" s="234">
        <v>4.4041450777202069E-2</v>
      </c>
      <c r="M14" s="236">
        <v>27</v>
      </c>
      <c r="N14" s="234">
        <v>3.4974093264248704E-2</v>
      </c>
      <c r="O14" s="338">
        <v>772</v>
      </c>
      <c r="P14" s="235" t="s">
        <v>32</v>
      </c>
      <c r="Q14" s="236">
        <v>475</v>
      </c>
      <c r="R14" s="234">
        <v>0.61528497409326421</v>
      </c>
      <c r="S14" s="236">
        <v>236</v>
      </c>
      <c r="T14" s="234">
        <v>0.30569948186528495</v>
      </c>
      <c r="U14" s="236">
        <v>61</v>
      </c>
      <c r="V14" s="234">
        <v>7.901554404145078E-2</v>
      </c>
      <c r="X14" s="321">
        <v>1</v>
      </c>
      <c r="Y14" s="234">
        <v>2.0491803278688526E-3</v>
      </c>
      <c r="Z14" s="236">
        <v>15</v>
      </c>
      <c r="AA14" s="234">
        <v>3.0737704918032786E-2</v>
      </c>
      <c r="AB14" s="236">
        <v>82</v>
      </c>
      <c r="AC14" s="234">
        <v>0.16803278688524589</v>
      </c>
      <c r="AD14" s="236">
        <v>229</v>
      </c>
      <c r="AE14" s="234">
        <v>0.46926229508196721</v>
      </c>
      <c r="AF14" s="236">
        <v>125</v>
      </c>
      <c r="AG14" s="234">
        <v>0.25614754098360654</v>
      </c>
      <c r="AH14" s="236">
        <v>36</v>
      </c>
      <c r="AI14" s="234">
        <v>7.3770491803278687E-2</v>
      </c>
      <c r="AJ14" s="219">
        <v>488</v>
      </c>
      <c r="AL14" s="321">
        <v>3</v>
      </c>
      <c r="AM14" s="234">
        <v>2.34375E-2</v>
      </c>
      <c r="AN14" s="236">
        <v>8</v>
      </c>
      <c r="AO14" s="234">
        <v>6.25E-2</v>
      </c>
      <c r="AP14" s="236">
        <v>59</v>
      </c>
      <c r="AQ14" s="234">
        <v>0.4609375</v>
      </c>
      <c r="AR14" s="236">
        <v>36</v>
      </c>
      <c r="AS14" s="234">
        <v>0.28125</v>
      </c>
      <c r="AT14" s="236">
        <v>18</v>
      </c>
      <c r="AU14" s="234">
        <v>0.140625</v>
      </c>
      <c r="AV14" s="236">
        <v>4</v>
      </c>
      <c r="AW14" s="234">
        <v>3.125E-2</v>
      </c>
      <c r="AX14" s="219">
        <v>128</v>
      </c>
      <c r="AZ14" s="321">
        <v>0</v>
      </c>
      <c r="BA14" s="234">
        <v>0</v>
      </c>
      <c r="BB14" s="236">
        <v>3</v>
      </c>
      <c r="BC14" s="234">
        <v>3.125E-2</v>
      </c>
      <c r="BD14" s="236">
        <v>51</v>
      </c>
      <c r="BE14" s="234">
        <v>0.53125</v>
      </c>
      <c r="BF14" s="236">
        <v>37</v>
      </c>
      <c r="BG14" s="234">
        <v>0.38541666666666669</v>
      </c>
      <c r="BH14" s="236">
        <v>4</v>
      </c>
      <c r="BI14" s="234">
        <v>4.1666666666666664E-2</v>
      </c>
      <c r="BJ14" s="236">
        <v>1</v>
      </c>
      <c r="BK14" s="234">
        <v>1.0416666666666666E-2</v>
      </c>
      <c r="BL14" s="219">
        <v>96</v>
      </c>
      <c r="BN14" s="321">
        <v>10</v>
      </c>
      <c r="BO14" s="234">
        <v>0.76923076923076927</v>
      </c>
      <c r="BP14" s="236">
        <v>0</v>
      </c>
      <c r="BQ14" s="234">
        <v>0</v>
      </c>
      <c r="BR14" s="236">
        <v>2</v>
      </c>
      <c r="BS14" s="234">
        <v>0.15384615384615385</v>
      </c>
      <c r="BT14" s="236">
        <v>1</v>
      </c>
      <c r="BU14" s="234">
        <v>7.6923076923076927E-2</v>
      </c>
      <c r="BV14" s="236">
        <v>0</v>
      </c>
      <c r="BW14" s="234">
        <v>0</v>
      </c>
      <c r="BX14" s="236">
        <v>0</v>
      </c>
      <c r="BY14" s="234">
        <v>0</v>
      </c>
      <c r="BZ14" s="219">
        <v>13</v>
      </c>
      <c r="CB14" s="321">
        <v>1</v>
      </c>
      <c r="CC14" s="234">
        <v>2.1276595744680851E-2</v>
      </c>
      <c r="CD14" s="236">
        <v>4</v>
      </c>
      <c r="CE14" s="234">
        <v>8.5106382978723402E-2</v>
      </c>
      <c r="CF14" s="236">
        <v>18</v>
      </c>
      <c r="CG14" s="234">
        <v>0.38297872340425532</v>
      </c>
      <c r="CH14" s="236">
        <v>14</v>
      </c>
      <c r="CI14" s="234">
        <v>0.2978723404255319</v>
      </c>
      <c r="CJ14" s="236">
        <v>6</v>
      </c>
      <c r="CK14" s="234">
        <v>0.1276595744680851</v>
      </c>
      <c r="CL14" s="236">
        <v>4</v>
      </c>
      <c r="CM14" s="234">
        <v>8.5106382978723402E-2</v>
      </c>
      <c r="CN14" s="219"/>
    </row>
    <row r="15" spans="1:92" x14ac:dyDescent="0.2">
      <c r="A15" s="233">
        <v>97203</v>
      </c>
      <c r="B15" s="235" t="s">
        <v>1</v>
      </c>
      <c r="C15" s="231">
        <v>492.64865733856823</v>
      </c>
      <c r="D15" s="234">
        <v>0.33049738219895286</v>
      </c>
      <c r="E15" s="231">
        <v>451.67589771833082</v>
      </c>
      <c r="F15" s="234">
        <v>0.30301047120418845</v>
      </c>
      <c r="G15" s="231">
        <v>242.90993203426433</v>
      </c>
      <c r="H15" s="234">
        <v>0.16295811518324607</v>
      </c>
      <c r="I15" s="231">
        <v>194.13283724826749</v>
      </c>
      <c r="J15" s="234">
        <v>0.13023560209424084</v>
      </c>
      <c r="K15" s="231">
        <v>76.092267866155083</v>
      </c>
      <c r="L15" s="234">
        <v>5.1047120418848159E-2</v>
      </c>
      <c r="M15" s="231">
        <v>33.168424454477858</v>
      </c>
      <c r="N15" s="234">
        <v>2.2251308900523559E-2</v>
      </c>
      <c r="O15" s="338">
        <v>1490.6280166600638</v>
      </c>
      <c r="P15" s="235" t="s">
        <v>1</v>
      </c>
      <c r="Q15" s="231">
        <v>944.32455505689904</v>
      </c>
      <c r="R15" s="234">
        <v>0.63350785340314131</v>
      </c>
      <c r="S15" s="231">
        <v>437.04276928253182</v>
      </c>
      <c r="T15" s="234">
        <v>0.29319371727748694</v>
      </c>
      <c r="U15" s="231">
        <v>109.26069232063294</v>
      </c>
      <c r="V15" s="234">
        <v>7.3298429319371722E-2</v>
      </c>
      <c r="X15" s="321">
        <v>0.97554189571993699</v>
      </c>
      <c r="Y15" s="234">
        <v>9.9403578528827049E-4</v>
      </c>
      <c r="Z15" s="231">
        <v>26.339631184438296</v>
      </c>
      <c r="AA15" s="234">
        <v>2.6838966202783299E-2</v>
      </c>
      <c r="AB15" s="231">
        <v>168.7687479595491</v>
      </c>
      <c r="AC15" s="234">
        <v>0.17196819085487078</v>
      </c>
      <c r="AD15" s="231">
        <v>502.40407629576754</v>
      </c>
      <c r="AE15" s="234">
        <v>0.51192842942345929</v>
      </c>
      <c r="AF15" s="231">
        <v>212.66813326694623</v>
      </c>
      <c r="AG15" s="234">
        <v>0.21669980119284291</v>
      </c>
      <c r="AH15" s="231">
        <v>70.239016491835457</v>
      </c>
      <c r="AI15" s="234">
        <v>7.1570576540755465E-2</v>
      </c>
      <c r="AJ15" s="219">
        <v>981.39514709425657</v>
      </c>
      <c r="AL15" s="321">
        <v>0.97554189571993699</v>
      </c>
      <c r="AM15" s="234">
        <v>5.5555555555555558E-3</v>
      </c>
      <c r="AN15" s="231">
        <v>23.413005497278487</v>
      </c>
      <c r="AO15" s="234">
        <v>0.13333333333333333</v>
      </c>
      <c r="AP15" s="231">
        <v>75.116725970435141</v>
      </c>
      <c r="AQ15" s="234">
        <v>0.42777777777777776</v>
      </c>
      <c r="AR15" s="231">
        <v>55.605888056036406</v>
      </c>
      <c r="AS15" s="234">
        <v>0.31666666666666671</v>
      </c>
      <c r="AT15" s="231">
        <v>15.608670331518994</v>
      </c>
      <c r="AU15" s="234">
        <v>8.8888888888888906E-2</v>
      </c>
      <c r="AV15" s="231">
        <v>4.8777094785996846</v>
      </c>
      <c r="AW15" s="234">
        <v>2.777777777777778E-2</v>
      </c>
      <c r="AX15" s="219">
        <v>175.59754122958864</v>
      </c>
      <c r="AZ15" s="321">
        <v>0</v>
      </c>
      <c r="BA15" s="234">
        <v>0</v>
      </c>
      <c r="BB15" s="231">
        <v>24.388547392998422</v>
      </c>
      <c r="BC15" s="234">
        <v>0.14792899408284024</v>
      </c>
      <c r="BD15" s="231">
        <v>73.16564217899527</v>
      </c>
      <c r="BE15" s="234">
        <v>0.44378698224852076</v>
      </c>
      <c r="BF15" s="231">
        <v>44.874927203117103</v>
      </c>
      <c r="BG15" s="234">
        <v>0.27218934911242609</v>
      </c>
      <c r="BH15" s="231">
        <v>21.461921705838613</v>
      </c>
      <c r="BI15" s="234">
        <v>0.13017751479289941</v>
      </c>
      <c r="BJ15" s="231">
        <v>0.97554189571993699</v>
      </c>
      <c r="BK15" s="234">
        <v>5.9171597633136102E-3</v>
      </c>
      <c r="BL15" s="219">
        <v>164.86658037666933</v>
      </c>
      <c r="BN15" s="321">
        <v>0</v>
      </c>
      <c r="BO15" s="234">
        <v>0</v>
      </c>
      <c r="BP15" s="231">
        <v>0</v>
      </c>
      <c r="BQ15" s="234">
        <v>0</v>
      </c>
      <c r="BR15" s="231">
        <v>0.97554189571993699</v>
      </c>
      <c r="BS15" s="234">
        <v>0.5</v>
      </c>
      <c r="BT15" s="231">
        <v>0.97554189571993699</v>
      </c>
      <c r="BU15" s="234">
        <v>0.5</v>
      </c>
      <c r="BV15" s="231">
        <v>0</v>
      </c>
      <c r="BW15" s="234">
        <v>0</v>
      </c>
      <c r="BX15" s="231">
        <v>0</v>
      </c>
      <c r="BY15" s="234">
        <v>0</v>
      </c>
      <c r="BZ15" s="219">
        <v>1.951083791439874</v>
      </c>
      <c r="CB15" s="321">
        <v>4.8777094785996846</v>
      </c>
      <c r="CC15" s="234">
        <v>2.9239766081871343E-2</v>
      </c>
      <c r="CD15" s="231">
        <v>11.706502748639243</v>
      </c>
      <c r="CE15" s="234">
        <v>7.0175438596491224E-2</v>
      </c>
      <c r="CF15" s="231">
        <v>49.75263668171678</v>
      </c>
      <c r="CG15" s="234">
        <v>0.2982456140350877</v>
      </c>
      <c r="CH15" s="231">
        <v>75.116725970435155</v>
      </c>
      <c r="CI15" s="234">
        <v>0.4502923976608188</v>
      </c>
      <c r="CJ15" s="231">
        <v>16.584212227238929</v>
      </c>
      <c r="CK15" s="234">
        <v>9.9415204678362581E-2</v>
      </c>
      <c r="CL15" s="231">
        <v>8.7798770614794321</v>
      </c>
      <c r="CM15" s="234">
        <v>5.2631578947368418E-2</v>
      </c>
      <c r="CN15" s="219"/>
    </row>
    <row r="16" spans="1:92" x14ac:dyDescent="0.2">
      <c r="A16" s="233">
        <v>97211</v>
      </c>
      <c r="B16" s="235" t="s">
        <v>30</v>
      </c>
      <c r="C16" s="231">
        <v>110.90379008746356</v>
      </c>
      <c r="D16" s="234">
        <v>0.38461538461538458</v>
      </c>
      <c r="E16" s="231">
        <v>81.329446064139944</v>
      </c>
      <c r="F16" s="234">
        <v>0.28205128205128205</v>
      </c>
      <c r="G16" s="231">
        <v>48.982507288629741</v>
      </c>
      <c r="H16" s="234">
        <v>0.16987179487179488</v>
      </c>
      <c r="I16" s="231">
        <v>28.650145772594755</v>
      </c>
      <c r="J16" s="234">
        <v>9.9358974358974353E-2</v>
      </c>
      <c r="K16" s="231">
        <v>13.862973760932944</v>
      </c>
      <c r="L16" s="234">
        <v>4.8076923076923066E-2</v>
      </c>
      <c r="M16" s="231">
        <v>4.6209912536443145</v>
      </c>
      <c r="N16" s="234">
        <v>1.6025641025641024E-2</v>
      </c>
      <c r="O16" s="338">
        <v>288.34985422740527</v>
      </c>
      <c r="P16" s="235" t="s">
        <v>30</v>
      </c>
      <c r="Q16" s="231">
        <v>192.23323615160351</v>
      </c>
      <c r="R16" s="234">
        <v>0.66666666666666663</v>
      </c>
      <c r="S16" s="231">
        <v>77.632653061224488</v>
      </c>
      <c r="T16" s="234">
        <v>0.26923076923076922</v>
      </c>
      <c r="U16" s="231">
        <v>18.483965014577258</v>
      </c>
      <c r="V16" s="234">
        <v>6.4102564102564097E-2</v>
      </c>
      <c r="X16" s="321">
        <v>0</v>
      </c>
      <c r="Y16" s="234">
        <v>0</v>
      </c>
      <c r="Z16" s="231">
        <v>6.4693877551020407</v>
      </c>
      <c r="AA16" s="234">
        <v>3.888888888888889E-2</v>
      </c>
      <c r="AB16" s="231">
        <v>43.437317784256564</v>
      </c>
      <c r="AC16" s="234">
        <v>0.26111111111111113</v>
      </c>
      <c r="AD16" s="231">
        <v>55.451895043731781</v>
      </c>
      <c r="AE16" s="234">
        <v>0.33333333333333331</v>
      </c>
      <c r="AF16" s="231">
        <v>33.271137026239067</v>
      </c>
      <c r="AG16" s="234">
        <v>0.19999999999999998</v>
      </c>
      <c r="AH16" s="231">
        <v>27.725947521865891</v>
      </c>
      <c r="AI16" s="234">
        <v>0.16666666666666666</v>
      </c>
      <c r="AJ16" s="219">
        <v>166.35568513119534</v>
      </c>
      <c r="AL16" s="321">
        <v>0.92419825072886297</v>
      </c>
      <c r="AM16" s="234">
        <v>1.6666666666666666E-2</v>
      </c>
      <c r="AN16" s="231">
        <v>11.090379008746355</v>
      </c>
      <c r="AO16" s="234">
        <v>0.2</v>
      </c>
      <c r="AP16" s="231">
        <v>20.332361516034982</v>
      </c>
      <c r="AQ16" s="234">
        <v>0.36666666666666664</v>
      </c>
      <c r="AR16" s="231">
        <v>15.711370262390671</v>
      </c>
      <c r="AS16" s="234">
        <v>0.28333333333333338</v>
      </c>
      <c r="AT16" s="231">
        <v>2.7725947521865888</v>
      </c>
      <c r="AU16" s="234">
        <v>0.05</v>
      </c>
      <c r="AV16" s="231">
        <v>4.6209912536443145</v>
      </c>
      <c r="AW16" s="234">
        <v>8.3333333333333329E-2</v>
      </c>
      <c r="AX16" s="219">
        <v>55.451895043731774</v>
      </c>
      <c r="AZ16" s="321">
        <v>0</v>
      </c>
      <c r="BA16" s="234">
        <v>0</v>
      </c>
      <c r="BB16" s="231">
        <v>2.7725947521865888</v>
      </c>
      <c r="BC16" s="234">
        <v>9.9999999999999992E-2</v>
      </c>
      <c r="BD16" s="231">
        <v>18.483965014577262</v>
      </c>
      <c r="BE16" s="234">
        <v>0.66666666666666674</v>
      </c>
      <c r="BF16" s="231">
        <v>5.5451895043731776</v>
      </c>
      <c r="BG16" s="234">
        <v>0.19999999999999998</v>
      </c>
      <c r="BH16" s="231">
        <v>0.92419825072886297</v>
      </c>
      <c r="BI16" s="234">
        <v>3.3333333333333333E-2</v>
      </c>
      <c r="BJ16" s="231">
        <v>0</v>
      </c>
      <c r="BK16" s="234">
        <v>0</v>
      </c>
      <c r="BL16" s="219">
        <v>27.725947521865891</v>
      </c>
      <c r="BN16" s="321">
        <v>0</v>
      </c>
      <c r="BO16" s="234">
        <v>0</v>
      </c>
      <c r="BP16" s="231">
        <v>1.8483965014577259</v>
      </c>
      <c r="BQ16" s="234">
        <v>0.33333333333333337</v>
      </c>
      <c r="BR16" s="231">
        <v>2.7725947521865888</v>
      </c>
      <c r="BS16" s="234">
        <v>0.5</v>
      </c>
      <c r="BT16" s="231">
        <v>0.92419825072886297</v>
      </c>
      <c r="BU16" s="234">
        <v>0.16666666666666669</v>
      </c>
      <c r="BV16" s="231">
        <v>0</v>
      </c>
      <c r="BW16" s="234">
        <v>0</v>
      </c>
      <c r="BX16" s="231">
        <v>0</v>
      </c>
      <c r="BY16" s="234">
        <v>0</v>
      </c>
      <c r="BZ16" s="219">
        <v>5.5451895043731776</v>
      </c>
      <c r="CB16" s="321">
        <v>0</v>
      </c>
      <c r="CC16" s="234">
        <v>0</v>
      </c>
      <c r="CD16" s="231">
        <v>3.6967930029154519</v>
      </c>
      <c r="CE16" s="234">
        <v>0.11111111111111113</v>
      </c>
      <c r="CF16" s="231">
        <v>11.090379008746355</v>
      </c>
      <c r="CG16" s="234">
        <v>0.33333333333333337</v>
      </c>
      <c r="CH16" s="231">
        <v>12.93877551020408</v>
      </c>
      <c r="CI16" s="234">
        <v>0.3888888888888889</v>
      </c>
      <c r="CJ16" s="231">
        <v>3.6967930029154519</v>
      </c>
      <c r="CK16" s="234">
        <v>0.11111111111111113</v>
      </c>
      <c r="CL16" s="231">
        <v>1.8483965014577259</v>
      </c>
      <c r="CM16" s="234">
        <v>5.5555555555555566E-2</v>
      </c>
      <c r="CN16" s="219"/>
    </row>
    <row r="17" spans="1:92" x14ac:dyDescent="0.2">
      <c r="A17" s="233">
        <v>97214</v>
      </c>
      <c r="B17" s="235" t="s">
        <v>11</v>
      </c>
      <c r="C17" s="231">
        <v>926.46720645153948</v>
      </c>
      <c r="D17" s="234">
        <v>0.31541820624790062</v>
      </c>
      <c r="E17" s="231">
        <v>890.94769693902026</v>
      </c>
      <c r="F17" s="234">
        <v>0.30332549546523346</v>
      </c>
      <c r="G17" s="231">
        <v>537.72590789785829</v>
      </c>
      <c r="H17" s="234">
        <v>0.18307020490426604</v>
      </c>
      <c r="I17" s="231">
        <v>349.27517687310427</v>
      </c>
      <c r="J17" s="234">
        <v>0.11891165602955996</v>
      </c>
      <c r="K17" s="231">
        <v>148.98460934417727</v>
      </c>
      <c r="L17" s="234">
        <v>5.0722203560631514E-2</v>
      </c>
      <c r="M17" s="231">
        <v>83.865508571225604</v>
      </c>
      <c r="N17" s="234">
        <v>2.8552233792408465E-2</v>
      </c>
      <c r="O17" s="338">
        <v>2937.2661060769251</v>
      </c>
      <c r="P17" s="235" t="s">
        <v>11</v>
      </c>
      <c r="Q17" s="231">
        <v>1817.4149033905596</v>
      </c>
      <c r="R17" s="234">
        <v>0.61874370171313398</v>
      </c>
      <c r="S17" s="231">
        <v>887.00108477096251</v>
      </c>
      <c r="T17" s="234">
        <v>0.30198186093382595</v>
      </c>
      <c r="U17" s="231">
        <v>232.85011791540288</v>
      </c>
      <c r="V17" s="234">
        <v>7.9274437353039975E-2</v>
      </c>
      <c r="X17" s="321">
        <v>15.786448672230705</v>
      </c>
      <c r="Y17" s="234">
        <v>7.9443892750744784E-3</v>
      </c>
      <c r="Z17" s="231">
        <v>82.878855529211208</v>
      </c>
      <c r="AA17" s="234">
        <v>4.1708043694141016E-2</v>
      </c>
      <c r="AB17" s="231">
        <v>314.74232040259966</v>
      </c>
      <c r="AC17" s="234">
        <v>0.15839126117179739</v>
      </c>
      <c r="AD17" s="231">
        <v>841.61504483829935</v>
      </c>
      <c r="AE17" s="234">
        <v>0.42353525322740804</v>
      </c>
      <c r="AF17" s="231">
        <v>493.32652100720952</v>
      </c>
      <c r="AG17" s="234">
        <v>0.24826216484607744</v>
      </c>
      <c r="AH17" s="231">
        <v>238.77003616748937</v>
      </c>
      <c r="AI17" s="234">
        <v>0.12015888778550146</v>
      </c>
      <c r="AJ17" s="219">
        <v>1987.1192266170401</v>
      </c>
      <c r="AL17" s="321">
        <v>5.9199182520865143</v>
      </c>
      <c r="AM17" s="234">
        <v>1.3921113689095127E-2</v>
      </c>
      <c r="AN17" s="231">
        <v>43.412733848634439</v>
      </c>
      <c r="AO17" s="234">
        <v>0.10208816705336426</v>
      </c>
      <c r="AP17" s="231">
        <v>166.74436410043683</v>
      </c>
      <c r="AQ17" s="234">
        <v>0.39211136890951276</v>
      </c>
      <c r="AR17" s="231">
        <v>151.94456847022053</v>
      </c>
      <c r="AS17" s="234">
        <v>0.3573085846867749</v>
      </c>
      <c r="AT17" s="231">
        <v>41.439427764605597</v>
      </c>
      <c r="AU17" s="234">
        <v>9.7447795823665889E-2</v>
      </c>
      <c r="AV17" s="231">
        <v>15.786448672230705</v>
      </c>
      <c r="AW17" s="234">
        <v>3.7122969837587005E-2</v>
      </c>
      <c r="AX17" s="219">
        <v>425.24746110821462</v>
      </c>
      <c r="AZ17" s="321">
        <v>0.98665304201441895</v>
      </c>
      <c r="BA17" s="234">
        <v>4.4843049327354268E-3</v>
      </c>
      <c r="BB17" s="231">
        <v>10.85318346215861</v>
      </c>
      <c r="BC17" s="234">
        <v>4.9327354260089697E-2</v>
      </c>
      <c r="BD17" s="231">
        <v>47.359346016692115</v>
      </c>
      <c r="BE17" s="234">
        <v>0.21524663677130049</v>
      </c>
      <c r="BF17" s="231">
        <v>84.852161613240028</v>
      </c>
      <c r="BG17" s="234">
        <v>0.3856502242152467</v>
      </c>
      <c r="BH17" s="231">
        <v>69.065712941009323</v>
      </c>
      <c r="BI17" s="234">
        <v>0.31390134529147984</v>
      </c>
      <c r="BJ17" s="231">
        <v>6.9065712941009334</v>
      </c>
      <c r="BK17" s="234">
        <v>3.1390134529147989E-2</v>
      </c>
      <c r="BL17" s="219">
        <v>220.0236283692154</v>
      </c>
      <c r="BN17" s="321">
        <v>0.98665304201441895</v>
      </c>
      <c r="BO17" s="234">
        <v>2.6315789473684209E-2</v>
      </c>
      <c r="BP17" s="231">
        <v>4.9332652100720944</v>
      </c>
      <c r="BQ17" s="234">
        <v>0.13157894736842105</v>
      </c>
      <c r="BR17" s="231">
        <v>15.786448672230705</v>
      </c>
      <c r="BS17" s="234">
        <v>0.4210526315789474</v>
      </c>
      <c r="BT17" s="231">
        <v>14.799795630216288</v>
      </c>
      <c r="BU17" s="234">
        <v>0.39473684210526322</v>
      </c>
      <c r="BV17" s="231">
        <v>0.98665304201441895</v>
      </c>
      <c r="BW17" s="234">
        <v>2.6315789473684209E-2</v>
      </c>
      <c r="BX17" s="231">
        <v>0</v>
      </c>
      <c r="BY17" s="234">
        <v>0</v>
      </c>
      <c r="BZ17" s="219">
        <v>37.492815596547921</v>
      </c>
      <c r="CB17" s="321">
        <v>6.9065712941009325</v>
      </c>
      <c r="CC17" s="234">
        <v>2.5830258302583023E-2</v>
      </c>
      <c r="CD17" s="231">
        <v>22.693019966331637</v>
      </c>
      <c r="CE17" s="234">
        <v>8.4870848708487073E-2</v>
      </c>
      <c r="CF17" s="231">
        <v>70.052365983023748</v>
      </c>
      <c r="CG17" s="234">
        <v>0.26199261992619921</v>
      </c>
      <c r="CH17" s="231">
        <v>95.70534507539864</v>
      </c>
      <c r="CI17" s="234">
        <v>0.35793357933579334</v>
      </c>
      <c r="CJ17" s="231">
        <v>43.412733848634431</v>
      </c>
      <c r="CK17" s="234">
        <v>0.16236162361623613</v>
      </c>
      <c r="CL17" s="231">
        <v>28.612938218418151</v>
      </c>
      <c r="CM17" s="234">
        <v>0.1070110701107011</v>
      </c>
      <c r="CN17" s="219"/>
    </row>
    <row r="18" spans="1:92" x14ac:dyDescent="0.2">
      <c r="A18" s="233">
        <v>97215</v>
      </c>
      <c r="B18" s="235" t="s">
        <v>12</v>
      </c>
      <c r="C18" s="231">
        <v>146.40331491712757</v>
      </c>
      <c r="D18" s="234">
        <v>0.3258928571428571</v>
      </c>
      <c r="E18" s="231">
        <v>128.35359116022144</v>
      </c>
      <c r="F18" s="234">
        <v>0.2857142857142857</v>
      </c>
      <c r="G18" s="231">
        <v>86.237569060773779</v>
      </c>
      <c r="H18" s="234">
        <v>0.1919642857142857</v>
      </c>
      <c r="I18" s="231">
        <v>42.116022099447662</v>
      </c>
      <c r="J18" s="234">
        <v>9.375E-2</v>
      </c>
      <c r="K18" s="231">
        <v>31.085635359116132</v>
      </c>
      <c r="L18" s="234">
        <v>6.9196428571428575E-2</v>
      </c>
      <c r="M18" s="231">
        <v>15.041436464088449</v>
      </c>
      <c r="N18" s="234">
        <v>3.3482142857142849E-2</v>
      </c>
      <c r="O18" s="338">
        <v>449.23756906077506</v>
      </c>
      <c r="P18" s="235" t="s">
        <v>12</v>
      </c>
      <c r="Q18" s="231">
        <v>274.75690607734902</v>
      </c>
      <c r="R18" s="234">
        <v>0.61160714285714279</v>
      </c>
      <c r="S18" s="231">
        <v>128.35359116022144</v>
      </c>
      <c r="T18" s="234">
        <v>0.2857142857142857</v>
      </c>
      <c r="U18" s="231">
        <v>46.127071823204581</v>
      </c>
      <c r="V18" s="234">
        <v>0.10267857142857142</v>
      </c>
      <c r="X18" s="321">
        <v>0</v>
      </c>
      <c r="Y18" s="234">
        <v>0</v>
      </c>
      <c r="Z18" s="231">
        <v>6.0165745856353796</v>
      </c>
      <c r="AA18" s="234">
        <v>2.3255813953488368E-2</v>
      </c>
      <c r="AB18" s="231">
        <v>53.146408839779191</v>
      </c>
      <c r="AC18" s="234">
        <v>0.20542635658914726</v>
      </c>
      <c r="AD18" s="231">
        <v>113.31215469613301</v>
      </c>
      <c r="AE18" s="234">
        <v>0.43798449612403101</v>
      </c>
      <c r="AF18" s="231">
        <v>53.146408839779191</v>
      </c>
      <c r="AG18" s="234">
        <v>0.20542635658914726</v>
      </c>
      <c r="AH18" s="231">
        <v>33.091160220994588</v>
      </c>
      <c r="AI18" s="234">
        <v>0.12790697674418602</v>
      </c>
      <c r="AJ18" s="219">
        <v>258.71270718232137</v>
      </c>
      <c r="AL18" s="321">
        <v>0</v>
      </c>
      <c r="AM18" s="234">
        <v>0</v>
      </c>
      <c r="AN18" s="231">
        <v>4.01104972375692</v>
      </c>
      <c r="AO18" s="234">
        <v>0.10256410256410256</v>
      </c>
      <c r="AP18" s="231">
        <v>13.035911602209991</v>
      </c>
      <c r="AQ18" s="234">
        <v>0.33333333333333337</v>
      </c>
      <c r="AR18" s="231">
        <v>14.038674033149221</v>
      </c>
      <c r="AS18" s="234">
        <v>0.35897435897435898</v>
      </c>
      <c r="AT18" s="231">
        <v>7.0193370165746103</v>
      </c>
      <c r="AU18" s="234">
        <v>0.17948717948717949</v>
      </c>
      <c r="AV18" s="231">
        <v>1.00276243093923</v>
      </c>
      <c r="AW18" s="234">
        <v>2.564102564102564E-2</v>
      </c>
      <c r="AX18" s="219">
        <v>39.107734806629971</v>
      </c>
      <c r="AZ18" s="321">
        <v>0</v>
      </c>
      <c r="BA18" s="234">
        <v>0</v>
      </c>
      <c r="BB18" s="231">
        <v>2.00552486187846</v>
      </c>
      <c r="BC18" s="234">
        <v>3.0303030303030304E-2</v>
      </c>
      <c r="BD18" s="231">
        <v>32.08839779005536</v>
      </c>
      <c r="BE18" s="234">
        <v>0.48484848484848486</v>
      </c>
      <c r="BF18" s="231">
        <v>29.080110497237669</v>
      </c>
      <c r="BG18" s="234">
        <v>0.43939393939393939</v>
      </c>
      <c r="BH18" s="231">
        <v>3.0082872928176898</v>
      </c>
      <c r="BI18" s="234">
        <v>4.5454545454545456E-2</v>
      </c>
      <c r="BJ18" s="231">
        <v>0</v>
      </c>
      <c r="BK18" s="234">
        <v>0</v>
      </c>
      <c r="BL18" s="219">
        <v>66.182320441989177</v>
      </c>
      <c r="BN18" s="321">
        <v>0</v>
      </c>
      <c r="BO18" s="234">
        <v>0</v>
      </c>
      <c r="BP18" s="231">
        <v>0</v>
      </c>
      <c r="BQ18" s="234">
        <v>0</v>
      </c>
      <c r="BR18" s="231">
        <v>1.00276243093923</v>
      </c>
      <c r="BS18" s="234">
        <v>0.5</v>
      </c>
      <c r="BT18" s="231">
        <v>0</v>
      </c>
      <c r="BU18" s="234">
        <v>0</v>
      </c>
      <c r="BV18" s="231">
        <v>1.00276243093923</v>
      </c>
      <c r="BW18" s="234">
        <v>0.5</v>
      </c>
      <c r="BX18" s="231">
        <v>0</v>
      </c>
      <c r="BY18" s="234">
        <v>0</v>
      </c>
      <c r="BZ18" s="219">
        <v>2.00552486187846</v>
      </c>
      <c r="CB18" s="321">
        <v>0</v>
      </c>
      <c r="CC18" s="234">
        <v>0</v>
      </c>
      <c r="CD18" s="231">
        <v>9.0248618784530699</v>
      </c>
      <c r="CE18" s="234">
        <v>0.10843373493975905</v>
      </c>
      <c r="CF18" s="231">
        <v>24.066298342541518</v>
      </c>
      <c r="CG18" s="234">
        <v>0.28915662650602408</v>
      </c>
      <c r="CH18" s="231">
        <v>31.085635359116129</v>
      </c>
      <c r="CI18" s="234">
        <v>0.37349397590361449</v>
      </c>
      <c r="CJ18" s="231">
        <v>12.033149171270759</v>
      </c>
      <c r="CK18" s="234">
        <v>0.14457831325301204</v>
      </c>
      <c r="CL18" s="231">
        <v>7.0193370165746103</v>
      </c>
      <c r="CM18" s="234">
        <v>8.4337349397590369E-2</v>
      </c>
      <c r="CN18" s="219"/>
    </row>
    <row r="19" spans="1:92" x14ac:dyDescent="0.2">
      <c r="A19" s="233">
        <v>97216</v>
      </c>
      <c r="B19" s="232" t="s">
        <v>13</v>
      </c>
      <c r="C19" s="231">
        <v>510.07499244027957</v>
      </c>
      <c r="D19" s="230">
        <v>0.34418282548476453</v>
      </c>
      <c r="E19" s="231">
        <v>457.73329301481829</v>
      </c>
      <c r="F19" s="230">
        <v>0.30886426592797783</v>
      </c>
      <c r="G19" s="231">
        <v>250.41911097671675</v>
      </c>
      <c r="H19" s="230">
        <v>0.16897506925207756</v>
      </c>
      <c r="I19" s="231">
        <v>164.20925309948638</v>
      </c>
      <c r="J19" s="230">
        <v>0.11080332409972299</v>
      </c>
      <c r="K19" s="231">
        <v>61.578469912307405</v>
      </c>
      <c r="L19" s="230">
        <v>4.1551246537396128E-2</v>
      </c>
      <c r="M19" s="231">
        <v>37.97338977925623</v>
      </c>
      <c r="N19" s="230">
        <v>2.5623268698060944E-2</v>
      </c>
      <c r="O19" s="338">
        <v>1481.9885092228646</v>
      </c>
      <c r="P19" s="232" t="s">
        <v>13</v>
      </c>
      <c r="Q19" s="231">
        <v>967.8082854550978</v>
      </c>
      <c r="R19" s="230">
        <v>0.65304709141274231</v>
      </c>
      <c r="S19" s="231">
        <v>414.62836407620313</v>
      </c>
      <c r="T19" s="230">
        <v>0.27977839335180055</v>
      </c>
      <c r="U19" s="231">
        <v>99.551859691563635</v>
      </c>
      <c r="V19" s="230">
        <v>6.7174515235457075E-2</v>
      </c>
      <c r="X19" s="321">
        <v>1.02630783187179</v>
      </c>
      <c r="Y19" s="230">
        <v>1.0741138560687433E-3</v>
      </c>
      <c r="Z19" s="231">
        <v>23.605080133051171</v>
      </c>
      <c r="AA19" s="230">
        <v>2.4704618689581098E-2</v>
      </c>
      <c r="AB19" s="231">
        <v>170.36710009071712</v>
      </c>
      <c r="AC19" s="230">
        <v>0.17830290010741137</v>
      </c>
      <c r="AD19" s="231">
        <v>428.99667372240822</v>
      </c>
      <c r="AE19" s="230">
        <v>0.44897959183673469</v>
      </c>
      <c r="AF19" s="231">
        <v>240.15603265799885</v>
      </c>
      <c r="AG19" s="230">
        <v>0.25134264232008591</v>
      </c>
      <c r="AH19" s="231">
        <v>91.341397036589314</v>
      </c>
      <c r="AI19" s="230">
        <v>9.5596133190118157E-2</v>
      </c>
      <c r="AJ19" s="219">
        <v>955.49259147263649</v>
      </c>
      <c r="AL19" s="321">
        <v>2.05261566374358</v>
      </c>
      <c r="AM19" s="230">
        <v>9.4786729857819895E-3</v>
      </c>
      <c r="AN19" s="231">
        <v>29.762927124281909</v>
      </c>
      <c r="AO19" s="230">
        <v>0.13744075829383887</v>
      </c>
      <c r="AP19" s="231">
        <v>96.472936195948265</v>
      </c>
      <c r="AQ19" s="230">
        <v>0.4454976303317536</v>
      </c>
      <c r="AR19" s="231">
        <v>65.683701239794559</v>
      </c>
      <c r="AS19" s="230">
        <v>0.30331753554502366</v>
      </c>
      <c r="AT19" s="231">
        <v>20.5261566374358</v>
      </c>
      <c r="AU19" s="230">
        <v>9.4786729857819912E-2</v>
      </c>
      <c r="AV19" s="231">
        <v>2.05261566374358</v>
      </c>
      <c r="AW19" s="230">
        <v>9.4786729857819895E-3</v>
      </c>
      <c r="AX19" s="219">
        <v>216.55095252494769</v>
      </c>
      <c r="AZ19" s="321">
        <v>9.23677048684611</v>
      </c>
      <c r="BA19" s="230">
        <v>4.8128342245989317E-2</v>
      </c>
      <c r="BB19" s="231">
        <v>50.289083761717713</v>
      </c>
      <c r="BC19" s="230">
        <v>0.26203208556149737</v>
      </c>
      <c r="BD19" s="231">
        <v>70.81524039915351</v>
      </c>
      <c r="BE19" s="230">
        <v>0.36898395721925142</v>
      </c>
      <c r="BF19" s="231">
        <v>54.394315089204866</v>
      </c>
      <c r="BG19" s="230">
        <v>0.28342245989304815</v>
      </c>
      <c r="BH19" s="231">
        <v>7.1841548231025305</v>
      </c>
      <c r="BI19" s="230">
        <v>3.7433155080213915E-2</v>
      </c>
      <c r="BJ19" s="231">
        <v>0</v>
      </c>
      <c r="BK19" s="230">
        <v>0</v>
      </c>
      <c r="BL19" s="219">
        <v>191.9195645600247</v>
      </c>
      <c r="BN19" s="321">
        <v>1.02630783187179</v>
      </c>
      <c r="BO19" s="230">
        <v>9.9999999999999992E-2</v>
      </c>
      <c r="BP19" s="231">
        <v>4.1052313274871599</v>
      </c>
      <c r="BQ19" s="230">
        <v>0.39999999999999997</v>
      </c>
      <c r="BR19" s="231">
        <v>3.0789234956153702</v>
      </c>
      <c r="BS19" s="230">
        <v>0.3</v>
      </c>
      <c r="BT19" s="231">
        <v>2.05261566374358</v>
      </c>
      <c r="BU19" s="230">
        <v>0.19999999999999998</v>
      </c>
      <c r="BV19" s="231">
        <v>0</v>
      </c>
      <c r="BW19" s="230">
        <v>0</v>
      </c>
      <c r="BX19" s="231">
        <v>0</v>
      </c>
      <c r="BY19" s="230">
        <v>0</v>
      </c>
      <c r="BZ19" s="219">
        <v>10.2630783187179</v>
      </c>
      <c r="CB19" s="321">
        <v>0</v>
      </c>
      <c r="CC19" s="230">
        <v>0</v>
      </c>
      <c r="CD19" s="231">
        <v>13.342001814333271</v>
      </c>
      <c r="CE19" s="230">
        <v>0.12380952380952381</v>
      </c>
      <c r="CF19" s="231">
        <v>23.605080133051171</v>
      </c>
      <c r="CG19" s="230">
        <v>0.21904761904761905</v>
      </c>
      <c r="CH19" s="231">
        <v>26.684003628666542</v>
      </c>
      <c r="CI19" s="230">
        <v>0.24761904761904763</v>
      </c>
      <c r="CJ19" s="231">
        <v>35.92077411551265</v>
      </c>
      <c r="CK19" s="230">
        <v>0.33333333333333331</v>
      </c>
      <c r="CL19" s="231">
        <v>8.2104626549743198</v>
      </c>
      <c r="CM19" s="230">
        <v>7.6190476190476183E-2</v>
      </c>
      <c r="CN19" s="219"/>
    </row>
    <row r="20" spans="1:92" x14ac:dyDescent="0.2">
      <c r="A20" s="233"/>
      <c r="B20" s="229" t="s">
        <v>36</v>
      </c>
      <c r="C20" s="228">
        <v>2427.4979612349784</v>
      </c>
      <c r="D20" s="227">
        <v>0.32717942698857982</v>
      </c>
      <c r="E20" s="228">
        <v>2244.0399248965309</v>
      </c>
      <c r="F20" s="227">
        <v>0.30245285824817747</v>
      </c>
      <c r="G20" s="228">
        <v>1299.275027258243</v>
      </c>
      <c r="H20" s="227">
        <v>0.17511695816323475</v>
      </c>
      <c r="I20" s="228">
        <v>881.38343509290075</v>
      </c>
      <c r="J20" s="227">
        <v>0.11879331387953637</v>
      </c>
      <c r="K20" s="228">
        <v>365.60395624268881</v>
      </c>
      <c r="L20" s="227">
        <v>4.9276289751191214E-2</v>
      </c>
      <c r="M20" s="228">
        <v>201.66975052269245</v>
      </c>
      <c r="N20" s="227">
        <v>2.7181152969280448E-2</v>
      </c>
      <c r="O20" s="338">
        <v>7419.4700552480335</v>
      </c>
      <c r="P20" s="229" t="s">
        <v>36</v>
      </c>
      <c r="Q20" s="228">
        <v>4671.5378861315094</v>
      </c>
      <c r="R20" s="227">
        <v>0.62963228523675729</v>
      </c>
      <c r="S20" s="228">
        <v>2180.6584623511435</v>
      </c>
      <c r="T20" s="227">
        <v>0.29391027204277109</v>
      </c>
      <c r="U20" s="228">
        <v>567.27370676538123</v>
      </c>
      <c r="V20" s="227">
        <v>7.6457442720471655E-2</v>
      </c>
      <c r="X20" s="259">
        <v>18.78829839982243</v>
      </c>
      <c r="Y20" s="227">
        <v>3.8842269369859278E-3</v>
      </c>
      <c r="Z20" s="228">
        <v>160.30952918743807</v>
      </c>
      <c r="AA20" s="227">
        <v>3.3141829998360246E-2</v>
      </c>
      <c r="AB20" s="228">
        <v>832.46189507690156</v>
      </c>
      <c r="AC20" s="227">
        <v>0.17210025346960711</v>
      </c>
      <c r="AD20" s="228">
        <v>2170.7798445963399</v>
      </c>
      <c r="AE20" s="227">
        <v>0.44877941403820365</v>
      </c>
      <c r="AF20" s="228">
        <v>1157.5682327981729</v>
      </c>
      <c r="AG20" s="227">
        <v>0.23931159786542217</v>
      </c>
      <c r="AH20" s="228">
        <v>497.16755743877457</v>
      </c>
      <c r="AI20" s="227">
        <v>0.10278267769142083</v>
      </c>
      <c r="AJ20" s="219">
        <v>4837.0753574974497</v>
      </c>
      <c r="AL20" s="259">
        <v>12.872274062278894</v>
      </c>
      <c r="AM20" s="227">
        <v>1.2377715213510686E-2</v>
      </c>
      <c r="AN20" s="228">
        <v>119.69009520269813</v>
      </c>
      <c r="AO20" s="227">
        <v>0.11509154521797818</v>
      </c>
      <c r="AP20" s="228">
        <v>430.70229938506515</v>
      </c>
      <c r="AQ20" s="227">
        <v>0.41415451363134981</v>
      </c>
      <c r="AR20" s="228">
        <v>338.98420206159142</v>
      </c>
      <c r="AS20" s="227">
        <v>0.32596026892350921</v>
      </c>
      <c r="AT20" s="228">
        <v>105.3661865023216</v>
      </c>
      <c r="AU20" s="227">
        <v>0.10131796785474108</v>
      </c>
      <c r="AV20" s="228">
        <v>32.34052749915751</v>
      </c>
      <c r="AW20" s="227">
        <v>3.1097989158911179E-2</v>
      </c>
      <c r="AX20" s="219">
        <v>1039.9555847131126</v>
      </c>
      <c r="AZ20" s="259">
        <v>10.223423528860529</v>
      </c>
      <c r="BA20" s="227">
        <v>1.3334006738552126E-2</v>
      </c>
      <c r="BB20" s="228">
        <v>93.308934230939798</v>
      </c>
      <c r="BC20" s="227">
        <v>0.12169915041572586</v>
      </c>
      <c r="BD20" s="228">
        <v>292.91259139947351</v>
      </c>
      <c r="BE20" s="227">
        <v>0.38203430157242663</v>
      </c>
      <c r="BF20" s="228">
        <v>255.74670390717287</v>
      </c>
      <c r="BG20" s="227">
        <v>0.33356030527680003</v>
      </c>
      <c r="BH20" s="228">
        <v>105.64427501349701</v>
      </c>
      <c r="BI20" s="227">
        <v>0.13778764725366202</v>
      </c>
      <c r="BJ20" s="228">
        <v>8.8821131898208705</v>
      </c>
      <c r="BK20" s="227">
        <v>1.1584588742833244E-2</v>
      </c>
      <c r="BL20" s="219">
        <v>766.71804126976463</v>
      </c>
      <c r="BN20" s="259">
        <v>12.012960873886209</v>
      </c>
      <c r="BO20" s="227">
        <v>0.17098427972002911</v>
      </c>
      <c r="BP20" s="228">
        <v>10.88689303901698</v>
      </c>
      <c r="BQ20" s="227">
        <v>0.15495659931031835</v>
      </c>
      <c r="BR20" s="228">
        <v>25.616271246691834</v>
      </c>
      <c r="BS20" s="227">
        <v>0.36460450793190385</v>
      </c>
      <c r="BT20" s="228">
        <v>19.752151440408667</v>
      </c>
      <c r="BU20" s="227">
        <v>0.28113863205038875</v>
      </c>
      <c r="BV20" s="228">
        <v>1.9894154729536488</v>
      </c>
      <c r="BW20" s="227">
        <v>2.8315980987359934E-2</v>
      </c>
      <c r="BX20" s="228">
        <v>0</v>
      </c>
      <c r="BY20" s="227">
        <v>0</v>
      </c>
      <c r="BZ20" s="219">
        <v>70.25769207295734</v>
      </c>
      <c r="CB20" s="259">
        <v>12.784280772700617</v>
      </c>
      <c r="CC20" s="227">
        <v>1.8121820551808523E-2</v>
      </c>
      <c r="CD20" s="228">
        <v>64.463179410672666</v>
      </c>
      <c r="CE20" s="227">
        <v>9.1377073943321521E-2</v>
      </c>
      <c r="CF20" s="228">
        <v>196.56676014907958</v>
      </c>
      <c r="CG20" s="227">
        <v>0.2786349593853234</v>
      </c>
      <c r="CH20" s="228">
        <v>255.53048554382056</v>
      </c>
      <c r="CI20" s="227">
        <v>0.36221651314400927</v>
      </c>
      <c r="CJ20" s="228">
        <v>117.64766236557222</v>
      </c>
      <c r="CK20" s="227">
        <v>0.16676650518199501</v>
      </c>
      <c r="CL20" s="228">
        <v>58.471011452904243</v>
      </c>
      <c r="CM20" s="227">
        <v>8.2883127793542358E-2</v>
      </c>
      <c r="CN20" s="219"/>
    </row>
    <row r="21" spans="1:92" x14ac:dyDescent="0.2">
      <c r="A21" s="233">
        <v>97234</v>
      </c>
      <c r="B21" s="235" t="s">
        <v>2</v>
      </c>
      <c r="C21" s="236">
        <v>202.18510206507651</v>
      </c>
      <c r="D21" s="234">
        <v>0.32252836304700155</v>
      </c>
      <c r="E21" s="236">
        <v>151.38482516430358</v>
      </c>
      <c r="F21" s="234">
        <v>0.24149108589951382</v>
      </c>
      <c r="G21" s="236">
        <v>114.80862579574701</v>
      </c>
      <c r="H21" s="234">
        <v>0.18314424635332255</v>
      </c>
      <c r="I21" s="236">
        <v>90.424492883375962</v>
      </c>
      <c r="J21" s="234">
        <v>0.14424635332252839</v>
      </c>
      <c r="K21" s="236">
        <v>43.688238134664779</v>
      </c>
      <c r="L21" s="234">
        <v>6.9692058346839544E-2</v>
      </c>
      <c r="M21" s="236">
        <v>24.384132912371033</v>
      </c>
      <c r="N21" s="234">
        <v>3.8897893030794155E-2</v>
      </c>
      <c r="O21" s="338">
        <v>626.87541695553887</v>
      </c>
      <c r="P21" s="235" t="s">
        <v>2</v>
      </c>
      <c r="Q21" s="236">
        <v>353.56992722938008</v>
      </c>
      <c r="R21" s="234">
        <v>0.56401944894651534</v>
      </c>
      <c r="S21" s="236">
        <v>205.23311867912298</v>
      </c>
      <c r="T21" s="234">
        <v>0.32739059967585099</v>
      </c>
      <c r="U21" s="236">
        <v>68.072371047035816</v>
      </c>
      <c r="V21" s="234">
        <v>0.10858995137763369</v>
      </c>
      <c r="X21" s="321">
        <v>6.09603322809276</v>
      </c>
      <c r="Y21" s="234">
        <v>1.7142857142857144E-2</v>
      </c>
      <c r="Z21" s="236">
        <v>16.25608860824736</v>
      </c>
      <c r="AA21" s="234">
        <v>4.5714285714285714E-2</v>
      </c>
      <c r="AB21" s="236">
        <v>71.120387661082205</v>
      </c>
      <c r="AC21" s="234">
        <v>0.2</v>
      </c>
      <c r="AD21" s="236">
        <v>137.16074763208709</v>
      </c>
      <c r="AE21" s="234">
        <v>0.38571428571428568</v>
      </c>
      <c r="AF21" s="236">
        <v>83.31245411726772</v>
      </c>
      <c r="AG21" s="234">
        <v>0.23428571428571429</v>
      </c>
      <c r="AH21" s="236">
        <v>41.65622705863386</v>
      </c>
      <c r="AI21" s="234">
        <v>0.11714285714285715</v>
      </c>
      <c r="AJ21" s="219">
        <v>355.60193830541101</v>
      </c>
      <c r="AL21" s="321">
        <v>5.0800276900772996</v>
      </c>
      <c r="AM21" s="234">
        <v>6.8493150684931503E-2</v>
      </c>
      <c r="AN21" s="236">
        <v>14.224077532216439</v>
      </c>
      <c r="AO21" s="234">
        <v>0.19178082191780821</v>
      </c>
      <c r="AP21" s="236">
        <v>23.368127374355577</v>
      </c>
      <c r="AQ21" s="234">
        <v>0.31506849315068491</v>
      </c>
      <c r="AR21" s="236">
        <v>18.288099684278279</v>
      </c>
      <c r="AS21" s="234">
        <v>0.24657534246575341</v>
      </c>
      <c r="AT21" s="236">
        <v>10.160055380154599</v>
      </c>
      <c r="AU21" s="234">
        <v>0.13698630136986301</v>
      </c>
      <c r="AV21" s="236">
        <v>3.04801661404638</v>
      </c>
      <c r="AW21" s="234">
        <v>4.1095890410958902E-2</v>
      </c>
      <c r="AX21" s="219">
        <v>74.16840427512858</v>
      </c>
      <c r="AZ21" s="321">
        <v>0</v>
      </c>
      <c r="BA21" s="234">
        <v>0</v>
      </c>
      <c r="BB21" s="236">
        <v>8.1280443041236801</v>
      </c>
      <c r="BC21" s="234">
        <v>6.2992125984251968E-2</v>
      </c>
      <c r="BD21" s="236">
        <v>48.76826582474208</v>
      </c>
      <c r="BE21" s="234">
        <v>0.37795275590551181</v>
      </c>
      <c r="BF21" s="236">
        <v>43.688238134664779</v>
      </c>
      <c r="BG21" s="234">
        <v>0.33858267716535434</v>
      </c>
      <c r="BH21" s="236">
        <v>24.38413291237104</v>
      </c>
      <c r="BI21" s="234">
        <v>0.1889763779527559</v>
      </c>
      <c r="BJ21" s="236">
        <v>4.06402215206184</v>
      </c>
      <c r="BK21" s="234">
        <v>3.1496062992125984E-2</v>
      </c>
      <c r="BL21" s="219">
        <v>129.03270332796342</v>
      </c>
      <c r="BN21" s="321">
        <v>0</v>
      </c>
      <c r="BO21" s="234">
        <v>0</v>
      </c>
      <c r="BP21" s="236">
        <v>1.01600553801546</v>
      </c>
      <c r="BQ21" s="234">
        <v>0.16666666666666669</v>
      </c>
      <c r="BR21" s="236">
        <v>3.04801661404638</v>
      </c>
      <c r="BS21" s="234">
        <v>0.50000000000000011</v>
      </c>
      <c r="BT21" s="236">
        <v>2.03201107603092</v>
      </c>
      <c r="BU21" s="234">
        <v>0.33333333333333337</v>
      </c>
      <c r="BV21" s="236">
        <v>0</v>
      </c>
      <c r="BW21" s="234">
        <v>0</v>
      </c>
      <c r="BX21" s="236">
        <v>0</v>
      </c>
      <c r="BY21" s="234">
        <v>0</v>
      </c>
      <c r="BZ21" s="219">
        <v>6.0960332280927592</v>
      </c>
      <c r="CB21" s="321">
        <v>3.04801661404638</v>
      </c>
      <c r="CC21" s="234">
        <v>4.9180327868852458E-2</v>
      </c>
      <c r="CD21" s="236">
        <v>10.160055380154599</v>
      </c>
      <c r="CE21" s="234">
        <v>0.16393442622950818</v>
      </c>
      <c r="CF21" s="236">
        <v>16.25608860824736</v>
      </c>
      <c r="CG21" s="234">
        <v>0.26229508196721313</v>
      </c>
      <c r="CH21" s="236">
        <v>18.288099684278279</v>
      </c>
      <c r="CI21" s="234">
        <v>0.29508196721311475</v>
      </c>
      <c r="CJ21" s="236">
        <v>11.176060918170059</v>
      </c>
      <c r="CK21" s="234">
        <v>0.18032786885245899</v>
      </c>
      <c r="CL21" s="236">
        <v>3.04801661404638</v>
      </c>
      <c r="CM21" s="234">
        <v>4.9180327868852458E-2</v>
      </c>
      <c r="CN21" s="219"/>
    </row>
    <row r="22" spans="1:92" x14ac:dyDescent="0.2">
      <c r="A22" s="233">
        <v>97204</v>
      </c>
      <c r="B22" s="235" t="s">
        <v>3</v>
      </c>
      <c r="C22" s="231">
        <v>531.62093733740028</v>
      </c>
      <c r="D22" s="234">
        <v>0.34017839434775143</v>
      </c>
      <c r="E22" s="231">
        <v>472.44327854783819</v>
      </c>
      <c r="F22" s="234">
        <v>0.30231126095545624</v>
      </c>
      <c r="G22" s="231">
        <v>276.84574284331921</v>
      </c>
      <c r="H22" s="234">
        <v>0.17715054782103171</v>
      </c>
      <c r="I22" s="231">
        <v>175.536249991235</v>
      </c>
      <c r="J22" s="234">
        <v>0.11232371691550921</v>
      </c>
      <c r="K22" s="231">
        <v>71.217564282158193</v>
      </c>
      <c r="L22" s="234">
        <v>4.557133657714945E-2</v>
      </c>
      <c r="M22" s="231">
        <v>35.107249998246999</v>
      </c>
      <c r="N22" s="234">
        <v>2.2464743383101844E-2</v>
      </c>
      <c r="O22" s="338">
        <v>1562.7710230001981</v>
      </c>
      <c r="P22" s="235" t="s">
        <v>3</v>
      </c>
      <c r="Q22" s="231">
        <v>1004.0642158852385</v>
      </c>
      <c r="R22" s="234">
        <v>0.64248965530320767</v>
      </c>
      <c r="S22" s="231">
        <v>452.38199283455424</v>
      </c>
      <c r="T22" s="234">
        <v>0.28947426473654092</v>
      </c>
      <c r="U22" s="231">
        <v>106.32481428040519</v>
      </c>
      <c r="V22" s="234">
        <v>6.8036079960251294E-2</v>
      </c>
      <c r="X22" s="321">
        <v>6.0183857139852002</v>
      </c>
      <c r="Y22" s="234">
        <v>5.9347181008902079E-3</v>
      </c>
      <c r="Z22" s="231">
        <v>50.153214283209998</v>
      </c>
      <c r="AA22" s="234">
        <v>4.945598417408506E-2</v>
      </c>
      <c r="AB22" s="231">
        <v>217.6649499891314</v>
      </c>
      <c r="AC22" s="234">
        <v>0.21463897131552917</v>
      </c>
      <c r="AD22" s="231">
        <v>417.27474283630721</v>
      </c>
      <c r="AE22" s="234">
        <v>0.41147378832838771</v>
      </c>
      <c r="AF22" s="231">
        <v>220.674142846124</v>
      </c>
      <c r="AG22" s="234">
        <v>0.21760633036597427</v>
      </c>
      <c r="AH22" s="231">
        <v>102.3125571377484</v>
      </c>
      <c r="AI22" s="234">
        <v>0.10089020771513353</v>
      </c>
      <c r="AJ22" s="219">
        <v>1014.0979928065062</v>
      </c>
      <c r="AL22" s="321">
        <v>12.0367714279704</v>
      </c>
      <c r="AM22" s="234">
        <v>4.1379310344827593E-2</v>
      </c>
      <c r="AN22" s="231">
        <v>64.196114282508802</v>
      </c>
      <c r="AO22" s="234">
        <v>0.22068965517241382</v>
      </c>
      <c r="AP22" s="231">
        <v>108.3309428517336</v>
      </c>
      <c r="AQ22" s="234">
        <v>0.3724137931034483</v>
      </c>
      <c r="AR22" s="231">
        <v>70.214499996493998</v>
      </c>
      <c r="AS22" s="234">
        <v>0.2413793103448276</v>
      </c>
      <c r="AT22" s="231">
        <v>32.098057141254401</v>
      </c>
      <c r="AU22" s="234">
        <v>0.11034482758620691</v>
      </c>
      <c r="AV22" s="231">
        <v>4.0122571426568001</v>
      </c>
      <c r="AW22" s="234">
        <v>1.3793103448275864E-2</v>
      </c>
      <c r="AX22" s="219">
        <v>290.88864284261797</v>
      </c>
      <c r="AZ22" s="321">
        <v>0</v>
      </c>
      <c r="BA22" s="234">
        <v>0</v>
      </c>
      <c r="BB22" s="231">
        <v>36.110314283911201</v>
      </c>
      <c r="BC22" s="234">
        <v>0.35643564356435647</v>
      </c>
      <c r="BD22" s="231">
        <v>36.110314283911201</v>
      </c>
      <c r="BE22" s="234">
        <v>0.35643564356435647</v>
      </c>
      <c r="BF22" s="231">
        <v>23.070478570276599</v>
      </c>
      <c r="BG22" s="234">
        <v>0.22772277227722773</v>
      </c>
      <c r="BH22" s="231">
        <v>6.0183857139852002</v>
      </c>
      <c r="BI22" s="234">
        <v>5.940594059405941E-2</v>
      </c>
      <c r="BJ22" s="231">
        <v>0</v>
      </c>
      <c r="BK22" s="234">
        <v>0</v>
      </c>
      <c r="BL22" s="219">
        <v>101.30949285208419</v>
      </c>
      <c r="BN22" s="321">
        <v>4.0091230780311733</v>
      </c>
      <c r="BO22" s="234">
        <v>0.10803278532687749</v>
      </c>
      <c r="BP22" s="231">
        <v>10.030642856642</v>
      </c>
      <c r="BQ22" s="234">
        <v>0.27029309535549173</v>
      </c>
      <c r="BR22" s="231">
        <v>13.0398357136346</v>
      </c>
      <c r="BS22" s="234">
        <v>0.35138102396213922</v>
      </c>
      <c r="BT22" s="231">
        <v>8.0245142853136002</v>
      </c>
      <c r="BU22" s="234">
        <v>0.21623447628439338</v>
      </c>
      <c r="BV22" s="231">
        <v>2.0061285713284001</v>
      </c>
      <c r="BW22" s="234">
        <v>5.4058619071098345E-2</v>
      </c>
      <c r="BX22" s="231">
        <v>0</v>
      </c>
      <c r="BY22" s="234">
        <v>0</v>
      </c>
      <c r="BZ22" s="219">
        <v>37.110244504949769</v>
      </c>
      <c r="CB22" s="321">
        <v>4.0122571426568001</v>
      </c>
      <c r="CC22" s="234">
        <v>3.3613445378151259E-2</v>
      </c>
      <c r="CD22" s="231">
        <v>19.058221427619799</v>
      </c>
      <c r="CE22" s="234">
        <v>0.15966386554621848</v>
      </c>
      <c r="CF22" s="231">
        <v>45.137892854889003</v>
      </c>
      <c r="CG22" s="234">
        <v>0.37815126050420167</v>
      </c>
      <c r="CH22" s="231">
        <v>33.101121426918603</v>
      </c>
      <c r="CI22" s="234">
        <v>0.27731092436974791</v>
      </c>
      <c r="CJ22" s="231">
        <v>10.030642856642</v>
      </c>
      <c r="CK22" s="234">
        <v>8.4033613445378144E-2</v>
      </c>
      <c r="CL22" s="231">
        <v>8.0245142853136002</v>
      </c>
      <c r="CM22" s="234">
        <v>6.7226890756302518E-2</v>
      </c>
      <c r="CN22" s="219"/>
    </row>
    <row r="23" spans="1:92" x14ac:dyDescent="0.2">
      <c r="A23" s="233">
        <v>97205</v>
      </c>
      <c r="B23" s="235" t="s">
        <v>4</v>
      </c>
      <c r="C23" s="231">
        <v>504.0930875780391</v>
      </c>
      <c r="D23" s="234">
        <v>0.27744070601213455</v>
      </c>
      <c r="E23" s="231">
        <v>583.26476534874507</v>
      </c>
      <c r="F23" s="234">
        <v>0.32101489244346387</v>
      </c>
      <c r="G23" s="231">
        <v>340.73886635493704</v>
      </c>
      <c r="H23" s="234">
        <v>0.18753447324875899</v>
      </c>
      <c r="I23" s="231">
        <v>253.54980349352667</v>
      </c>
      <c r="J23" s="234">
        <v>0.13954771097628241</v>
      </c>
      <c r="K23" s="231">
        <v>89.193409134086451</v>
      </c>
      <c r="L23" s="234">
        <v>4.9089906232763374E-2</v>
      </c>
      <c r="M23" s="231">
        <v>46.099964271550306</v>
      </c>
      <c r="N23" s="234">
        <v>2.5372311086596804E-2</v>
      </c>
      <c r="O23" s="338">
        <v>1816.9398961808847</v>
      </c>
      <c r="P23" s="235" t="s">
        <v>4</v>
      </c>
      <c r="Q23" s="231">
        <v>1087.3578529267843</v>
      </c>
      <c r="R23" s="234">
        <v>0.59845559845559848</v>
      </c>
      <c r="S23" s="231">
        <v>594.28866984846377</v>
      </c>
      <c r="T23" s="234">
        <v>0.32708218422504143</v>
      </c>
      <c r="U23" s="231">
        <v>135.29337340563677</v>
      </c>
      <c r="V23" s="234">
        <v>7.4462217319360188E-2</v>
      </c>
      <c r="X23" s="321">
        <v>5.0108656816902499</v>
      </c>
      <c r="Y23" s="234">
        <v>4.752851711026615E-3</v>
      </c>
      <c r="Z23" s="231">
        <v>36.078232908169802</v>
      </c>
      <c r="AA23" s="234">
        <v>3.4220532319391629E-2</v>
      </c>
      <c r="AB23" s="231">
        <v>206.44766608563828</v>
      </c>
      <c r="AC23" s="234">
        <v>0.19581749049429653</v>
      </c>
      <c r="AD23" s="231">
        <v>430.93444862536154</v>
      </c>
      <c r="AE23" s="234">
        <v>0.40874524714828897</v>
      </c>
      <c r="AF23" s="231">
        <v>224.48678253972321</v>
      </c>
      <c r="AG23" s="234">
        <v>0.21292775665399236</v>
      </c>
      <c r="AH23" s="231">
        <v>151.32814358704556</v>
      </c>
      <c r="AI23" s="234">
        <v>0.14353612167300378</v>
      </c>
      <c r="AJ23" s="219">
        <v>1054.2861394276288</v>
      </c>
      <c r="AL23" s="321">
        <v>12.0260776360566</v>
      </c>
      <c r="AM23" s="234">
        <v>5.0209205020920501E-2</v>
      </c>
      <c r="AN23" s="231">
        <v>24.0521552721132</v>
      </c>
      <c r="AO23" s="234">
        <v>0.100418410041841</v>
      </c>
      <c r="AP23" s="231">
        <v>81.176024043382043</v>
      </c>
      <c r="AQ23" s="234">
        <v>0.33891213389121333</v>
      </c>
      <c r="AR23" s="231">
        <v>75.162985225353751</v>
      </c>
      <c r="AS23" s="234">
        <v>0.31380753138075312</v>
      </c>
      <c r="AT23" s="231">
        <v>30.0651940901415</v>
      </c>
      <c r="AU23" s="234">
        <v>0.12552301255230125</v>
      </c>
      <c r="AV23" s="231">
        <v>17.03694331774685</v>
      </c>
      <c r="AW23" s="234">
        <v>7.1129707112970703E-2</v>
      </c>
      <c r="AX23" s="219">
        <v>239.51937958479397</v>
      </c>
      <c r="AZ23" s="321">
        <v>3.00651940901415</v>
      </c>
      <c r="BA23" s="234">
        <v>7.2115384615384619E-3</v>
      </c>
      <c r="BB23" s="231">
        <v>53.115176225916649</v>
      </c>
      <c r="BC23" s="234">
        <v>0.12740384615384615</v>
      </c>
      <c r="BD23" s="231">
        <v>116.25208381521378</v>
      </c>
      <c r="BE23" s="234">
        <v>0.2788461538461538</v>
      </c>
      <c r="BF23" s="231">
        <v>165.35856749577823</v>
      </c>
      <c r="BG23" s="234">
        <v>0.39663461538461536</v>
      </c>
      <c r="BH23" s="231">
        <v>55.119522498592751</v>
      </c>
      <c r="BI23" s="234">
        <v>0.13221153846153846</v>
      </c>
      <c r="BJ23" s="231">
        <v>24.0521552721132</v>
      </c>
      <c r="BK23" s="234">
        <v>5.7692307692307696E-2</v>
      </c>
      <c r="BL23" s="219">
        <v>416.90402471662878</v>
      </c>
      <c r="BN23" s="321">
        <v>5.0108656816902499</v>
      </c>
      <c r="BO23" s="234">
        <v>0.17241379310344826</v>
      </c>
      <c r="BP23" s="231">
        <v>3.0065194090141496</v>
      </c>
      <c r="BQ23" s="234">
        <v>0.10344827586206895</v>
      </c>
      <c r="BR23" s="231">
        <v>5.0108656816902499</v>
      </c>
      <c r="BS23" s="234">
        <v>0.17241379310344826</v>
      </c>
      <c r="BT23" s="231">
        <v>5.0108656816902499</v>
      </c>
      <c r="BU23" s="234">
        <v>0.17241379310344826</v>
      </c>
      <c r="BV23" s="231">
        <v>7.0152119543663503</v>
      </c>
      <c r="BW23" s="234">
        <v>0.24137931034482757</v>
      </c>
      <c r="BX23" s="231">
        <v>4.0086925453521998</v>
      </c>
      <c r="BY23" s="234">
        <v>0.13793103448275859</v>
      </c>
      <c r="BZ23" s="219">
        <v>29.063020953803452</v>
      </c>
      <c r="CB23" s="321">
        <v>2.0043462726760999</v>
      </c>
      <c r="CC23" s="234">
        <v>2.5974025974025972E-2</v>
      </c>
      <c r="CD23" s="231">
        <v>9.0195582270424488</v>
      </c>
      <c r="CE23" s="234">
        <v>0.11688311688311687</v>
      </c>
      <c r="CF23" s="231">
        <v>30.0651940901415</v>
      </c>
      <c r="CG23" s="234">
        <v>0.38961038961038957</v>
      </c>
      <c r="CH23" s="231">
        <v>21.045635863099051</v>
      </c>
      <c r="CI23" s="234">
        <v>0.27272727272727271</v>
      </c>
      <c r="CJ23" s="231">
        <v>9.0195582270424506</v>
      </c>
      <c r="CK23" s="234">
        <v>0.11688311688311688</v>
      </c>
      <c r="CL23" s="231">
        <v>6.0130388180283001</v>
      </c>
      <c r="CM23" s="234">
        <v>7.792207792207792E-2</v>
      </c>
      <c r="CN23" s="219"/>
    </row>
    <row r="24" spans="1:92" x14ac:dyDescent="0.2">
      <c r="A24" s="233">
        <v>97208</v>
      </c>
      <c r="B24" s="235" t="s">
        <v>7</v>
      </c>
      <c r="C24" s="231">
        <v>137.11931119311194</v>
      </c>
      <c r="D24" s="234">
        <v>0.38611111111111113</v>
      </c>
      <c r="E24" s="231">
        <v>85.822878228782287</v>
      </c>
      <c r="F24" s="234">
        <v>0.24166666666666667</v>
      </c>
      <c r="G24" s="231">
        <v>69.05289052890528</v>
      </c>
      <c r="H24" s="234">
        <v>0.19444444444444442</v>
      </c>
      <c r="I24" s="231">
        <v>42.418204182041826</v>
      </c>
      <c r="J24" s="234">
        <v>0.11944444444444446</v>
      </c>
      <c r="K24" s="231">
        <v>13.810578105781056</v>
      </c>
      <c r="L24" s="234">
        <v>3.8888888888888883E-2</v>
      </c>
      <c r="M24" s="231">
        <v>6.9052890528905291</v>
      </c>
      <c r="N24" s="234">
        <v>1.9444444444444445E-2</v>
      </c>
      <c r="O24" s="338">
        <v>355.12915129151293</v>
      </c>
      <c r="P24" s="235" t="s">
        <v>7</v>
      </c>
      <c r="Q24" s="231">
        <v>222.94218942189423</v>
      </c>
      <c r="R24" s="234">
        <v>0.62777777777777777</v>
      </c>
      <c r="S24" s="231">
        <v>111.47109471094711</v>
      </c>
      <c r="T24" s="234">
        <v>0.31388888888888888</v>
      </c>
      <c r="U24" s="231">
        <v>20.715867158671585</v>
      </c>
      <c r="V24" s="234">
        <v>5.8333333333333327E-2</v>
      </c>
      <c r="X24" s="321">
        <v>2.9594095940959408</v>
      </c>
      <c r="Y24" s="234">
        <v>1.2244897959183673E-2</v>
      </c>
      <c r="Z24" s="231">
        <v>20.715867158671589</v>
      </c>
      <c r="AA24" s="234">
        <v>8.5714285714285729E-2</v>
      </c>
      <c r="AB24" s="231">
        <v>58.20172201722017</v>
      </c>
      <c r="AC24" s="234">
        <v>0.24081632653061225</v>
      </c>
      <c r="AD24" s="231">
        <v>104.56580565805659</v>
      </c>
      <c r="AE24" s="234">
        <v>0.43265306122448982</v>
      </c>
      <c r="AF24" s="231">
        <v>38.472324723247233</v>
      </c>
      <c r="AG24" s="234">
        <v>0.15918367346938775</v>
      </c>
      <c r="AH24" s="231">
        <v>16.769987699876999</v>
      </c>
      <c r="AI24" s="234">
        <v>6.9387755102040816E-2</v>
      </c>
      <c r="AJ24" s="219">
        <v>241.68511685116852</v>
      </c>
      <c r="AL24" s="321">
        <v>3.9458794587945878</v>
      </c>
      <c r="AM24" s="234">
        <v>8.6956521739130432E-2</v>
      </c>
      <c r="AN24" s="231">
        <v>4.9323493234932352</v>
      </c>
      <c r="AO24" s="234">
        <v>0.10869565217391304</v>
      </c>
      <c r="AP24" s="231">
        <v>20.715867158671589</v>
      </c>
      <c r="AQ24" s="234">
        <v>0.45652173913043481</v>
      </c>
      <c r="AR24" s="231">
        <v>11.837638376383763</v>
      </c>
      <c r="AS24" s="234">
        <v>0.2608695652173913</v>
      </c>
      <c r="AT24" s="231">
        <v>1.9729397293972939</v>
      </c>
      <c r="AU24" s="234">
        <v>4.3478260869565216E-2</v>
      </c>
      <c r="AV24" s="231">
        <v>1.9729397293972939</v>
      </c>
      <c r="AW24" s="234">
        <v>4.3478260869565216E-2</v>
      </c>
      <c r="AX24" s="219">
        <v>45.377613776137764</v>
      </c>
      <c r="AZ24" s="321">
        <v>0</v>
      </c>
      <c r="BA24" s="234">
        <v>0</v>
      </c>
      <c r="BB24" s="231">
        <v>0</v>
      </c>
      <c r="BC24" s="234">
        <v>0</v>
      </c>
      <c r="BD24" s="231">
        <v>4.9323493234932352</v>
      </c>
      <c r="BE24" s="234">
        <v>0.26315789473684215</v>
      </c>
      <c r="BF24" s="231">
        <v>13.810578105781058</v>
      </c>
      <c r="BG24" s="234">
        <v>0.73684210526315796</v>
      </c>
      <c r="BH24" s="231">
        <v>0</v>
      </c>
      <c r="BI24" s="234">
        <v>0</v>
      </c>
      <c r="BJ24" s="231">
        <v>0</v>
      </c>
      <c r="BK24" s="234">
        <v>0</v>
      </c>
      <c r="BL24" s="219">
        <v>18.742927429274292</v>
      </c>
      <c r="BN24" s="321">
        <v>0</v>
      </c>
      <c r="BO24" s="234">
        <v>0</v>
      </c>
      <c r="BP24" s="231">
        <v>1.9729397293972939</v>
      </c>
      <c r="BQ24" s="234">
        <v>0.4</v>
      </c>
      <c r="BR24" s="231">
        <v>1.9729397293972939</v>
      </c>
      <c r="BS24" s="234">
        <v>0.4</v>
      </c>
      <c r="BT24" s="231">
        <v>0.98646986469864695</v>
      </c>
      <c r="BU24" s="234">
        <v>0.2</v>
      </c>
      <c r="BV24" s="231">
        <v>0</v>
      </c>
      <c r="BW24" s="234">
        <v>0</v>
      </c>
      <c r="BX24" s="231">
        <v>0</v>
      </c>
      <c r="BY24" s="234">
        <v>0</v>
      </c>
      <c r="BZ24" s="219">
        <v>4.9323493234932343</v>
      </c>
      <c r="CB24" s="321">
        <v>0.98646986469864695</v>
      </c>
      <c r="CC24" s="234">
        <v>2.222222222222222E-2</v>
      </c>
      <c r="CD24" s="231">
        <v>4.9323493234932352</v>
      </c>
      <c r="CE24" s="234">
        <v>0.11111111111111112</v>
      </c>
      <c r="CF24" s="231">
        <v>14.797047970479705</v>
      </c>
      <c r="CG24" s="234">
        <v>0.33333333333333331</v>
      </c>
      <c r="CH24" s="231">
        <v>12.824108241082412</v>
      </c>
      <c r="CI24" s="234">
        <v>0.28888888888888892</v>
      </c>
      <c r="CJ24" s="231">
        <v>4.9323493234932352</v>
      </c>
      <c r="CK24" s="234">
        <v>0.11111111111111112</v>
      </c>
      <c r="CL24" s="231">
        <v>5.9188191881918817</v>
      </c>
      <c r="CM24" s="234">
        <v>0.13333333333333333</v>
      </c>
      <c r="CN24" s="219"/>
    </row>
    <row r="25" spans="1:92" x14ac:dyDescent="0.2">
      <c r="A25" s="233">
        <v>97218</v>
      </c>
      <c r="B25" s="235" t="s">
        <v>15</v>
      </c>
      <c r="C25" s="231">
        <v>645.27489298601347</v>
      </c>
      <c r="D25" s="234">
        <v>0.31148325358851675</v>
      </c>
      <c r="E25" s="231">
        <v>635.36283625811757</v>
      </c>
      <c r="F25" s="234">
        <v>0.30669856459330136</v>
      </c>
      <c r="G25" s="231">
        <v>359.80765922261577</v>
      </c>
      <c r="H25" s="234">
        <v>0.17368421052631577</v>
      </c>
      <c r="I25" s="231">
        <v>246.8102125246042</v>
      </c>
      <c r="J25" s="234">
        <v>0.11913875598086122</v>
      </c>
      <c r="K25" s="231">
        <v>124.89191477148646</v>
      </c>
      <c r="L25" s="234">
        <v>6.028708133971291E-2</v>
      </c>
      <c r="M25" s="231">
        <v>59.4723403673745</v>
      </c>
      <c r="N25" s="234">
        <v>2.870813397129186E-2</v>
      </c>
      <c r="O25" s="338">
        <v>2071.6198561302122</v>
      </c>
      <c r="P25" s="235" t="s">
        <v>15</v>
      </c>
      <c r="Q25" s="231">
        <v>1280.6377292441312</v>
      </c>
      <c r="R25" s="234">
        <v>0.61818181818181817</v>
      </c>
      <c r="S25" s="231">
        <v>606.61787174721997</v>
      </c>
      <c r="T25" s="234">
        <v>0.29282296650717698</v>
      </c>
      <c r="U25" s="231">
        <v>184.36425513886095</v>
      </c>
      <c r="V25" s="234">
        <v>8.8995215311004766E-2</v>
      </c>
      <c r="X25" s="321">
        <v>0.99120567278957505</v>
      </c>
      <c r="Y25" s="234">
        <v>7.5471698113207554E-4</v>
      </c>
      <c r="Z25" s="231">
        <v>52.533900657847482</v>
      </c>
      <c r="AA25" s="234">
        <v>4.0000000000000008E-2</v>
      </c>
      <c r="AB25" s="231">
        <v>220.0476593592856</v>
      </c>
      <c r="AC25" s="234">
        <v>0.16754716981132073</v>
      </c>
      <c r="AD25" s="231">
        <v>530.2950349424226</v>
      </c>
      <c r="AE25" s="234">
        <v>0.4037735849056604</v>
      </c>
      <c r="AF25" s="231">
        <v>333.04510605729718</v>
      </c>
      <c r="AG25" s="234">
        <v>0.25358490566037734</v>
      </c>
      <c r="AH25" s="231">
        <v>176.43460975654435</v>
      </c>
      <c r="AI25" s="234">
        <v>0.13433962264150945</v>
      </c>
      <c r="AJ25" s="219">
        <v>1313.3475164461868</v>
      </c>
      <c r="AL25" s="321">
        <v>9.9120567278957523</v>
      </c>
      <c r="AM25" s="234">
        <v>2.6809651474530839E-2</v>
      </c>
      <c r="AN25" s="231">
        <v>43.613049602741299</v>
      </c>
      <c r="AO25" s="234">
        <v>0.11796246648793567</v>
      </c>
      <c r="AP25" s="231">
        <v>133.8127658265926</v>
      </c>
      <c r="AQ25" s="234">
        <v>0.36193029490616618</v>
      </c>
      <c r="AR25" s="231">
        <v>118.944680734749</v>
      </c>
      <c r="AS25" s="234">
        <v>0.32171581769437002</v>
      </c>
      <c r="AT25" s="231">
        <v>43.613049602741299</v>
      </c>
      <c r="AU25" s="234">
        <v>0.11796246648793567</v>
      </c>
      <c r="AV25" s="231">
        <v>19.824113455791501</v>
      </c>
      <c r="AW25" s="234">
        <v>5.361930294906167E-2</v>
      </c>
      <c r="AX25" s="219">
        <v>369.71971595051144</v>
      </c>
      <c r="AZ25" s="321">
        <v>22.797730474160225</v>
      </c>
      <c r="BA25" s="234">
        <v>0.12637362637362637</v>
      </c>
      <c r="BB25" s="231">
        <v>31.718581529266402</v>
      </c>
      <c r="BC25" s="234">
        <v>0.17582417582417581</v>
      </c>
      <c r="BD25" s="231">
        <v>58.481134694584931</v>
      </c>
      <c r="BE25" s="234">
        <v>0.32417582417582413</v>
      </c>
      <c r="BF25" s="231">
        <v>49.560283639478754</v>
      </c>
      <c r="BG25" s="234">
        <v>0.27472527472527469</v>
      </c>
      <c r="BH25" s="231">
        <v>12.885673746264477</v>
      </c>
      <c r="BI25" s="234">
        <v>7.1428571428571425E-2</v>
      </c>
      <c r="BJ25" s="231">
        <v>4.9560283639478753</v>
      </c>
      <c r="BK25" s="234">
        <v>2.7472527472527469E-2</v>
      </c>
      <c r="BL25" s="219">
        <v>180.39943244770268</v>
      </c>
      <c r="BN25" s="321">
        <v>2.9736170183687252</v>
      </c>
      <c r="BO25" s="234">
        <v>0.2142857142857143</v>
      </c>
      <c r="BP25" s="231">
        <v>2.9736170183687252</v>
      </c>
      <c r="BQ25" s="234">
        <v>0.2142857142857143</v>
      </c>
      <c r="BR25" s="231">
        <v>1.9824113455791501</v>
      </c>
      <c r="BS25" s="234">
        <v>0.14285714285714288</v>
      </c>
      <c r="BT25" s="231">
        <v>4.9560283639478753</v>
      </c>
      <c r="BU25" s="234">
        <v>0.35714285714285721</v>
      </c>
      <c r="BV25" s="231">
        <v>0.99120567278957505</v>
      </c>
      <c r="BW25" s="234">
        <v>7.1428571428571438E-2</v>
      </c>
      <c r="BX25" s="231">
        <v>0</v>
      </c>
      <c r="BY25" s="234">
        <v>0</v>
      </c>
      <c r="BZ25" s="219">
        <v>13.876879419054049</v>
      </c>
      <c r="CB25" s="321">
        <v>3.9648226911583002</v>
      </c>
      <c r="CC25" s="234">
        <v>2.0408163265306121E-2</v>
      </c>
      <c r="CD25" s="231">
        <v>10.903262400685325</v>
      </c>
      <c r="CE25" s="234">
        <v>5.612244897959183E-2</v>
      </c>
      <c r="CF25" s="231">
        <v>50.55148931226833</v>
      </c>
      <c r="CG25" s="234">
        <v>0.26020408163265307</v>
      </c>
      <c r="CH25" s="231">
        <v>68.393191422480683</v>
      </c>
      <c r="CI25" s="234">
        <v>0.35204081632653061</v>
      </c>
      <c r="CJ25" s="231">
        <v>40.639432584372578</v>
      </c>
      <c r="CK25" s="234">
        <v>0.20918367346938777</v>
      </c>
      <c r="CL25" s="231">
        <v>19.824113455791501</v>
      </c>
      <c r="CM25" s="234">
        <v>0.10204081632653061</v>
      </c>
      <c r="CN25" s="219"/>
    </row>
    <row r="26" spans="1:92" x14ac:dyDescent="0.2">
      <c r="A26" s="233">
        <v>97233</v>
      </c>
      <c r="B26" s="235" t="s">
        <v>16</v>
      </c>
      <c r="C26" s="231">
        <v>267.68916426446947</v>
      </c>
      <c r="D26" s="234">
        <v>0.33457907649465579</v>
      </c>
      <c r="E26" s="231">
        <v>251.7674144093433</v>
      </c>
      <c r="F26" s="234">
        <v>0.31467881502032868</v>
      </c>
      <c r="G26" s="231">
        <v>139.31531123235433</v>
      </c>
      <c r="H26" s="234">
        <v>0.17412728790036233</v>
      </c>
      <c r="I26" s="231">
        <v>92.545171032921075</v>
      </c>
      <c r="J26" s="234">
        <v>0.11567026981952638</v>
      </c>
      <c r="K26" s="231">
        <v>29.853280978361642</v>
      </c>
      <c r="L26" s="234">
        <v>3.7312990264363355E-2</v>
      </c>
      <c r="M26" s="231">
        <v>18.907077952962371</v>
      </c>
      <c r="N26" s="234">
        <v>2.3631560500763454E-2</v>
      </c>
      <c r="O26" s="338">
        <v>800.0774198704122</v>
      </c>
      <c r="P26" s="235" t="s">
        <v>16</v>
      </c>
      <c r="Q26" s="231">
        <v>519.45657867381283</v>
      </c>
      <c r="R26" s="234">
        <v>0.64925789151498459</v>
      </c>
      <c r="S26" s="231">
        <v>231.86048226527541</v>
      </c>
      <c r="T26" s="234">
        <v>0.28979755771988869</v>
      </c>
      <c r="U26" s="231">
        <v>48.760358931324014</v>
      </c>
      <c r="V26" s="234">
        <v>6.0944550765126809E-2</v>
      </c>
      <c r="X26" s="321">
        <v>2.985328097836164</v>
      </c>
      <c r="Y26" s="234">
        <v>5.8252427184466039E-3</v>
      </c>
      <c r="Z26" s="231">
        <v>22.887515416743923</v>
      </c>
      <c r="AA26" s="234">
        <v>4.4660194174757292E-2</v>
      </c>
      <c r="AB26" s="231">
        <v>111.45224898588346</v>
      </c>
      <c r="AC26" s="234">
        <v>0.21747572815533986</v>
      </c>
      <c r="AD26" s="231">
        <v>187.08056079773291</v>
      </c>
      <c r="AE26" s="234">
        <v>0.36504854368932044</v>
      </c>
      <c r="AF26" s="231">
        <v>122.39845201128271</v>
      </c>
      <c r="AG26" s="234">
        <v>0.23883495145631073</v>
      </c>
      <c r="AH26" s="231">
        <v>65.677218152395596</v>
      </c>
      <c r="AI26" s="234">
        <v>0.12815533980582525</v>
      </c>
      <c r="AJ26" s="219">
        <v>512.48132346187469</v>
      </c>
      <c r="AL26" s="321">
        <v>3.9804374637815521</v>
      </c>
      <c r="AM26" s="234">
        <v>3.1249999999999997E-2</v>
      </c>
      <c r="AN26" s="231">
        <v>12.936421757290043</v>
      </c>
      <c r="AO26" s="234">
        <v>0.10156249999999999</v>
      </c>
      <c r="AP26" s="231">
        <v>51.74568702916018</v>
      </c>
      <c r="AQ26" s="234">
        <v>0.40625</v>
      </c>
      <c r="AR26" s="231">
        <v>44.779921467542465</v>
      </c>
      <c r="AS26" s="234">
        <v>0.3515625</v>
      </c>
      <c r="AT26" s="231">
        <v>11.941312391344656</v>
      </c>
      <c r="AU26" s="234">
        <v>9.3749999999999986E-2</v>
      </c>
      <c r="AV26" s="231">
        <v>1.990218731890776</v>
      </c>
      <c r="AW26" s="234">
        <v>1.5624999999999998E-2</v>
      </c>
      <c r="AX26" s="219">
        <v>127.37399884100968</v>
      </c>
      <c r="AZ26" s="321">
        <v>0</v>
      </c>
      <c r="BA26" s="234">
        <v>0</v>
      </c>
      <c r="BB26" s="231">
        <v>0.99510936594538801</v>
      </c>
      <c r="BC26" s="234">
        <v>1.6393442622950821E-2</v>
      </c>
      <c r="BD26" s="231">
        <v>32.838609076197805</v>
      </c>
      <c r="BE26" s="234">
        <v>0.54098360655737709</v>
      </c>
      <c r="BF26" s="231">
        <v>26.867952880525475</v>
      </c>
      <c r="BG26" s="234">
        <v>0.44262295081967212</v>
      </c>
      <c r="BH26" s="231">
        <v>0</v>
      </c>
      <c r="BI26" s="234">
        <v>0</v>
      </c>
      <c r="BJ26" s="231">
        <v>0</v>
      </c>
      <c r="BK26" s="234">
        <v>0</v>
      </c>
      <c r="BL26" s="219">
        <v>60.701671322668666</v>
      </c>
      <c r="BN26" s="321">
        <v>0</v>
      </c>
      <c r="BO26" s="234">
        <v>0</v>
      </c>
      <c r="BP26" s="231">
        <v>0.99510936594538801</v>
      </c>
      <c r="BQ26" s="234">
        <v>9.9904727965972259E-2</v>
      </c>
      <c r="BR26" s="231">
        <v>3.9804374637815521</v>
      </c>
      <c r="BS26" s="234">
        <v>0.39961891186388904</v>
      </c>
      <c r="BT26" s="231">
        <v>2.9900729229962879</v>
      </c>
      <c r="BU26" s="234">
        <v>0.3001905440680554</v>
      </c>
      <c r="BV26" s="231">
        <v>1.9949635570508999</v>
      </c>
      <c r="BW26" s="234">
        <v>0.20028581610208313</v>
      </c>
      <c r="BX26" s="231">
        <v>0</v>
      </c>
      <c r="BY26" s="234">
        <v>0</v>
      </c>
      <c r="BZ26" s="219">
        <v>9.9605833097741296</v>
      </c>
      <c r="CB26" s="321">
        <v>3.9804374637815521</v>
      </c>
      <c r="CC26" s="234">
        <v>4.4444444444444439E-2</v>
      </c>
      <c r="CD26" s="231">
        <v>14.926640489180821</v>
      </c>
      <c r="CE26" s="234">
        <v>0.16666666666666666</v>
      </c>
      <c r="CF26" s="231">
        <v>31.843499710252416</v>
      </c>
      <c r="CG26" s="234">
        <v>0.35555555555555551</v>
      </c>
      <c r="CH26" s="231">
        <v>24.877734148634701</v>
      </c>
      <c r="CI26" s="234">
        <v>0.27777777777777773</v>
      </c>
      <c r="CJ26" s="231">
        <v>10.946203025399267</v>
      </c>
      <c r="CK26" s="234">
        <v>0.1222222222222222</v>
      </c>
      <c r="CL26" s="231">
        <v>2.985328097836164</v>
      </c>
      <c r="CM26" s="234">
        <v>3.3333333333333333E-2</v>
      </c>
      <c r="CN26" s="219"/>
    </row>
    <row r="27" spans="1:92" x14ac:dyDescent="0.2">
      <c r="A27" s="233">
        <v>97219</v>
      </c>
      <c r="B27" s="235" t="s">
        <v>31</v>
      </c>
      <c r="C27" s="231">
        <v>295.32231050704189</v>
      </c>
      <c r="D27" s="234">
        <v>0.41909385113268605</v>
      </c>
      <c r="E27" s="231">
        <v>175.59704949067356</v>
      </c>
      <c r="F27" s="234">
        <v>0.24919093851132684</v>
      </c>
      <c r="G27" s="231">
        <v>127.70694508412625</v>
      </c>
      <c r="H27" s="234">
        <v>0.18122977346278318</v>
      </c>
      <c r="I27" s="231">
        <v>67.274194285387935</v>
      </c>
      <c r="J27" s="234">
        <v>9.5469255663430438E-2</v>
      </c>
      <c r="K27" s="231">
        <v>22.804811622165399</v>
      </c>
      <c r="L27" s="234">
        <v>3.236245954692557E-2</v>
      </c>
      <c r="M27" s="231">
        <v>15.963368135515781</v>
      </c>
      <c r="N27" s="234">
        <v>2.2653721682847898E-2</v>
      </c>
      <c r="O27" s="338">
        <v>704.6686791249108</v>
      </c>
      <c r="P27" s="235" t="s">
        <v>31</v>
      </c>
      <c r="Q27" s="231">
        <v>470.91935999771545</v>
      </c>
      <c r="R27" s="234">
        <v>0.66828478964401294</v>
      </c>
      <c r="S27" s="231">
        <v>194.98113936951418</v>
      </c>
      <c r="T27" s="234">
        <v>0.27669902912621364</v>
      </c>
      <c r="U27" s="231">
        <v>38.768179757681182</v>
      </c>
      <c r="V27" s="234">
        <v>5.5016181229773468E-2</v>
      </c>
      <c r="X27" s="321">
        <v>2.2804811622165402</v>
      </c>
      <c r="Y27" s="234">
        <v>6.0060060060060068E-3</v>
      </c>
      <c r="Z27" s="231">
        <v>23.945052203273669</v>
      </c>
      <c r="AA27" s="234">
        <v>6.3063063063063057E-2</v>
      </c>
      <c r="AB27" s="231">
        <v>95.780208813094674</v>
      </c>
      <c r="AC27" s="234">
        <v>0.25225225225225223</v>
      </c>
      <c r="AD27" s="231">
        <v>135.68862915188413</v>
      </c>
      <c r="AE27" s="234">
        <v>0.35735735735735735</v>
      </c>
      <c r="AF27" s="231">
        <v>79.816840677578909</v>
      </c>
      <c r="AG27" s="234">
        <v>0.21021021021021025</v>
      </c>
      <c r="AH27" s="231">
        <v>42.188901501005986</v>
      </c>
      <c r="AI27" s="234">
        <v>0.1111111111111111</v>
      </c>
      <c r="AJ27" s="219">
        <v>379.70011350905389</v>
      </c>
      <c r="AL27" s="321">
        <v>7.9816840677578904</v>
      </c>
      <c r="AM27" s="234">
        <v>7.0707070707070704E-2</v>
      </c>
      <c r="AN27" s="231">
        <v>22.804811622165399</v>
      </c>
      <c r="AO27" s="234">
        <v>0.20202020202020199</v>
      </c>
      <c r="AP27" s="231">
        <v>50.170585568763883</v>
      </c>
      <c r="AQ27" s="234">
        <v>0.44444444444444442</v>
      </c>
      <c r="AR27" s="231">
        <v>12.542646392190971</v>
      </c>
      <c r="AS27" s="234">
        <v>0.1111111111111111</v>
      </c>
      <c r="AT27" s="231">
        <v>11.4024058110827</v>
      </c>
      <c r="AU27" s="234">
        <v>0.10101010101010099</v>
      </c>
      <c r="AV27" s="231">
        <v>7.9816840677578904</v>
      </c>
      <c r="AW27" s="234">
        <v>7.0707070707070704E-2</v>
      </c>
      <c r="AX27" s="219">
        <v>112.88381752971874</v>
      </c>
      <c r="AZ27" s="321">
        <v>4.5609623244330804</v>
      </c>
      <c r="BA27" s="234">
        <v>3.3057851239669422E-2</v>
      </c>
      <c r="BB27" s="231">
        <v>9.1219246488661607</v>
      </c>
      <c r="BC27" s="234">
        <v>6.6115702479338845E-2</v>
      </c>
      <c r="BD27" s="231">
        <v>44.469382663222532</v>
      </c>
      <c r="BE27" s="234">
        <v>0.32231404958677684</v>
      </c>
      <c r="BF27" s="231">
        <v>59.292510217630038</v>
      </c>
      <c r="BG27" s="234">
        <v>0.42975206611570244</v>
      </c>
      <c r="BH27" s="231">
        <v>15.963368135515781</v>
      </c>
      <c r="BI27" s="234">
        <v>0.11570247933884298</v>
      </c>
      <c r="BJ27" s="231">
        <v>4.5609623244330804</v>
      </c>
      <c r="BK27" s="234">
        <v>3.3057851239669422E-2</v>
      </c>
      <c r="BL27" s="219">
        <v>137.96911031410067</v>
      </c>
      <c r="BN27" s="321">
        <v>0</v>
      </c>
      <c r="BO27" s="234">
        <v>0</v>
      </c>
      <c r="BP27" s="231">
        <v>0</v>
      </c>
      <c r="BQ27" s="234">
        <v>0</v>
      </c>
      <c r="BR27" s="231">
        <v>1.1402405811082701</v>
      </c>
      <c r="BS27" s="234">
        <v>0.33333333333333337</v>
      </c>
      <c r="BT27" s="231">
        <v>1.1402405811082701</v>
      </c>
      <c r="BU27" s="234">
        <v>0.33333333333333337</v>
      </c>
      <c r="BV27" s="231">
        <v>1.1402405811082701</v>
      </c>
      <c r="BW27" s="234">
        <v>0.33333333333333337</v>
      </c>
      <c r="BX27" s="231">
        <v>0</v>
      </c>
      <c r="BY27" s="234">
        <v>0</v>
      </c>
      <c r="BZ27" s="219">
        <v>3.42072174332481</v>
      </c>
      <c r="CB27" s="321">
        <v>0</v>
      </c>
      <c r="CC27" s="234">
        <v>0</v>
      </c>
      <c r="CD27" s="231">
        <v>10.26216522997443</v>
      </c>
      <c r="CE27" s="234">
        <v>0.14516129032258066</v>
      </c>
      <c r="CF27" s="231">
        <v>27.36577394659848</v>
      </c>
      <c r="CG27" s="234">
        <v>0.38709677419354838</v>
      </c>
      <c r="CH27" s="231">
        <v>22.804811622165399</v>
      </c>
      <c r="CI27" s="234">
        <v>0.32258064516129031</v>
      </c>
      <c r="CJ27" s="231">
        <v>7.9816840677578904</v>
      </c>
      <c r="CK27" s="234">
        <v>0.11290322580645162</v>
      </c>
      <c r="CL27" s="231">
        <v>2.2804811622165402</v>
      </c>
      <c r="CM27" s="234">
        <v>3.2258064516129038E-2</v>
      </c>
      <c r="CN27" s="219"/>
    </row>
    <row r="28" spans="1:92" x14ac:dyDescent="0.2">
      <c r="A28" s="233">
        <v>97225</v>
      </c>
      <c r="B28" s="235" t="s">
        <v>20</v>
      </c>
      <c r="C28" s="236">
        <v>679</v>
      </c>
      <c r="D28" s="234">
        <v>0.3678223185265439</v>
      </c>
      <c r="E28" s="236">
        <v>541</v>
      </c>
      <c r="F28" s="234">
        <v>0.2930660888407367</v>
      </c>
      <c r="G28" s="236">
        <v>338</v>
      </c>
      <c r="H28" s="234">
        <v>0.18309859154929578</v>
      </c>
      <c r="I28" s="236">
        <v>182</v>
      </c>
      <c r="J28" s="234">
        <v>9.8591549295774641E-2</v>
      </c>
      <c r="K28" s="236">
        <v>64</v>
      </c>
      <c r="L28" s="234">
        <v>3.4669555796316358E-2</v>
      </c>
      <c r="M28" s="236">
        <v>42</v>
      </c>
      <c r="N28" s="234">
        <v>2.2751895991332611E-2</v>
      </c>
      <c r="O28" s="338">
        <v>1846</v>
      </c>
      <c r="P28" s="235" t="s">
        <v>20</v>
      </c>
      <c r="Q28" s="236">
        <v>1220</v>
      </c>
      <c r="R28" s="234">
        <v>0.66088840736728061</v>
      </c>
      <c r="S28" s="236">
        <v>520</v>
      </c>
      <c r="T28" s="234">
        <v>0.28169014084507044</v>
      </c>
      <c r="U28" s="236">
        <v>106</v>
      </c>
      <c r="V28" s="234">
        <v>5.7421451787648972E-2</v>
      </c>
      <c r="X28" s="321">
        <v>9</v>
      </c>
      <c r="Y28" s="234">
        <v>9.8253275109170309E-3</v>
      </c>
      <c r="Z28" s="236">
        <v>59</v>
      </c>
      <c r="AA28" s="234">
        <v>6.4410480349344976E-2</v>
      </c>
      <c r="AB28" s="236">
        <v>190</v>
      </c>
      <c r="AC28" s="234">
        <v>0.20742358078602621</v>
      </c>
      <c r="AD28" s="236">
        <v>342</v>
      </c>
      <c r="AE28" s="234">
        <v>0.37336244541484714</v>
      </c>
      <c r="AF28" s="236">
        <v>186</v>
      </c>
      <c r="AG28" s="234">
        <v>0.20305676855895197</v>
      </c>
      <c r="AH28" s="236">
        <v>130</v>
      </c>
      <c r="AI28" s="234">
        <v>0.14192139737991266</v>
      </c>
      <c r="AJ28" s="219">
        <v>916</v>
      </c>
      <c r="AL28" s="321">
        <v>14</v>
      </c>
      <c r="AM28" s="234">
        <v>5.3846153846153849E-2</v>
      </c>
      <c r="AN28" s="236">
        <v>54</v>
      </c>
      <c r="AO28" s="234">
        <v>0.2076923076923077</v>
      </c>
      <c r="AP28" s="236">
        <v>78</v>
      </c>
      <c r="AQ28" s="234">
        <v>0.3</v>
      </c>
      <c r="AR28" s="236">
        <v>78</v>
      </c>
      <c r="AS28" s="234">
        <v>0.3</v>
      </c>
      <c r="AT28" s="236">
        <v>21</v>
      </c>
      <c r="AU28" s="234">
        <v>8.0769230769230774E-2</v>
      </c>
      <c r="AV28" s="236">
        <v>15</v>
      </c>
      <c r="AW28" s="234">
        <v>5.7692307692307696E-2</v>
      </c>
      <c r="AX28" s="219">
        <v>260</v>
      </c>
      <c r="AZ28" s="321">
        <v>1</v>
      </c>
      <c r="BA28" s="234">
        <v>2.0920502092050207E-3</v>
      </c>
      <c r="BB28" s="236">
        <v>31</v>
      </c>
      <c r="BC28" s="234">
        <v>6.4853556485355651E-2</v>
      </c>
      <c r="BD28" s="236">
        <v>197</v>
      </c>
      <c r="BE28" s="234">
        <v>0.41213389121338911</v>
      </c>
      <c r="BF28" s="236">
        <v>188</v>
      </c>
      <c r="BG28" s="234">
        <v>0.39330543933054396</v>
      </c>
      <c r="BH28" s="236">
        <v>44</v>
      </c>
      <c r="BI28" s="234">
        <v>9.2050209205020925E-2</v>
      </c>
      <c r="BJ28" s="236">
        <v>17</v>
      </c>
      <c r="BK28" s="234">
        <v>3.5564853556485358E-2</v>
      </c>
      <c r="BL28" s="219">
        <v>478</v>
      </c>
      <c r="BN28" s="321">
        <v>0</v>
      </c>
      <c r="BO28" s="234">
        <v>0</v>
      </c>
      <c r="BP28" s="236">
        <v>13</v>
      </c>
      <c r="BQ28" s="234">
        <v>0.22033898305084745</v>
      </c>
      <c r="BR28" s="236">
        <v>27</v>
      </c>
      <c r="BS28" s="234">
        <v>0.4576271186440678</v>
      </c>
      <c r="BT28" s="236">
        <v>17</v>
      </c>
      <c r="BU28" s="234">
        <v>0.28813559322033899</v>
      </c>
      <c r="BV28" s="236">
        <v>1</v>
      </c>
      <c r="BW28" s="234">
        <v>1.6949152542372881E-2</v>
      </c>
      <c r="BX28" s="236">
        <v>1</v>
      </c>
      <c r="BY28" s="234">
        <v>1.6949152542372881E-2</v>
      </c>
      <c r="BZ28" s="219">
        <v>59</v>
      </c>
      <c r="CB28" s="321">
        <v>3</v>
      </c>
      <c r="CC28" s="234">
        <v>2.2556390977443608E-2</v>
      </c>
      <c r="CD28" s="236">
        <v>15</v>
      </c>
      <c r="CE28" s="234">
        <v>0.11278195488721804</v>
      </c>
      <c r="CF28" s="236">
        <v>40</v>
      </c>
      <c r="CG28" s="234">
        <v>0.3007518796992481</v>
      </c>
      <c r="CH28" s="236">
        <v>40</v>
      </c>
      <c r="CI28" s="234">
        <v>0.3007518796992481</v>
      </c>
      <c r="CJ28" s="236">
        <v>21</v>
      </c>
      <c r="CK28" s="234">
        <v>0.15789473684210525</v>
      </c>
      <c r="CL28" s="236">
        <v>14</v>
      </c>
      <c r="CM28" s="234">
        <v>0.10526315789473684</v>
      </c>
      <c r="CN28" s="219"/>
    </row>
    <row r="29" spans="1:92" x14ac:dyDescent="0.2">
      <c r="A29" s="233"/>
      <c r="B29" s="229" t="s">
        <v>37</v>
      </c>
      <c r="C29" s="228">
        <v>3262.3048059311532</v>
      </c>
      <c r="D29" s="227">
        <v>0.33342984981119322</v>
      </c>
      <c r="E29" s="228">
        <v>2896.6430474478038</v>
      </c>
      <c r="F29" s="227">
        <v>0.29605671870733863</v>
      </c>
      <c r="G29" s="228">
        <v>1766.2760410620051</v>
      </c>
      <c r="H29" s="227">
        <v>0.18052548432190918</v>
      </c>
      <c r="I29" s="228">
        <v>1150.5583283930928</v>
      </c>
      <c r="J29" s="227">
        <v>0.11759492550716076</v>
      </c>
      <c r="K29" s="228">
        <v>459.45979702870397</v>
      </c>
      <c r="L29" s="227">
        <v>4.6959931775545791E-2</v>
      </c>
      <c r="M29" s="228">
        <v>248.83942269091153</v>
      </c>
      <c r="N29" s="227">
        <v>2.5433089876852437E-2</v>
      </c>
      <c r="O29" s="338">
        <v>9784.0814425536701</v>
      </c>
      <c r="P29" s="229" t="s">
        <v>37</v>
      </c>
      <c r="Q29" s="228">
        <v>6158.947853378957</v>
      </c>
      <c r="R29" s="227">
        <v>0.62948656851853191</v>
      </c>
      <c r="S29" s="228">
        <v>2916.8343694550977</v>
      </c>
      <c r="T29" s="227">
        <v>0.2981204098290699</v>
      </c>
      <c r="U29" s="228">
        <v>708.29921971961551</v>
      </c>
      <c r="V29" s="227">
        <v>7.2393021652398221E-2</v>
      </c>
      <c r="X29" s="259">
        <v>35.341709150706428</v>
      </c>
      <c r="Y29" s="227">
        <v>6.1068752230457879E-3</v>
      </c>
      <c r="Z29" s="228">
        <v>281.56987123616381</v>
      </c>
      <c r="AA29" s="227">
        <v>4.8653902471888548E-2</v>
      </c>
      <c r="AB29" s="228">
        <v>1170.7148429113358</v>
      </c>
      <c r="AC29" s="227">
        <v>0.20229382333888266</v>
      </c>
      <c r="AD29" s="228">
        <v>2284.9999696438522</v>
      </c>
      <c r="AE29" s="227">
        <v>0.39483686654128597</v>
      </c>
      <c r="AF29" s="228">
        <v>1288.206102972521</v>
      </c>
      <c r="AG29" s="227">
        <v>0.22259574088147943</v>
      </c>
      <c r="AH29" s="228">
        <v>726.36764489325071</v>
      </c>
      <c r="AI29" s="227">
        <v>0.12551279154341771</v>
      </c>
      <c r="AJ29" s="219">
        <v>5787.2001408078295</v>
      </c>
      <c r="AL29" s="259">
        <v>68.962934472334069</v>
      </c>
      <c r="AM29" s="227">
        <v>4.537239419620389E-2</v>
      </c>
      <c r="AN29" s="228">
        <v>240.75897939252843</v>
      </c>
      <c r="AO29" s="227">
        <v>0.15840119627821006</v>
      </c>
      <c r="AP29" s="228">
        <v>547.31999985265952</v>
      </c>
      <c r="AQ29" s="227">
        <v>0.36009515799742381</v>
      </c>
      <c r="AR29" s="228">
        <v>429.77047187699225</v>
      </c>
      <c r="AS29" s="227">
        <v>0.28275646059861576</v>
      </c>
      <c r="AT29" s="228">
        <v>162.25301414611647</v>
      </c>
      <c r="AU29" s="227">
        <v>0.10675020971320741</v>
      </c>
      <c r="AV29" s="228">
        <v>70.86617305928749</v>
      </c>
      <c r="AW29" s="227">
        <v>4.6624581216338883E-2</v>
      </c>
      <c r="AX29" s="219">
        <v>1519.9315727999185</v>
      </c>
      <c r="AZ29" s="259">
        <v>31.365212207607456</v>
      </c>
      <c r="BA29" s="227">
        <v>2.0593558584590079E-2</v>
      </c>
      <c r="BB29" s="228">
        <v>170.18915035802948</v>
      </c>
      <c r="BC29" s="227">
        <v>0.11174163959616444</v>
      </c>
      <c r="BD29" s="228">
        <v>538.85213968136554</v>
      </c>
      <c r="BE29" s="227">
        <v>0.3537958880529567</v>
      </c>
      <c r="BF29" s="228">
        <v>569.6486090441349</v>
      </c>
      <c r="BG29" s="227">
        <v>0.37401602531276135</v>
      </c>
      <c r="BH29" s="228">
        <v>158.37108300672924</v>
      </c>
      <c r="BI29" s="227">
        <v>0.10398221298222292</v>
      </c>
      <c r="BJ29" s="228">
        <v>54.633168112555992</v>
      </c>
      <c r="BK29" s="227">
        <v>3.5870675471304347E-2</v>
      </c>
      <c r="BL29" s="219">
        <v>1523.0593624104229</v>
      </c>
      <c r="BN29" s="259">
        <v>11.993605778090149</v>
      </c>
      <c r="BO29" s="227">
        <v>7.337341288034635E-2</v>
      </c>
      <c r="BP29" s="228">
        <v>32.994833917383019</v>
      </c>
      <c r="BQ29" s="227">
        <v>0.20185285532405656</v>
      </c>
      <c r="BR29" s="228">
        <v>57.174747129237495</v>
      </c>
      <c r="BS29" s="227">
        <v>0.3497785741054234</v>
      </c>
      <c r="BT29" s="228">
        <v>42.140202775785852</v>
      </c>
      <c r="BU29" s="227">
        <v>0.25780157813571347</v>
      </c>
      <c r="BV29" s="228">
        <v>14.147750336643496</v>
      </c>
      <c r="BW29" s="227">
        <v>8.6551846541007726E-2</v>
      </c>
      <c r="BX29" s="228">
        <v>5.0086925453521998</v>
      </c>
      <c r="BY29" s="227">
        <v>3.0641733013452518E-2</v>
      </c>
      <c r="BZ29" s="219">
        <v>163.4598324824922</v>
      </c>
      <c r="CB29" s="259">
        <v>20.996350049017778</v>
      </c>
      <c r="CC29" s="227">
        <v>2.6563181891970992E-2</v>
      </c>
      <c r="CD29" s="228">
        <v>94.262252478150657</v>
      </c>
      <c r="CE29" s="227">
        <v>0.11925431573956558</v>
      </c>
      <c r="CF29" s="228">
        <v>256.01698649287681</v>
      </c>
      <c r="CG29" s="227">
        <v>0.32389561822735491</v>
      </c>
      <c r="CH29" s="228">
        <v>241.33470240865915</v>
      </c>
      <c r="CI29" s="227">
        <v>0.30532057152599223</v>
      </c>
      <c r="CJ29" s="228">
        <v>115.72593100287749</v>
      </c>
      <c r="CK29" s="227">
        <v>0.14640873045412603</v>
      </c>
      <c r="CL29" s="228">
        <v>62.094311621424367</v>
      </c>
      <c r="CM29" s="227">
        <v>7.8557582160990153E-2</v>
      </c>
      <c r="CN29" s="219"/>
    </row>
    <row r="30" spans="1:92" ht="13.5" thickBot="1" x14ac:dyDescent="0.25">
      <c r="A30" s="233"/>
      <c r="B30" s="226" t="s">
        <v>277</v>
      </c>
      <c r="C30" s="225">
        <v>13960.031983610645</v>
      </c>
      <c r="D30" s="224">
        <v>0.32124462741823773</v>
      </c>
      <c r="E30" s="225">
        <v>13098.59032700163</v>
      </c>
      <c r="F30" s="224">
        <v>0.30142135592825808</v>
      </c>
      <c r="G30" s="225">
        <v>7875.2518269109687</v>
      </c>
      <c r="H30" s="224">
        <v>0.18122324805064502</v>
      </c>
      <c r="I30" s="225">
        <v>5299.9979658235889</v>
      </c>
      <c r="J30" s="224">
        <v>0.12196217557719767</v>
      </c>
      <c r="K30" s="225">
        <v>2118.8181157224485</v>
      </c>
      <c r="L30" s="224">
        <v>4.8757691741063168E-2</v>
      </c>
      <c r="M30" s="225">
        <v>1103.3890181273487</v>
      </c>
      <c r="N30" s="224">
        <v>2.539090128459847E-2</v>
      </c>
      <c r="O30" s="338">
        <v>43456.079237196624</v>
      </c>
      <c r="P30" s="226" t="s">
        <v>277</v>
      </c>
      <c r="Q30" s="225">
        <v>27058.622310612274</v>
      </c>
      <c r="R30" s="224">
        <v>0.62266598334649581</v>
      </c>
      <c r="S30" s="225">
        <v>13175.249792734558</v>
      </c>
      <c r="T30" s="224">
        <v>0.30318542362784268</v>
      </c>
      <c r="U30" s="225">
        <v>3222.2071338497972</v>
      </c>
      <c r="V30" s="224">
        <v>7.4148593025661638E-2</v>
      </c>
      <c r="X30" s="256">
        <v>159.03179387885825</v>
      </c>
      <c r="Y30" s="224">
        <v>5.9570681587804994E-3</v>
      </c>
      <c r="Z30" s="225">
        <v>995.44647574027636</v>
      </c>
      <c r="AA30" s="224">
        <v>3.7287779756290565E-2</v>
      </c>
      <c r="AB30" s="225">
        <v>5769.6310722902863</v>
      </c>
      <c r="AC30" s="224">
        <v>0.21612084420573352</v>
      </c>
      <c r="AD30" s="225">
        <v>12100.635490433411</v>
      </c>
      <c r="AE30" s="224">
        <v>0.45326980613687862</v>
      </c>
      <c r="AF30" s="225">
        <v>5557.1553472875348</v>
      </c>
      <c r="AG30" s="224">
        <v>0.20816185471655091</v>
      </c>
      <c r="AH30" s="225">
        <v>2114.4191573326075</v>
      </c>
      <c r="AI30" s="224">
        <v>7.9202647025765918E-2</v>
      </c>
      <c r="AJ30" s="219">
        <v>26696.319336962973</v>
      </c>
      <c r="AL30" s="256">
        <v>179.50569142995838</v>
      </c>
      <c r="AM30" s="224">
        <v>2.6077936488960528E-2</v>
      </c>
      <c r="AN30" s="225">
        <v>1041.0212604273058</v>
      </c>
      <c r="AO30" s="224">
        <v>0.15123579702025058</v>
      </c>
      <c r="AP30" s="225">
        <v>2960.9467299567796</v>
      </c>
      <c r="AQ30" s="224">
        <v>0.43015561320593032</v>
      </c>
      <c r="AR30" s="225">
        <v>2050.2197248689181</v>
      </c>
      <c r="AS30" s="224">
        <v>0.29784849353596998</v>
      </c>
      <c r="AT30" s="225">
        <v>505.04937832953345</v>
      </c>
      <c r="AU30" s="224">
        <v>7.337174385362398E-2</v>
      </c>
      <c r="AV30" s="225">
        <v>146.68878964249447</v>
      </c>
      <c r="AW30" s="224">
        <v>2.1310415895264681E-2</v>
      </c>
      <c r="AX30" s="219">
        <v>6883.4315746549892</v>
      </c>
      <c r="AZ30" s="256">
        <v>101.55070670869938</v>
      </c>
      <c r="BA30" s="224">
        <v>1.9518306819248054E-2</v>
      </c>
      <c r="BB30" s="225">
        <v>628.38558402013189</v>
      </c>
      <c r="BC30" s="224">
        <v>0.12077732422758829</v>
      </c>
      <c r="BD30" s="225">
        <v>2048.9545475029568</v>
      </c>
      <c r="BE30" s="224">
        <v>0.39381432993444965</v>
      </c>
      <c r="BF30" s="225">
        <v>1958.9955458284417</v>
      </c>
      <c r="BG30" s="224">
        <v>0.37652397861396969</v>
      </c>
      <c r="BH30" s="225">
        <v>393.95697511747551</v>
      </c>
      <c r="BI30" s="224">
        <v>7.5719543104538975E-2</v>
      </c>
      <c r="BJ30" s="225">
        <v>71.000701484091607</v>
      </c>
      <c r="BK30" s="224">
        <v>1.36465173002053E-2</v>
      </c>
      <c r="BL30" s="219">
        <v>5202.8440606617969</v>
      </c>
      <c r="BN30" s="256">
        <v>59.990719307989849</v>
      </c>
      <c r="BO30" s="224">
        <v>0.12523339610191347</v>
      </c>
      <c r="BP30" s="225">
        <v>106.3037457922822</v>
      </c>
      <c r="BQ30" s="224">
        <v>0.22191397698658594</v>
      </c>
      <c r="BR30" s="225">
        <v>158.67195843703362</v>
      </c>
      <c r="BS30" s="224">
        <v>0.33123503852644864</v>
      </c>
      <c r="BT30" s="225">
        <v>102.93608415503402</v>
      </c>
      <c r="BU30" s="224">
        <v>0.21488382784652471</v>
      </c>
      <c r="BV30" s="225">
        <v>43.615898241535334</v>
      </c>
      <c r="BW30" s="224">
        <v>9.1050201161623157E-2</v>
      </c>
      <c r="BX30" s="225">
        <v>7.5129161838298604</v>
      </c>
      <c r="BY30" s="224">
        <v>1.5683559376904018E-2</v>
      </c>
      <c r="BZ30" s="219">
        <v>479.03132211770492</v>
      </c>
      <c r="CB30" s="256">
        <v>93.766881464567319</v>
      </c>
      <c r="CC30" s="224">
        <v>2.2354972804151212E-2</v>
      </c>
      <c r="CD30" s="225">
        <v>442.76792606857089</v>
      </c>
      <c r="CE30" s="224">
        <v>0.10556035127982391</v>
      </c>
      <c r="CF30" s="225">
        <v>1450.8660771507775</v>
      </c>
      <c r="CG30" s="224">
        <v>0.34590114537857791</v>
      </c>
      <c r="CH30" s="225">
        <v>1345.8544835616785</v>
      </c>
      <c r="CI30" s="224">
        <v>0.32086531948634139</v>
      </c>
      <c r="CJ30" s="225">
        <v>605.58151649726142</v>
      </c>
      <c r="CK30" s="224">
        <v>0.14437675776930453</v>
      </c>
      <c r="CL30" s="225">
        <v>255.61605805630728</v>
      </c>
      <c r="CM30" s="224">
        <v>6.0941453281800839E-2</v>
      </c>
      <c r="CN30" s="219"/>
    </row>
    <row r="31" spans="1:92" x14ac:dyDescent="0.2">
      <c r="A31" s="233">
        <v>97210</v>
      </c>
      <c r="B31" s="238" t="s">
        <v>33</v>
      </c>
      <c r="C31" s="231">
        <v>2329.4206522783747</v>
      </c>
      <c r="D31" s="237">
        <v>0.31102901902083768</v>
      </c>
      <c r="E31" s="231">
        <v>2336.2409380461859</v>
      </c>
      <c r="F31" s="237">
        <v>0.31193967755291918</v>
      </c>
      <c r="G31" s="231">
        <v>1422.8874989207025</v>
      </c>
      <c r="H31" s="237">
        <v>0.18998685468571685</v>
      </c>
      <c r="I31" s="231">
        <v>866.58184439449929</v>
      </c>
      <c r="J31" s="237">
        <v>0.11570778369276655</v>
      </c>
      <c r="K31" s="231">
        <v>345.80379349154936</v>
      </c>
      <c r="L31" s="237">
        <v>4.6172431139975871E-2</v>
      </c>
      <c r="M31" s="231">
        <v>188.46500673182621</v>
      </c>
      <c r="N31" s="237">
        <v>2.5164233907783863E-2</v>
      </c>
      <c r="O31" s="338">
        <v>7489.399733863138</v>
      </c>
      <c r="P31" s="238" t="s">
        <v>33</v>
      </c>
      <c r="Q31" s="231">
        <v>4665.6615903245602</v>
      </c>
      <c r="R31" s="237">
        <v>0.62296869657375675</v>
      </c>
      <c r="S31" s="231">
        <v>2289.4693433152015</v>
      </c>
      <c r="T31" s="237">
        <v>0.30569463837848337</v>
      </c>
      <c r="U31" s="231">
        <v>534.26880022337559</v>
      </c>
      <c r="V31" s="237">
        <v>7.1336665047759734E-2</v>
      </c>
      <c r="X31" s="321">
        <v>17.536965788447098</v>
      </c>
      <c r="Y31" s="237">
        <v>3.4591414533640557E-3</v>
      </c>
      <c r="Z31" s="231">
        <v>272.96906031071859</v>
      </c>
      <c r="AA31" s="237">
        <v>5.3842757258994019E-2</v>
      </c>
      <c r="AB31" s="231">
        <v>1216.1779616823633</v>
      </c>
      <c r="AC31" s="237">
        <v>0.23988936584997408</v>
      </c>
      <c r="AD31" s="231">
        <v>2471.7349963773222</v>
      </c>
      <c r="AE31" s="237">
        <v>0.4875461976057468</v>
      </c>
      <c r="AF31" s="231">
        <v>772.48833537394</v>
      </c>
      <c r="AG31" s="237">
        <v>0.15237222079161108</v>
      </c>
      <c r="AH31" s="231">
        <v>318.83788310764868</v>
      </c>
      <c r="AI31" s="237">
        <v>6.2890317040310159E-2</v>
      </c>
      <c r="AJ31" s="219">
        <v>5069.7452026404389</v>
      </c>
      <c r="AL31" s="321">
        <v>2.500034355291</v>
      </c>
      <c r="AM31" s="237">
        <v>2.7656166409789221E-3</v>
      </c>
      <c r="AN31" s="231">
        <v>143.57398859585086</v>
      </c>
      <c r="AO31" s="237">
        <v>0.15882606222272683</v>
      </c>
      <c r="AP31" s="231">
        <v>393.6263774221087</v>
      </c>
      <c r="AQ31" s="237">
        <v>0.43544187999773309</v>
      </c>
      <c r="AR31" s="231">
        <v>281.22282584467661</v>
      </c>
      <c r="AS31" s="237">
        <v>0.31109753565311526</v>
      </c>
      <c r="AT31" s="231">
        <v>73.008809868514305</v>
      </c>
      <c r="AU31" s="237">
        <v>8.0764641927061356E-2</v>
      </c>
      <c r="AV31" s="231">
        <v>10.037920648445571</v>
      </c>
      <c r="AW31" s="237">
        <v>1.1104263558384446E-2</v>
      </c>
      <c r="AX31" s="219">
        <v>903.96995673488709</v>
      </c>
      <c r="AZ31" s="321">
        <v>19.98552088800448</v>
      </c>
      <c r="BA31" s="237">
        <v>2.6558949827338516E-2</v>
      </c>
      <c r="BB31" s="231">
        <v>159.89355447069141</v>
      </c>
      <c r="BC31" s="237">
        <v>0.21248407358002702</v>
      </c>
      <c r="BD31" s="231">
        <v>327.27479674993657</v>
      </c>
      <c r="BE31" s="237">
        <v>0.43491860709275032</v>
      </c>
      <c r="BF31" s="231">
        <v>205.25452474659056</v>
      </c>
      <c r="BG31" s="237">
        <v>0.27276470076148301</v>
      </c>
      <c r="BH31" s="231">
        <v>35.035651598174759</v>
      </c>
      <c r="BI31" s="237">
        <v>4.6559212450776696E-2</v>
      </c>
      <c r="BJ31" s="231">
        <v>5.0526058921870902</v>
      </c>
      <c r="BK31" s="237">
        <v>6.7144562876244708E-3</v>
      </c>
      <c r="BL31" s="219">
        <v>752.49665434558483</v>
      </c>
      <c r="BN31" s="321">
        <v>12.55024154617025</v>
      </c>
      <c r="BO31" s="237">
        <v>0.14311409981588005</v>
      </c>
      <c r="BP31" s="231">
        <v>32.587241689908353</v>
      </c>
      <c r="BQ31" s="237">
        <v>0.37160191242350188</v>
      </c>
      <c r="BR31" s="231">
        <v>25.017749557179226</v>
      </c>
      <c r="BS31" s="237">
        <v>0.28528476476912157</v>
      </c>
      <c r="BT31" s="231">
        <v>12.548842925551909</v>
      </c>
      <c r="BU31" s="237">
        <v>0.14309815093314013</v>
      </c>
      <c r="BV31" s="231">
        <v>4.9898800990758296</v>
      </c>
      <c r="BW31" s="237">
        <v>5.6901072058356407E-2</v>
      </c>
      <c r="BX31" s="231">
        <v>0</v>
      </c>
      <c r="BY31" s="237">
        <v>0</v>
      </c>
      <c r="BZ31" s="219">
        <v>87.693955817885566</v>
      </c>
      <c r="CB31" s="321">
        <v>15.031666780029578</v>
      </c>
      <c r="CC31" s="237">
        <v>2.2252851356066427E-2</v>
      </c>
      <c r="CD31" s="231">
        <v>87.827139469124447</v>
      </c>
      <c r="CE31" s="237">
        <v>0.130019132823745</v>
      </c>
      <c r="CF31" s="231">
        <v>302.91696351942591</v>
      </c>
      <c r="CG31" s="237">
        <v>0.4484377056165369</v>
      </c>
      <c r="CH31" s="231">
        <v>174.91694851812221</v>
      </c>
      <c r="CI31" s="237">
        <v>0.25894672307410194</v>
      </c>
      <c r="CJ31" s="231">
        <v>64.726325245454447</v>
      </c>
      <c r="CK31" s="237">
        <v>9.5820730700675719E-2</v>
      </c>
      <c r="CL31" s="231">
        <v>30.074920792183669</v>
      </c>
      <c r="CM31" s="237">
        <v>4.45228564288742E-2</v>
      </c>
      <c r="CN31" s="219"/>
    </row>
    <row r="32" spans="1:92" x14ac:dyDescent="0.2">
      <c r="A32" s="233">
        <v>97217</v>
      </c>
      <c r="B32" s="235" t="s">
        <v>14</v>
      </c>
      <c r="C32" s="231">
        <v>1289.5645068230911</v>
      </c>
      <c r="D32" s="234">
        <v>0.34886890160806761</v>
      </c>
      <c r="E32" s="231">
        <v>1175.7201402051151</v>
      </c>
      <c r="F32" s="234">
        <v>0.31807031888798037</v>
      </c>
      <c r="G32" s="231">
        <v>623.62533572147913</v>
      </c>
      <c r="H32" s="234">
        <v>0.16871082038702642</v>
      </c>
      <c r="I32" s="231">
        <v>391.90671340170508</v>
      </c>
      <c r="J32" s="234">
        <v>0.10602343962932681</v>
      </c>
      <c r="K32" s="231">
        <v>147.09095155950885</v>
      </c>
      <c r="L32" s="234">
        <v>3.9792859089670216E-2</v>
      </c>
      <c r="M32" s="231">
        <v>68.508114424976725</v>
      </c>
      <c r="N32" s="234">
        <v>1.8533660397928593E-2</v>
      </c>
      <c r="O32" s="338">
        <v>3696.4157621358759</v>
      </c>
      <c r="P32" s="235" t="s">
        <v>14</v>
      </c>
      <c r="Q32" s="231">
        <v>2465.2846470282061</v>
      </c>
      <c r="R32" s="234">
        <v>0.66693922049604792</v>
      </c>
      <c r="S32" s="231">
        <v>1015.5320491231842</v>
      </c>
      <c r="T32" s="234">
        <v>0.2747342600163532</v>
      </c>
      <c r="U32" s="231">
        <v>215.59906598448558</v>
      </c>
      <c r="V32" s="234">
        <v>5.8326519487598809E-2</v>
      </c>
      <c r="X32" s="321">
        <v>37.276474025354979</v>
      </c>
      <c r="Y32" s="234">
        <v>1.7145505097312327E-2</v>
      </c>
      <c r="Z32" s="231">
        <v>107.79953299224279</v>
      </c>
      <c r="AA32" s="234">
        <v>4.9582947173308627E-2</v>
      </c>
      <c r="AB32" s="231">
        <v>508.77349683254772</v>
      </c>
      <c r="AC32" s="234">
        <v>0.23401297497683043</v>
      </c>
      <c r="AD32" s="231">
        <v>872.47098664749763</v>
      </c>
      <c r="AE32" s="234">
        <v>0.40129749768303985</v>
      </c>
      <c r="AF32" s="231">
        <v>431.1981319689711</v>
      </c>
      <c r="AG32" s="234">
        <v>0.19833178869323448</v>
      </c>
      <c r="AH32" s="231">
        <v>216.60653825544108</v>
      </c>
      <c r="AI32" s="234">
        <v>9.9629286376274329E-2</v>
      </c>
      <c r="AJ32" s="219">
        <v>2174.1251607220552</v>
      </c>
      <c r="AL32" s="321">
        <v>34.254057212488362</v>
      </c>
      <c r="AM32" s="234">
        <v>8.0952380952380956E-2</v>
      </c>
      <c r="AN32" s="231">
        <v>85.635143031220906</v>
      </c>
      <c r="AO32" s="234">
        <v>0.20238095238095241</v>
      </c>
      <c r="AP32" s="231">
        <v>176.3076474172195</v>
      </c>
      <c r="AQ32" s="234">
        <v>0.41666666666666669</v>
      </c>
      <c r="AR32" s="231">
        <v>88.65755984408753</v>
      </c>
      <c r="AS32" s="234">
        <v>0.20952380952380956</v>
      </c>
      <c r="AT32" s="231">
        <v>27.201751315799577</v>
      </c>
      <c r="AU32" s="234">
        <v>6.4285714285714279E-2</v>
      </c>
      <c r="AV32" s="231">
        <v>11.082194980510941</v>
      </c>
      <c r="AW32" s="234">
        <v>2.6190476190476195E-2</v>
      </c>
      <c r="AX32" s="219">
        <v>423.13835380132679</v>
      </c>
      <c r="AZ32" s="321">
        <v>28.209223586755119</v>
      </c>
      <c r="BA32" s="234">
        <v>3.6269430051813469E-2</v>
      </c>
      <c r="BB32" s="231">
        <v>94.702393469820763</v>
      </c>
      <c r="BC32" s="234">
        <v>0.12176165803108809</v>
      </c>
      <c r="BD32" s="231">
        <v>294.18190311901765</v>
      </c>
      <c r="BE32" s="234">
        <v>0.37823834196891187</v>
      </c>
      <c r="BF32" s="231">
        <v>306.27157037048414</v>
      </c>
      <c r="BG32" s="234">
        <v>0.39378238341968913</v>
      </c>
      <c r="BH32" s="231">
        <v>44.328779922043758</v>
      </c>
      <c r="BI32" s="234">
        <v>5.6994818652849742E-2</v>
      </c>
      <c r="BJ32" s="231">
        <v>10.074722709555401</v>
      </c>
      <c r="BK32" s="234">
        <v>1.2953367875647669E-2</v>
      </c>
      <c r="BL32" s="219">
        <v>777.76859317767685</v>
      </c>
      <c r="BN32" s="321">
        <v>15.1120840643331</v>
      </c>
      <c r="BO32" s="234">
        <v>0.1744186046511628</v>
      </c>
      <c r="BP32" s="231">
        <v>20.149445419110801</v>
      </c>
      <c r="BQ32" s="234">
        <v>0.23255813953488375</v>
      </c>
      <c r="BR32" s="231">
        <v>27.201751315799577</v>
      </c>
      <c r="BS32" s="234">
        <v>0.31395348837209297</v>
      </c>
      <c r="BT32" s="231">
        <v>17.127028606244181</v>
      </c>
      <c r="BU32" s="234">
        <v>0.19767441860465118</v>
      </c>
      <c r="BV32" s="231">
        <v>4.0298890838221597</v>
      </c>
      <c r="BW32" s="234">
        <v>4.6511627906976744E-2</v>
      </c>
      <c r="BX32" s="231">
        <v>3.02241681286662</v>
      </c>
      <c r="BY32" s="234">
        <v>3.4883720930232558E-2</v>
      </c>
      <c r="BZ32" s="219">
        <v>86.642615302176438</v>
      </c>
      <c r="CB32" s="321">
        <v>7.0523058966887806</v>
      </c>
      <c r="CC32" s="234">
        <v>3.0042918454935626E-2</v>
      </c>
      <c r="CD32" s="231">
        <v>34.254057212488362</v>
      </c>
      <c r="CE32" s="234">
        <v>0.14592274678111589</v>
      </c>
      <c r="CF32" s="231">
        <v>75.560420321665504</v>
      </c>
      <c r="CG32" s="234">
        <v>0.32188841201716739</v>
      </c>
      <c r="CH32" s="231">
        <v>64.47822534115457</v>
      </c>
      <c r="CI32" s="234">
        <v>0.27467811158798289</v>
      </c>
      <c r="CJ32" s="231">
        <v>38.283946296310518</v>
      </c>
      <c r="CK32" s="234">
        <v>0.1630901287553648</v>
      </c>
      <c r="CL32" s="231">
        <v>15.1120840643331</v>
      </c>
      <c r="CM32" s="234">
        <v>6.4377682403433473E-2</v>
      </c>
      <c r="CN32" s="219"/>
    </row>
    <row r="33" spans="1:92" x14ac:dyDescent="0.2">
      <c r="A33" s="233">
        <v>97220</v>
      </c>
      <c r="B33" s="235" t="s">
        <v>28</v>
      </c>
      <c r="C33" s="231">
        <v>1835.0102921250116</v>
      </c>
      <c r="D33" s="234">
        <v>0.34616748169502787</v>
      </c>
      <c r="E33" s="231">
        <v>1517.4740440061319</v>
      </c>
      <c r="F33" s="234">
        <v>0.28626551611481971</v>
      </c>
      <c r="G33" s="231">
        <v>1031.5759338958935</v>
      </c>
      <c r="H33" s="234">
        <v>0.19460274677827821</v>
      </c>
      <c r="I33" s="231">
        <v>608.69134108987532</v>
      </c>
      <c r="J33" s="234">
        <v>0.1148272298956112</v>
      </c>
      <c r="K33" s="231">
        <v>190.43754749707054</v>
      </c>
      <c r="L33" s="234">
        <v>3.5925295089705732E-2</v>
      </c>
      <c r="M33" s="231">
        <v>117.74287330242996</v>
      </c>
      <c r="N33" s="234">
        <v>2.2211730426557292E-2</v>
      </c>
      <c r="O33" s="338">
        <v>5300.9320319164126</v>
      </c>
      <c r="P33" s="235" t="s">
        <v>28</v>
      </c>
      <c r="Q33" s="231">
        <v>3352.4843361311432</v>
      </c>
      <c r="R33" s="234">
        <v>0.63243299780984752</v>
      </c>
      <c r="S33" s="231">
        <v>1640.2672749857688</v>
      </c>
      <c r="T33" s="234">
        <v>0.30942997667388944</v>
      </c>
      <c r="U33" s="231">
        <v>308.1804207995005</v>
      </c>
      <c r="V33" s="234">
        <v>5.8137025516263027E-2</v>
      </c>
      <c r="X33" s="321">
        <v>2.4991058249878799</v>
      </c>
      <c r="Y33" s="234">
        <v>6.9524201894224349E-4</v>
      </c>
      <c r="Z33" s="231">
        <v>185.40751461251341</v>
      </c>
      <c r="AA33" s="234">
        <v>5.1579686421199263E-2</v>
      </c>
      <c r="AB33" s="231">
        <v>1092.2041711469074</v>
      </c>
      <c r="AC33" s="234">
        <v>0.30384717023697788</v>
      </c>
      <c r="AD33" s="231">
        <v>1826.0898042338661</v>
      </c>
      <c r="AE33" s="234">
        <v>0.50801144536228526</v>
      </c>
      <c r="AF33" s="231">
        <v>348.16713160323991</v>
      </c>
      <c r="AG33" s="234">
        <v>9.6858811293571462E-2</v>
      </c>
      <c r="AH33" s="231">
        <v>140.21625470038674</v>
      </c>
      <c r="AI33" s="234">
        <v>3.9007644667023847E-2</v>
      </c>
      <c r="AJ33" s="219">
        <v>3594.5839821219015</v>
      </c>
      <c r="AL33" s="321">
        <v>5.0091564935793702</v>
      </c>
      <c r="AM33" s="234">
        <v>7.4903514045118504E-3</v>
      </c>
      <c r="AN33" s="231">
        <v>137.78715425067759</v>
      </c>
      <c r="AO33" s="234">
        <v>0.20603752461879449</v>
      </c>
      <c r="AP33" s="231">
        <v>348.14343332759557</v>
      </c>
      <c r="AQ33" s="234">
        <v>0.52058997520629446</v>
      </c>
      <c r="AR33" s="231">
        <v>167.80075061010422</v>
      </c>
      <c r="AS33" s="234">
        <v>0.25091781213495468</v>
      </c>
      <c r="AT33" s="231">
        <v>10.00736814355513</v>
      </c>
      <c r="AU33" s="234">
        <v>1.4964336635444666E-2</v>
      </c>
      <c r="AV33" s="231">
        <v>0</v>
      </c>
      <c r="AW33" s="234">
        <v>0</v>
      </c>
      <c r="AX33" s="219">
        <v>668.74786282551179</v>
      </c>
      <c r="AZ33" s="321">
        <v>0</v>
      </c>
      <c r="BA33" s="234">
        <v>0</v>
      </c>
      <c r="BB33" s="231">
        <v>17.53576884882154</v>
      </c>
      <c r="BC33" s="234">
        <v>3.9772406522991958E-2</v>
      </c>
      <c r="BD33" s="231">
        <v>210.41197162217975</v>
      </c>
      <c r="BE33" s="234">
        <v>0.47722974366327692</v>
      </c>
      <c r="BF33" s="231">
        <v>202.9402531530296</v>
      </c>
      <c r="BG33" s="234">
        <v>0.46028333960524459</v>
      </c>
      <c r="BH33" s="231">
        <v>7.5116004129586198</v>
      </c>
      <c r="BI33" s="234">
        <v>1.7036859224027794E-2</v>
      </c>
      <c r="BJ33" s="231">
        <v>2.5032927089839498</v>
      </c>
      <c r="BK33" s="234">
        <v>5.6776509844586789E-3</v>
      </c>
      <c r="BL33" s="219">
        <v>440.90288674597349</v>
      </c>
      <c r="BN33" s="321">
        <v>5.0117275691908398</v>
      </c>
      <c r="BO33" s="234">
        <v>0.12507185832714499</v>
      </c>
      <c r="BP33" s="231">
        <v>10.013277313557969</v>
      </c>
      <c r="BQ33" s="234">
        <v>0.24988972051286859</v>
      </c>
      <c r="BR33" s="231">
        <v>17.54008907108911</v>
      </c>
      <c r="BS33" s="234">
        <v>0.43772761090023748</v>
      </c>
      <c r="BT33" s="231">
        <v>7.5056912429557796</v>
      </c>
      <c r="BU33" s="234">
        <v>0.18731081025974888</v>
      </c>
      <c r="BV33" s="231">
        <v>0</v>
      </c>
      <c r="BW33" s="234">
        <v>0</v>
      </c>
      <c r="BX33" s="231">
        <v>0</v>
      </c>
      <c r="BY33" s="234">
        <v>0</v>
      </c>
      <c r="BZ33" s="219">
        <v>40.0707851967937</v>
      </c>
      <c r="CB33" s="321">
        <v>7.5091358149693201</v>
      </c>
      <c r="CC33" s="234">
        <v>1.3490438583608318E-2</v>
      </c>
      <c r="CD33" s="231">
        <v>97.21550141628542</v>
      </c>
      <c r="CE33" s="234">
        <v>0.17465122266355548</v>
      </c>
      <c r="CF33" s="231">
        <v>220.970892100161</v>
      </c>
      <c r="CG33" s="234">
        <v>0.39698233220123769</v>
      </c>
      <c r="CH33" s="231">
        <v>187.36192497686875</v>
      </c>
      <c r="CI33" s="234">
        <v>0.33660258704714929</v>
      </c>
      <c r="CJ33" s="231">
        <v>38.564091108364522</v>
      </c>
      <c r="CK33" s="234">
        <v>6.9281807580702653E-2</v>
      </c>
      <c r="CL33" s="231">
        <v>5.0049696095833003</v>
      </c>
      <c r="CM33" s="234">
        <v>8.991611923746444E-3</v>
      </c>
      <c r="CN33" s="219"/>
    </row>
    <row r="34" spans="1:92" x14ac:dyDescent="0.2">
      <c r="A34" s="233">
        <v>97226</v>
      </c>
      <c r="B34" s="235" t="s">
        <v>21</v>
      </c>
      <c r="C34" s="231">
        <v>601</v>
      </c>
      <c r="D34" s="234">
        <v>0.32156233279828783</v>
      </c>
      <c r="E34" s="231">
        <v>610</v>
      </c>
      <c r="F34" s="234">
        <v>0.32637774210807918</v>
      </c>
      <c r="G34" s="231">
        <v>328</v>
      </c>
      <c r="H34" s="234">
        <v>0.17549491706795078</v>
      </c>
      <c r="I34" s="231">
        <v>209</v>
      </c>
      <c r="J34" s="234">
        <v>0.11182450508293205</v>
      </c>
      <c r="K34" s="231">
        <v>79</v>
      </c>
      <c r="L34" s="234">
        <v>4.2268592830390583E-2</v>
      </c>
      <c r="M34" s="231">
        <v>42</v>
      </c>
      <c r="N34" s="234">
        <v>2.247191011235955E-2</v>
      </c>
      <c r="O34" s="338">
        <v>1869</v>
      </c>
      <c r="P34" s="235" t="s">
        <v>21</v>
      </c>
      <c r="Q34" s="231">
        <v>1211</v>
      </c>
      <c r="R34" s="234">
        <v>0.64794007490636707</v>
      </c>
      <c r="S34" s="231">
        <v>537</v>
      </c>
      <c r="T34" s="234">
        <v>0.28731942215088285</v>
      </c>
      <c r="U34" s="231">
        <v>121</v>
      </c>
      <c r="V34" s="234">
        <v>6.4740502942750133E-2</v>
      </c>
      <c r="X34" s="321">
        <v>9</v>
      </c>
      <c r="Y34" s="234">
        <v>7.582139848357203E-3</v>
      </c>
      <c r="Z34" s="231">
        <v>67</v>
      </c>
      <c r="AA34" s="234">
        <v>5.6444818871103621E-2</v>
      </c>
      <c r="AB34" s="231">
        <v>210</v>
      </c>
      <c r="AC34" s="234">
        <v>0.17691659646166807</v>
      </c>
      <c r="AD34" s="231">
        <v>496</v>
      </c>
      <c r="AE34" s="234">
        <v>0.41786015164279694</v>
      </c>
      <c r="AF34" s="231">
        <v>263</v>
      </c>
      <c r="AG34" s="234">
        <v>0.22156697556866048</v>
      </c>
      <c r="AH34" s="231">
        <v>142</v>
      </c>
      <c r="AI34" s="234">
        <v>0.11962931760741365</v>
      </c>
      <c r="AJ34" s="219">
        <v>1187</v>
      </c>
      <c r="AL34" s="321">
        <v>8</v>
      </c>
      <c r="AM34" s="234">
        <v>3.3057851239669422E-2</v>
      </c>
      <c r="AN34" s="231">
        <v>47</v>
      </c>
      <c r="AO34" s="234">
        <v>0.19421487603305784</v>
      </c>
      <c r="AP34" s="231">
        <v>76</v>
      </c>
      <c r="AQ34" s="234">
        <v>0.31404958677685951</v>
      </c>
      <c r="AR34" s="231">
        <v>82</v>
      </c>
      <c r="AS34" s="234">
        <v>0.33884297520661155</v>
      </c>
      <c r="AT34" s="231">
        <v>23</v>
      </c>
      <c r="AU34" s="234">
        <v>9.5041322314049589E-2</v>
      </c>
      <c r="AV34" s="231">
        <v>6</v>
      </c>
      <c r="AW34" s="234">
        <v>2.4793388429752067E-2</v>
      </c>
      <c r="AX34" s="219">
        <v>242</v>
      </c>
      <c r="AZ34" s="321">
        <v>3</v>
      </c>
      <c r="BA34" s="234">
        <v>1.2711864406779662E-2</v>
      </c>
      <c r="BB34" s="231">
        <v>22</v>
      </c>
      <c r="BC34" s="234">
        <v>9.3220338983050849E-2</v>
      </c>
      <c r="BD34" s="231">
        <v>82</v>
      </c>
      <c r="BE34" s="234">
        <v>0.34745762711864409</v>
      </c>
      <c r="BF34" s="231">
        <v>95</v>
      </c>
      <c r="BG34" s="234">
        <v>0.40254237288135591</v>
      </c>
      <c r="BH34" s="231">
        <v>28</v>
      </c>
      <c r="BI34" s="234">
        <v>0.11864406779661017</v>
      </c>
      <c r="BJ34" s="231">
        <v>6</v>
      </c>
      <c r="BK34" s="234">
        <v>2.5423728813559324E-2</v>
      </c>
      <c r="BL34" s="219">
        <v>236</v>
      </c>
      <c r="BN34" s="321">
        <v>5</v>
      </c>
      <c r="BO34" s="234">
        <v>0.10416666666666667</v>
      </c>
      <c r="BP34" s="231">
        <v>9</v>
      </c>
      <c r="BQ34" s="234">
        <v>0.1875</v>
      </c>
      <c r="BR34" s="231">
        <v>23</v>
      </c>
      <c r="BS34" s="234">
        <v>0.47916666666666669</v>
      </c>
      <c r="BT34" s="231">
        <v>6</v>
      </c>
      <c r="BU34" s="234">
        <v>0.125</v>
      </c>
      <c r="BV34" s="231">
        <v>3</v>
      </c>
      <c r="BW34" s="234">
        <v>6.25E-2</v>
      </c>
      <c r="BX34" s="231">
        <v>2</v>
      </c>
      <c r="BY34" s="234">
        <v>4.1666666666666664E-2</v>
      </c>
      <c r="BZ34" s="219">
        <v>48</v>
      </c>
      <c r="CB34" s="321">
        <v>1</v>
      </c>
      <c r="CC34" s="234">
        <v>6.41025641025641E-3</v>
      </c>
      <c r="CD34" s="231">
        <v>15</v>
      </c>
      <c r="CE34" s="234">
        <v>9.6153846153846159E-2</v>
      </c>
      <c r="CF34" s="231">
        <v>49</v>
      </c>
      <c r="CG34" s="234">
        <v>0.3141025641025641</v>
      </c>
      <c r="CH34" s="231">
        <v>69</v>
      </c>
      <c r="CI34" s="234">
        <v>0.44230769230769229</v>
      </c>
      <c r="CJ34" s="231">
        <v>17</v>
      </c>
      <c r="CK34" s="234">
        <v>0.10897435897435898</v>
      </c>
      <c r="CL34" s="231">
        <v>5</v>
      </c>
      <c r="CM34" s="234">
        <v>3.2051282051282048E-2</v>
      </c>
      <c r="CN34" s="219"/>
    </row>
    <row r="35" spans="1:92" x14ac:dyDescent="0.2">
      <c r="A35" s="233">
        <v>97232</v>
      </c>
      <c r="B35" s="232" t="s">
        <v>26</v>
      </c>
      <c r="C35" s="231">
        <v>1351.5848712087609</v>
      </c>
      <c r="D35" s="230">
        <v>0.34265976008790994</v>
      </c>
      <c r="E35" s="231">
        <v>1195.0599346549241</v>
      </c>
      <c r="F35" s="230">
        <v>0.30297686754462044</v>
      </c>
      <c r="G35" s="231">
        <v>668.27029091534803</v>
      </c>
      <c r="H35" s="230">
        <v>0.16942283273276004</v>
      </c>
      <c r="I35" s="231">
        <v>446.51693612211682</v>
      </c>
      <c r="J35" s="230">
        <v>0.11320294379291022</v>
      </c>
      <c r="K35" s="231">
        <v>183.62381867493789</v>
      </c>
      <c r="L35" s="230">
        <v>4.6553120705848466E-2</v>
      </c>
      <c r="M35" s="231">
        <v>99.337475676605763</v>
      </c>
      <c r="N35" s="230">
        <v>2.5184475135950811E-2</v>
      </c>
      <c r="O35" s="338">
        <v>3944.3933272526938</v>
      </c>
      <c r="P35" s="232" t="s">
        <v>26</v>
      </c>
      <c r="Q35" s="231">
        <v>2546.6448058636852</v>
      </c>
      <c r="R35" s="230">
        <v>0.64563662763253038</v>
      </c>
      <c r="S35" s="231">
        <v>1114.7872270374648</v>
      </c>
      <c r="T35" s="230">
        <v>0.28262577652567028</v>
      </c>
      <c r="U35" s="231">
        <v>282.96129435154364</v>
      </c>
      <c r="V35" s="230">
        <v>7.173759584179927E-2</v>
      </c>
      <c r="X35" s="321">
        <v>14.047723833055359</v>
      </c>
      <c r="Y35" s="230">
        <v>5.2219321148825049E-3</v>
      </c>
      <c r="Z35" s="231">
        <v>133.45337641402591</v>
      </c>
      <c r="AA35" s="230">
        <v>4.9608355091383796E-2</v>
      </c>
      <c r="AB35" s="231">
        <v>687.33505897449447</v>
      </c>
      <c r="AC35" s="230">
        <v>0.25550167847817973</v>
      </c>
      <c r="AD35" s="231">
        <v>1189.0394815836146</v>
      </c>
      <c r="AE35" s="230">
        <v>0.44199925400969786</v>
      </c>
      <c r="AF35" s="231">
        <v>451.53398034820799</v>
      </c>
      <c r="AG35" s="230">
        <v>0.16784781797836623</v>
      </c>
      <c r="AH35" s="231">
        <v>214.72949287670335</v>
      </c>
      <c r="AI35" s="230">
        <v>7.9820962327489725E-2</v>
      </c>
      <c r="AJ35" s="219">
        <v>2690.1391140301021</v>
      </c>
      <c r="AL35" s="321">
        <v>12.04090614261888</v>
      </c>
      <c r="AM35" s="230">
        <v>2.5052192066805846E-2</v>
      </c>
      <c r="AN35" s="231">
        <v>67.228392629622093</v>
      </c>
      <c r="AO35" s="230">
        <v>0.13987473903966599</v>
      </c>
      <c r="AP35" s="231">
        <v>177.60336560362848</v>
      </c>
      <c r="AQ35" s="230">
        <v>0.36951983298538621</v>
      </c>
      <c r="AR35" s="231">
        <v>158.53859754448192</v>
      </c>
      <c r="AS35" s="230">
        <v>0.3298538622129436</v>
      </c>
      <c r="AT35" s="231">
        <v>49.167033415693759</v>
      </c>
      <c r="AU35" s="230">
        <v>0.1022964509394572</v>
      </c>
      <c r="AV35" s="231">
        <v>16.054541523491839</v>
      </c>
      <c r="AW35" s="230">
        <v>3.3402922755741124E-2</v>
      </c>
      <c r="AX35" s="219">
        <v>480.63283685953695</v>
      </c>
      <c r="AZ35" s="321">
        <v>1.0034088452182399</v>
      </c>
      <c r="BA35" s="230">
        <v>2.2271714922048997E-3</v>
      </c>
      <c r="BB35" s="231">
        <v>27.09203882089248</v>
      </c>
      <c r="BC35" s="230">
        <v>6.0133630289532294E-2</v>
      </c>
      <c r="BD35" s="231">
        <v>208.70903980539393</v>
      </c>
      <c r="BE35" s="230">
        <v>0.4632516703786192</v>
      </c>
      <c r="BF35" s="231">
        <v>149.50791793751776</v>
      </c>
      <c r="BG35" s="230">
        <v>0.33184855233853006</v>
      </c>
      <c r="BH35" s="231">
        <v>39.132944963511363</v>
      </c>
      <c r="BI35" s="230">
        <v>8.6859688195991103E-2</v>
      </c>
      <c r="BJ35" s="231">
        <v>25.085221130455999</v>
      </c>
      <c r="BK35" s="230">
        <v>5.5679287305122491E-2</v>
      </c>
      <c r="BL35" s="219">
        <v>450.53057150298974</v>
      </c>
      <c r="BN35" s="321">
        <v>6.0136097711010912</v>
      </c>
      <c r="BO35" s="230">
        <v>9.5140139824847411E-2</v>
      </c>
      <c r="BP35" s="231">
        <v>16.054541523491839</v>
      </c>
      <c r="BQ35" s="230">
        <v>0.25399575022460424</v>
      </c>
      <c r="BR35" s="231">
        <v>19.064768059146559</v>
      </c>
      <c r="BS35" s="230">
        <v>0.30161995339171754</v>
      </c>
      <c r="BT35" s="231">
        <v>13.044314987837121</v>
      </c>
      <c r="BU35" s="230">
        <v>0.20637154705749097</v>
      </c>
      <c r="BV35" s="231">
        <v>9.0306796069641599</v>
      </c>
      <c r="BW35" s="230">
        <v>0.1428726095013399</v>
      </c>
      <c r="BX35" s="231">
        <v>0</v>
      </c>
      <c r="BY35" s="230">
        <v>0</v>
      </c>
      <c r="BZ35" s="219">
        <v>63.207913948540764</v>
      </c>
      <c r="CB35" s="321">
        <v>9.0306796069641599</v>
      </c>
      <c r="CC35" s="230">
        <v>3.4749034749034749E-2</v>
      </c>
      <c r="CD35" s="231">
        <v>35.119309582638401</v>
      </c>
      <c r="CE35" s="230">
        <v>0.13513513513513514</v>
      </c>
      <c r="CF35" s="231">
        <v>80.27270761745919</v>
      </c>
      <c r="CG35" s="230">
        <v>0.30888030888030882</v>
      </c>
      <c r="CH35" s="231">
        <v>99.337475676605763</v>
      </c>
      <c r="CI35" s="230">
        <v>0.38223938223938225</v>
      </c>
      <c r="CJ35" s="231">
        <v>27.09203882089248</v>
      </c>
      <c r="CK35" s="230">
        <v>0.10424710424710425</v>
      </c>
      <c r="CL35" s="231">
        <v>9.0306796069641599</v>
      </c>
      <c r="CM35" s="230">
        <v>3.4749034749034749E-2</v>
      </c>
      <c r="CN35" s="219"/>
    </row>
    <row r="36" spans="1:92" x14ac:dyDescent="0.2">
      <c r="A36" s="233"/>
      <c r="B36" s="229" t="s">
        <v>38</v>
      </c>
      <c r="C36" s="228">
        <v>7406.5803224352385</v>
      </c>
      <c r="D36" s="227">
        <v>0.33213154887847901</v>
      </c>
      <c r="E36" s="228">
        <v>6834.4950569123575</v>
      </c>
      <c r="F36" s="227">
        <v>0.30647766313675295</v>
      </c>
      <c r="G36" s="228">
        <v>4074.359059453423</v>
      </c>
      <c r="H36" s="227">
        <v>0.1827055302437329</v>
      </c>
      <c r="I36" s="228">
        <v>2522.6968350081966</v>
      </c>
      <c r="J36" s="227">
        <v>0.11312470407215182</v>
      </c>
      <c r="K36" s="228">
        <v>945.95611122306661</v>
      </c>
      <c r="L36" s="227">
        <v>4.2419288620943331E-2</v>
      </c>
      <c r="M36" s="228">
        <v>516.05347013583867</v>
      </c>
      <c r="N36" s="227">
        <v>2.31412650479399E-2</v>
      </c>
      <c r="O36" s="338">
        <v>22300.140855168123</v>
      </c>
      <c r="P36" s="229" t="s">
        <v>38</v>
      </c>
      <c r="Q36" s="228">
        <v>14241.075379347596</v>
      </c>
      <c r="R36" s="227">
        <v>0.63860921201523191</v>
      </c>
      <c r="S36" s="228">
        <v>6597.0558944616196</v>
      </c>
      <c r="T36" s="227">
        <v>0.29583023431588473</v>
      </c>
      <c r="U36" s="228">
        <v>1462.0095813589053</v>
      </c>
      <c r="V36" s="227">
        <v>6.5560553668883234E-2</v>
      </c>
      <c r="X36" s="259">
        <v>80.360269471845314</v>
      </c>
      <c r="Y36" s="227">
        <v>5.4608921952711102E-3</v>
      </c>
      <c r="Z36" s="228">
        <v>766.62948432950077</v>
      </c>
      <c r="AA36" s="227">
        <v>5.2096402801467018E-2</v>
      </c>
      <c r="AB36" s="228">
        <v>3714.4906886363128</v>
      </c>
      <c r="AC36" s="227">
        <v>0.25241868082694796</v>
      </c>
      <c r="AD36" s="228">
        <v>6855.3352688423001</v>
      </c>
      <c r="AE36" s="227">
        <v>0.46585516837650354</v>
      </c>
      <c r="AF36" s="228">
        <v>2266.3875792943591</v>
      </c>
      <c r="AG36" s="227">
        <v>0.15401265232894878</v>
      </c>
      <c r="AH36" s="228">
        <v>1032.3901689401798</v>
      </c>
      <c r="AI36" s="227">
        <v>7.0156203470861642E-2</v>
      </c>
      <c r="AJ36" s="219">
        <v>14715.593459514497</v>
      </c>
      <c r="AL36" s="259">
        <v>61.80415420397761</v>
      </c>
      <c r="AM36" s="227">
        <v>2.2734744915870474E-2</v>
      </c>
      <c r="AN36" s="228">
        <v>481.22467850737144</v>
      </c>
      <c r="AO36" s="227">
        <v>0.1770191737755834</v>
      </c>
      <c r="AP36" s="228">
        <v>1171.6808237705523</v>
      </c>
      <c r="AQ36" s="227">
        <v>0.43100443642227088</v>
      </c>
      <c r="AR36" s="228">
        <v>778.21973384335024</v>
      </c>
      <c r="AS36" s="227">
        <v>0.2862692219528265</v>
      </c>
      <c r="AT36" s="228">
        <v>182.38496274356277</v>
      </c>
      <c r="AU36" s="227">
        <v>6.7090564669495631E-2</v>
      </c>
      <c r="AV36" s="228">
        <v>43.174657152448347</v>
      </c>
      <c r="AW36" s="227">
        <v>1.5881858263953139E-2</v>
      </c>
      <c r="AX36" s="219">
        <v>2718.4890102212626</v>
      </c>
      <c r="AZ36" s="259">
        <v>52.198153319977841</v>
      </c>
      <c r="BA36" s="227">
        <v>1.9640357730020066E-2</v>
      </c>
      <c r="BB36" s="228">
        <v>321.22375561022619</v>
      </c>
      <c r="BC36" s="227">
        <v>0.12086537684371974</v>
      </c>
      <c r="BD36" s="228">
        <v>1122.5777112965279</v>
      </c>
      <c r="BE36" s="227">
        <v>0.42238712343818902</v>
      </c>
      <c r="BF36" s="228">
        <v>958.97426620762201</v>
      </c>
      <c r="BG36" s="227">
        <v>0.36082881183064014</v>
      </c>
      <c r="BH36" s="228">
        <v>154.00897689668849</v>
      </c>
      <c r="BI36" s="227">
        <v>5.7948245435872091E-2</v>
      </c>
      <c r="BJ36" s="228">
        <v>48.715842441182438</v>
      </c>
      <c r="BK36" s="227">
        <v>1.8330084721558944E-2</v>
      </c>
      <c r="BL36" s="219">
        <v>2657.6987057722249</v>
      </c>
      <c r="BN36" s="259">
        <v>43.687662950795286</v>
      </c>
      <c r="BO36" s="227">
        <v>0.13416957661471821</v>
      </c>
      <c r="BP36" s="228">
        <v>87.804505946068971</v>
      </c>
      <c r="BQ36" s="227">
        <v>0.26965721194372394</v>
      </c>
      <c r="BR36" s="228">
        <v>111.82435800321447</v>
      </c>
      <c r="BS36" s="227">
        <v>0.34342479673041976</v>
      </c>
      <c r="BT36" s="228">
        <v>56.225877762588986</v>
      </c>
      <c r="BU36" s="227">
        <v>0.17267580146582634</v>
      </c>
      <c r="BV36" s="228">
        <v>21.050448789862148</v>
      </c>
      <c r="BW36" s="227">
        <v>6.4648223569812119E-2</v>
      </c>
      <c r="BX36" s="228">
        <v>5.02241681286662</v>
      </c>
      <c r="BY36" s="227">
        <v>1.5424389675499682E-2</v>
      </c>
      <c r="BZ36" s="219">
        <v>325.61527026539648</v>
      </c>
      <c r="CB36" s="259">
        <v>39.623788098651843</v>
      </c>
      <c r="CC36" s="227">
        <v>2.1045760593382961E-2</v>
      </c>
      <c r="CD36" s="228">
        <v>269.41600768053661</v>
      </c>
      <c r="CE36" s="227">
        <v>0.14309749445340175</v>
      </c>
      <c r="CF36" s="228">
        <v>728.72098355871162</v>
      </c>
      <c r="CG36" s="227">
        <v>0.38705252817241403</v>
      </c>
      <c r="CH36" s="228">
        <v>595.09457451275125</v>
      </c>
      <c r="CI36" s="227">
        <v>0.31607825870749051</v>
      </c>
      <c r="CJ36" s="228">
        <v>185.66640147102197</v>
      </c>
      <c r="CK36" s="227">
        <v>9.8614767115792312E-2</v>
      </c>
      <c r="CL36" s="228">
        <v>64.22265407306422</v>
      </c>
      <c r="CM36" s="227">
        <v>3.4111190957518467E-2</v>
      </c>
      <c r="CN36" s="219"/>
    </row>
    <row r="37" spans="1:92" x14ac:dyDescent="0.2">
      <c r="A37" s="233">
        <v>97202</v>
      </c>
      <c r="B37" s="235" t="s">
        <v>0</v>
      </c>
      <c r="C37" s="236">
        <v>523.45483559032687</v>
      </c>
      <c r="D37" s="234">
        <v>0.32869449966865472</v>
      </c>
      <c r="E37" s="236">
        <v>485.46214591038375</v>
      </c>
      <c r="F37" s="234">
        <v>0.3048376408217362</v>
      </c>
      <c r="G37" s="236">
        <v>268.05953274182059</v>
      </c>
      <c r="H37" s="234">
        <v>0.16832339297548043</v>
      </c>
      <c r="I37" s="236">
        <v>181.52062847083917</v>
      </c>
      <c r="J37" s="234">
        <v>0.11398277004638835</v>
      </c>
      <c r="K37" s="236">
        <v>91.815666726529116</v>
      </c>
      <c r="L37" s="234">
        <v>5.7654075546719689E-2</v>
      </c>
      <c r="M37" s="236">
        <v>42.2140996443812</v>
      </c>
      <c r="N37" s="234">
        <v>2.6507620941020542E-2</v>
      </c>
      <c r="O37" s="338">
        <v>1592.5269090842808</v>
      </c>
      <c r="P37" s="235" t="s">
        <v>0</v>
      </c>
      <c r="Q37" s="236">
        <v>1008.9169815007106</v>
      </c>
      <c r="R37" s="234">
        <v>0.63353214049039097</v>
      </c>
      <c r="S37" s="236">
        <v>449.58016121265973</v>
      </c>
      <c r="T37" s="234">
        <v>0.28230616302186878</v>
      </c>
      <c r="U37" s="236">
        <v>134.02976637091032</v>
      </c>
      <c r="V37" s="234">
        <v>8.4161696487740231E-2</v>
      </c>
      <c r="X37" s="321">
        <v>8.44281992887624</v>
      </c>
      <c r="Y37" s="234">
        <v>7.5542965061378663E-3</v>
      </c>
      <c r="Z37" s="236">
        <v>64.376501957681327</v>
      </c>
      <c r="AA37" s="234">
        <v>5.7601510859301229E-2</v>
      </c>
      <c r="AB37" s="236">
        <v>173.07780854196292</v>
      </c>
      <c r="AC37" s="234">
        <v>0.15486307837582627</v>
      </c>
      <c r="AD37" s="236">
        <v>404.20000409495003</v>
      </c>
      <c r="AE37" s="234">
        <v>0.36166194523135042</v>
      </c>
      <c r="AF37" s="236">
        <v>288.11123007290166</v>
      </c>
      <c r="AG37" s="234">
        <v>0.25779036827195467</v>
      </c>
      <c r="AH37" s="236">
        <v>179.40992348862014</v>
      </c>
      <c r="AI37" s="234">
        <v>0.16052880075542969</v>
      </c>
      <c r="AJ37" s="219">
        <v>1117.6182880849922</v>
      </c>
      <c r="AL37" s="321">
        <v>4.22140996443812</v>
      </c>
      <c r="AM37" s="234">
        <v>2.0408163265306121E-2</v>
      </c>
      <c r="AN37" s="236">
        <v>21.1070498221906</v>
      </c>
      <c r="AO37" s="234">
        <v>0.10204081632653061</v>
      </c>
      <c r="AP37" s="236">
        <v>74.930026868776636</v>
      </c>
      <c r="AQ37" s="234">
        <v>0.36224489795918369</v>
      </c>
      <c r="AR37" s="236">
        <v>74.930026868776636</v>
      </c>
      <c r="AS37" s="234">
        <v>0.36224489795918369</v>
      </c>
      <c r="AT37" s="236">
        <v>24.273107295519189</v>
      </c>
      <c r="AU37" s="234">
        <v>0.1173469387755102</v>
      </c>
      <c r="AV37" s="236">
        <v>7.38746743776671</v>
      </c>
      <c r="AW37" s="234">
        <v>3.5714285714285712E-2</v>
      </c>
      <c r="AX37" s="219">
        <v>206.84908825746788</v>
      </c>
      <c r="AZ37" s="321">
        <v>0</v>
      </c>
      <c r="BA37" s="234">
        <v>0</v>
      </c>
      <c r="BB37" s="236">
        <v>0</v>
      </c>
      <c r="BC37" s="234">
        <v>0</v>
      </c>
      <c r="BD37" s="236">
        <v>46.435509608819324</v>
      </c>
      <c r="BE37" s="234">
        <v>0.42307692307692307</v>
      </c>
      <c r="BF37" s="236">
        <v>48.546214591038378</v>
      </c>
      <c r="BG37" s="234">
        <v>0.44230769230769229</v>
      </c>
      <c r="BH37" s="236">
        <v>13.719582384423891</v>
      </c>
      <c r="BI37" s="234">
        <v>0.125</v>
      </c>
      <c r="BJ37" s="236">
        <v>1.05535249110953</v>
      </c>
      <c r="BK37" s="234">
        <v>9.6153846153846142E-3</v>
      </c>
      <c r="BL37" s="219">
        <v>109.75665907539113</v>
      </c>
      <c r="BN37" s="321">
        <v>1.05535249110953</v>
      </c>
      <c r="BO37" s="234">
        <v>1.9230769230769228E-2</v>
      </c>
      <c r="BP37" s="236">
        <v>11.608877402204829</v>
      </c>
      <c r="BQ37" s="234">
        <v>0.21153846153846151</v>
      </c>
      <c r="BR37" s="236">
        <v>15.830287366642949</v>
      </c>
      <c r="BS37" s="234">
        <v>0.28846153846153844</v>
      </c>
      <c r="BT37" s="236">
        <v>21.1070498221906</v>
      </c>
      <c r="BU37" s="234">
        <v>0.38461538461538458</v>
      </c>
      <c r="BV37" s="236">
        <v>4.22140996443812</v>
      </c>
      <c r="BW37" s="234">
        <v>7.6923076923076913E-2</v>
      </c>
      <c r="BX37" s="236">
        <v>1.05535249110953</v>
      </c>
      <c r="BY37" s="234">
        <v>1.9230769230769228E-2</v>
      </c>
      <c r="BZ37" s="219">
        <v>54.878329537695564</v>
      </c>
      <c r="CB37" s="321">
        <v>5.27676245554765</v>
      </c>
      <c r="CC37" s="234">
        <v>5.10204081632653E-2</v>
      </c>
      <c r="CD37" s="236">
        <v>10.553524911095302</v>
      </c>
      <c r="CE37" s="234">
        <v>0.10204081632653061</v>
      </c>
      <c r="CF37" s="236">
        <v>30.605222242176371</v>
      </c>
      <c r="CG37" s="234">
        <v>0.29591836734693872</v>
      </c>
      <c r="CH37" s="236">
        <v>34.826632206614491</v>
      </c>
      <c r="CI37" s="234">
        <v>0.33673469387755095</v>
      </c>
      <c r="CJ37" s="236">
        <v>17.940992348862011</v>
      </c>
      <c r="CK37" s="234">
        <v>0.17346938775510201</v>
      </c>
      <c r="CL37" s="236">
        <v>4.22140996443812</v>
      </c>
      <c r="CM37" s="234">
        <v>4.0816326530612242E-2</v>
      </c>
      <c r="CN37" s="219"/>
    </row>
    <row r="38" spans="1:92" x14ac:dyDescent="0.2">
      <c r="A38" s="233">
        <v>97206</v>
      </c>
      <c r="B38" s="235" t="s">
        <v>5</v>
      </c>
      <c r="C38" s="231">
        <v>737.18390056628573</v>
      </c>
      <c r="D38" s="234">
        <v>0.29221876545636949</v>
      </c>
      <c r="E38" s="231">
        <v>762.87962539508021</v>
      </c>
      <c r="F38" s="234">
        <v>0.3024045182667725</v>
      </c>
      <c r="G38" s="231">
        <v>490.7893148571311</v>
      </c>
      <c r="H38" s="234">
        <v>0.19454826343407441</v>
      </c>
      <c r="I38" s="231">
        <v>344.98997864434324</v>
      </c>
      <c r="J38" s="234">
        <v>0.13675359103315693</v>
      </c>
      <c r="K38" s="231">
        <v>132.45150965809603</v>
      </c>
      <c r="L38" s="234">
        <v>5.2503610843087023E-2</v>
      </c>
      <c r="M38" s="231">
        <v>54.418062107589847</v>
      </c>
      <c r="N38" s="234">
        <v>2.1571250966539633E-2</v>
      </c>
      <c r="O38" s="338">
        <v>2522.712391228526</v>
      </c>
      <c r="P38" s="235" t="s">
        <v>5</v>
      </c>
      <c r="Q38" s="231">
        <v>1500.0635259613659</v>
      </c>
      <c r="R38" s="234">
        <v>0.59462328372314199</v>
      </c>
      <c r="S38" s="231">
        <v>835.77929350147429</v>
      </c>
      <c r="T38" s="234">
        <v>0.33130185446723132</v>
      </c>
      <c r="U38" s="231">
        <v>186.86957176568586</v>
      </c>
      <c r="V38" s="234">
        <v>7.4074861809626649E-2</v>
      </c>
      <c r="X38" s="321">
        <v>15.401338332336749</v>
      </c>
      <c r="Y38" s="234">
        <v>1.0316368638239339E-2</v>
      </c>
      <c r="Z38" s="231">
        <v>84.193982883440896</v>
      </c>
      <c r="AA38" s="234">
        <v>5.6396148555708389E-2</v>
      </c>
      <c r="AB38" s="231">
        <v>311.10703431320235</v>
      </c>
      <c r="AC38" s="234">
        <v>0.20839064649243466</v>
      </c>
      <c r="AD38" s="231">
        <v>655.07025706872309</v>
      </c>
      <c r="AE38" s="234">
        <v>0.43878954607977994</v>
      </c>
      <c r="AF38" s="231">
        <v>290.57191653675335</v>
      </c>
      <c r="AG38" s="234">
        <v>0.19463548830811556</v>
      </c>
      <c r="AH38" s="231">
        <v>136.55853321338583</v>
      </c>
      <c r="AI38" s="234">
        <v>9.1471801925722129E-2</v>
      </c>
      <c r="AJ38" s="219">
        <v>1492.9030623478423</v>
      </c>
      <c r="AL38" s="321">
        <v>20.535117776448999</v>
      </c>
      <c r="AM38" s="234">
        <v>3.6630036630036632E-2</v>
      </c>
      <c r="AN38" s="231">
        <v>121.15719488104909</v>
      </c>
      <c r="AO38" s="234">
        <v>0.21611721611721613</v>
      </c>
      <c r="AP38" s="231">
        <v>199.19064243155529</v>
      </c>
      <c r="AQ38" s="234">
        <v>0.35531135531135533</v>
      </c>
      <c r="AR38" s="231">
        <v>150.93311565690016</v>
      </c>
      <c r="AS38" s="234">
        <v>0.26923076923076927</v>
      </c>
      <c r="AT38" s="231">
        <v>56.471573885234747</v>
      </c>
      <c r="AU38" s="234">
        <v>0.10073260073260074</v>
      </c>
      <c r="AV38" s="231">
        <v>12.321070665869399</v>
      </c>
      <c r="AW38" s="234">
        <v>2.197802197802198E-2</v>
      </c>
      <c r="AX38" s="219">
        <v>560.60871529705764</v>
      </c>
      <c r="AZ38" s="321">
        <v>0</v>
      </c>
      <c r="BA38" s="234">
        <v>0</v>
      </c>
      <c r="BB38" s="231">
        <v>27.722408998206149</v>
      </c>
      <c r="BC38" s="234">
        <v>0.1125</v>
      </c>
      <c r="BD38" s="231">
        <v>87.274250549908245</v>
      </c>
      <c r="BE38" s="234">
        <v>0.35416666666666669</v>
      </c>
      <c r="BF38" s="231">
        <v>108.83612421517969</v>
      </c>
      <c r="BG38" s="234">
        <v>0.44166666666666665</v>
      </c>
      <c r="BH38" s="231">
        <v>13.347826554691849</v>
      </c>
      <c r="BI38" s="234">
        <v>5.4166666666666669E-2</v>
      </c>
      <c r="BJ38" s="231">
        <v>9.2408029994020495</v>
      </c>
      <c r="BK38" s="234">
        <v>3.7499999999999999E-2</v>
      </c>
      <c r="BL38" s="219">
        <v>246.42141331738799</v>
      </c>
      <c r="BN38" s="321">
        <v>16.428094221159199</v>
      </c>
      <c r="BO38" s="234">
        <v>0.1344833096586725</v>
      </c>
      <c r="BP38" s="231">
        <v>42.0701638334872</v>
      </c>
      <c r="BQ38" s="234">
        <v>0.34439386541397149</v>
      </c>
      <c r="BR38" s="231">
        <v>31.829432553495948</v>
      </c>
      <c r="BS38" s="234">
        <v>0.26056141246367798</v>
      </c>
      <c r="BT38" s="231">
        <v>26.695653109383699</v>
      </c>
      <c r="BU38" s="234">
        <v>0.21853537819534283</v>
      </c>
      <c r="BV38" s="231">
        <v>0</v>
      </c>
      <c r="BW38" s="234">
        <v>0</v>
      </c>
      <c r="BX38" s="231">
        <v>5.1337794441122497</v>
      </c>
      <c r="BY38" s="234">
        <v>4.2026034268335163E-2</v>
      </c>
      <c r="BZ38" s="219">
        <v>122.1571231616383</v>
      </c>
      <c r="CB38" s="321">
        <v>7.1872912217571496</v>
      </c>
      <c r="CC38" s="234">
        <v>7.1428571428571425E-2</v>
      </c>
      <c r="CD38" s="231">
        <v>14.374582443514299</v>
      </c>
      <c r="CE38" s="234">
        <v>0.14285714285714285</v>
      </c>
      <c r="CF38" s="231">
        <v>30.802676664673498</v>
      </c>
      <c r="CG38" s="234">
        <v>0.30612244897959184</v>
      </c>
      <c r="CH38" s="231">
        <v>26.695653109383699</v>
      </c>
      <c r="CI38" s="234">
        <v>0.26530612244897961</v>
      </c>
      <c r="CJ38" s="231">
        <v>16.428094221159199</v>
      </c>
      <c r="CK38" s="234">
        <v>0.16326530612244897</v>
      </c>
      <c r="CL38" s="231">
        <v>5.1337794441122497</v>
      </c>
      <c r="CM38" s="234">
        <v>5.1020408163265307E-2</v>
      </c>
      <c r="CN38" s="219"/>
    </row>
    <row r="39" spans="1:92" x14ac:dyDescent="0.2">
      <c r="A39" s="233">
        <v>97207</v>
      </c>
      <c r="B39" s="235" t="s">
        <v>6</v>
      </c>
      <c r="C39" s="231">
        <v>2409.0598775502121</v>
      </c>
      <c r="D39" s="234">
        <v>0.33220549821767215</v>
      </c>
      <c r="E39" s="231">
        <v>2125.107546444076</v>
      </c>
      <c r="F39" s="234">
        <v>0.29304892660056953</v>
      </c>
      <c r="G39" s="231">
        <v>1425.3369829304847</v>
      </c>
      <c r="H39" s="234">
        <v>0.19655168680323767</v>
      </c>
      <c r="I39" s="231">
        <v>820.86883022517145</v>
      </c>
      <c r="J39" s="234">
        <v>0.11319649679841841</v>
      </c>
      <c r="K39" s="231">
        <v>347.08551438956943</v>
      </c>
      <c r="L39" s="234">
        <v>4.786253646346765E-2</v>
      </c>
      <c r="M39" s="231">
        <v>124.2571004712055</v>
      </c>
      <c r="N39" s="234">
        <v>1.7134855116634515E-2</v>
      </c>
      <c r="O39" s="338">
        <v>7251.7158520107196</v>
      </c>
      <c r="P39" s="235" t="s">
        <v>6</v>
      </c>
      <c r="Q39" s="231">
        <v>4534.1674239942877</v>
      </c>
      <c r="R39" s="234">
        <v>0.62525442481824167</v>
      </c>
      <c r="S39" s="231">
        <v>2246.205813155656</v>
      </c>
      <c r="T39" s="234">
        <v>0.30974818360165607</v>
      </c>
      <c r="U39" s="231">
        <v>471.34261486077492</v>
      </c>
      <c r="V39" s="234">
        <v>6.4997391580102162E-2</v>
      </c>
      <c r="X39" s="321">
        <v>34.737873500695486</v>
      </c>
      <c r="Y39" s="234">
        <v>8.417558615206832E-3</v>
      </c>
      <c r="Z39" s="231">
        <v>134.33405405686975</v>
      </c>
      <c r="AA39" s="234">
        <v>3.2551352748159013E-2</v>
      </c>
      <c r="AB39" s="231">
        <v>736.04399958615363</v>
      </c>
      <c r="AC39" s="234">
        <v>0.1783555780915512</v>
      </c>
      <c r="AD39" s="231">
        <v>1980.199521352318</v>
      </c>
      <c r="AE39" s="234">
        <v>0.47983494270177274</v>
      </c>
      <c r="AF39" s="231">
        <v>902.87938705551369</v>
      </c>
      <c r="AG39" s="234">
        <v>0.21878253897290639</v>
      </c>
      <c r="AH39" s="231">
        <v>338.63992600739005</v>
      </c>
      <c r="AI39" s="234">
        <v>8.2058028870403935E-2</v>
      </c>
      <c r="AJ39" s="219">
        <v>4126.83476155894</v>
      </c>
      <c r="AL39" s="321">
        <v>45.325309565982167</v>
      </c>
      <c r="AM39" s="234">
        <v>2.9539821609288655E-2</v>
      </c>
      <c r="AN39" s="231">
        <v>354.75729794969664</v>
      </c>
      <c r="AO39" s="234">
        <v>0.23120564197740015</v>
      </c>
      <c r="AP39" s="231">
        <v>589.07065634235698</v>
      </c>
      <c r="AQ39" s="234">
        <v>0.38391446788219508</v>
      </c>
      <c r="AR39" s="231">
        <v>415.11827135898432</v>
      </c>
      <c r="AS39" s="234">
        <v>0.27054464271996986</v>
      </c>
      <c r="AT39" s="231">
        <v>83.774456749476812</v>
      </c>
      <c r="AU39" s="234">
        <v>5.4598248340523792E-2</v>
      </c>
      <c r="AV39" s="231">
        <v>46.333943209883245</v>
      </c>
      <c r="AW39" s="234">
        <v>3.0197177470622397E-2</v>
      </c>
      <c r="AX39" s="219">
        <v>1534.3799351763803</v>
      </c>
      <c r="AZ39" s="321">
        <v>29.980685149365481</v>
      </c>
      <c r="BA39" s="234">
        <v>2.6502866303755118E-2</v>
      </c>
      <c r="BB39" s="231">
        <v>186.73689321930044</v>
      </c>
      <c r="BC39" s="234">
        <v>0.16507504382615679</v>
      </c>
      <c r="BD39" s="231">
        <v>443.3673329458706</v>
      </c>
      <c r="BE39" s="234">
        <v>0.39193584436030077</v>
      </c>
      <c r="BF39" s="231">
        <v>346.11124074288546</v>
      </c>
      <c r="BG39" s="234">
        <v>0.30596165144109899</v>
      </c>
      <c r="BH39" s="231">
        <v>113.52246487961608</v>
      </c>
      <c r="BI39" s="234">
        <v>0.10035363415438413</v>
      </c>
      <c r="BJ39" s="231">
        <v>11.50563653616455</v>
      </c>
      <c r="BK39" s="234">
        <v>1.0170959914304122E-2</v>
      </c>
      <c r="BL39" s="219">
        <v>1131.2242534732027</v>
      </c>
      <c r="BN39" s="321">
        <v>7.5001437922879104</v>
      </c>
      <c r="BO39" s="234">
        <v>8.3603457854583244E-2</v>
      </c>
      <c r="BP39" s="231">
        <v>29.535969493882831</v>
      </c>
      <c r="BQ39" s="234">
        <v>0.32923491191131277</v>
      </c>
      <c r="BR39" s="231">
        <v>22.436732711066039</v>
      </c>
      <c r="BS39" s="234">
        <v>0.25010033001406651</v>
      </c>
      <c r="BT39" s="231">
        <v>25.635827437869018</v>
      </c>
      <c r="BU39" s="234">
        <v>0.28576036381769915</v>
      </c>
      <c r="BV39" s="231">
        <v>4.6022546144658198</v>
      </c>
      <c r="BW39" s="234">
        <v>5.1300936402338286E-2</v>
      </c>
      <c r="BX39" s="231">
        <v>0</v>
      </c>
      <c r="BY39" s="234">
        <v>0</v>
      </c>
      <c r="BZ39" s="219">
        <v>89.710928049571621</v>
      </c>
      <c r="CB39" s="321">
        <v>2.5082644387748498</v>
      </c>
      <c r="CC39" s="234">
        <v>6.7870545908368558E-3</v>
      </c>
      <c r="CD39" s="231">
        <v>46.878288685098624</v>
      </c>
      <c r="CE39" s="234">
        <v>0.12684687448113746</v>
      </c>
      <c r="CF39" s="231">
        <v>131.05699404137252</v>
      </c>
      <c r="CG39" s="234">
        <v>0.35462408162364395</v>
      </c>
      <c r="CH39" s="231">
        <v>129.56128326013803</v>
      </c>
      <c r="CI39" s="234">
        <v>0.35057687249871605</v>
      </c>
      <c r="CJ39" s="231">
        <v>41.836846422986582</v>
      </c>
      <c r="CK39" s="234">
        <v>0.11320535274979265</v>
      </c>
      <c r="CL39" s="231">
        <v>17.724296904254889</v>
      </c>
      <c r="CM39" s="234">
        <v>4.7959764055873044E-2</v>
      </c>
      <c r="CN39" s="219"/>
    </row>
    <row r="40" spans="1:92" x14ac:dyDescent="0.2">
      <c r="A40" s="233">
        <v>97221</v>
      </c>
      <c r="B40" s="235" t="s">
        <v>27</v>
      </c>
      <c r="C40" s="231">
        <v>1747.3534667140286</v>
      </c>
      <c r="D40" s="234">
        <v>0.3286032081445463</v>
      </c>
      <c r="E40" s="231">
        <v>1565.4459454988732</v>
      </c>
      <c r="F40" s="234">
        <v>0.2943941049518578</v>
      </c>
      <c r="G40" s="231">
        <v>1008.7570825901305</v>
      </c>
      <c r="H40" s="234">
        <v>0.1897044987703681</v>
      </c>
      <c r="I40" s="231">
        <v>652.398955122953</v>
      </c>
      <c r="J40" s="234">
        <v>0.12268862238085322</v>
      </c>
      <c r="K40" s="231">
        <v>270.52618371599414</v>
      </c>
      <c r="L40" s="234">
        <v>5.0874521697861629E-2</v>
      </c>
      <c r="M40" s="231">
        <v>73.036343679170542</v>
      </c>
      <c r="N40" s="234">
        <v>1.3735044054512941E-2</v>
      </c>
      <c r="O40" s="338">
        <v>5317.5179773211503</v>
      </c>
      <c r="P40" s="235" t="s">
        <v>27</v>
      </c>
      <c r="Q40" s="231">
        <v>3312.7994122129021</v>
      </c>
      <c r="R40" s="234">
        <v>0.62299731309640405</v>
      </c>
      <c r="S40" s="231">
        <v>1661.1560377130836</v>
      </c>
      <c r="T40" s="234">
        <v>0.31239312115122136</v>
      </c>
      <c r="U40" s="231">
        <v>343.56252739516469</v>
      </c>
      <c r="V40" s="234">
        <v>6.4609565752374573E-2</v>
      </c>
      <c r="X40" s="321">
        <v>15.091089472079041</v>
      </c>
      <c r="Y40" s="234">
        <v>4.9468267285954024E-3</v>
      </c>
      <c r="Z40" s="231">
        <v>108.2313569101953</v>
      </c>
      <c r="AA40" s="234">
        <v>3.5478006423994957E-2</v>
      </c>
      <c r="AB40" s="231">
        <v>646.72939202011435</v>
      </c>
      <c r="AC40" s="234">
        <v>0.2119965061854879</v>
      </c>
      <c r="AD40" s="231">
        <v>1477.6525310400073</v>
      </c>
      <c r="AE40" s="234">
        <v>0.48437132717617687</v>
      </c>
      <c r="AF40" s="231">
        <v>621.26775210239236</v>
      </c>
      <c r="AG40" s="234">
        <v>0.20365023528623344</v>
      </c>
      <c r="AH40" s="231">
        <v>181.68849384409728</v>
      </c>
      <c r="AI40" s="234">
        <v>5.9557098199511244E-2</v>
      </c>
      <c r="AJ40" s="219">
        <v>3050.6606153888861</v>
      </c>
      <c r="AL40" s="321">
        <v>17.754122701207109</v>
      </c>
      <c r="AM40" s="234">
        <v>2.4828669087627233E-2</v>
      </c>
      <c r="AN40" s="231">
        <v>108.6765165538487</v>
      </c>
      <c r="AO40" s="234">
        <v>0.15198122219399185</v>
      </c>
      <c r="AP40" s="231">
        <v>298.58788889026164</v>
      </c>
      <c r="AQ40" s="234">
        <v>0.41756723278280961</v>
      </c>
      <c r="AR40" s="231">
        <v>214.59328030211628</v>
      </c>
      <c r="AS40" s="234">
        <v>0.30010300338227491</v>
      </c>
      <c r="AT40" s="231">
        <v>65.34998215131391</v>
      </c>
      <c r="AU40" s="234">
        <v>9.139021448843547E-2</v>
      </c>
      <c r="AV40" s="231">
        <v>10.103629885447679</v>
      </c>
      <c r="AW40" s="234">
        <v>1.4129658064860925E-2</v>
      </c>
      <c r="AX40" s="219">
        <v>715.06542048419533</v>
      </c>
      <c r="AZ40" s="321">
        <v>7.49663807516745</v>
      </c>
      <c r="BA40" s="234">
        <v>6.4678494905742552E-3</v>
      </c>
      <c r="BB40" s="231">
        <v>90.284945820699207</v>
      </c>
      <c r="BC40" s="234">
        <v>7.7894842325023153E-2</v>
      </c>
      <c r="BD40" s="231">
        <v>522.71588793218223</v>
      </c>
      <c r="BE40" s="234">
        <v>0.45098184753993442</v>
      </c>
      <c r="BF40" s="231">
        <v>403.92970058478289</v>
      </c>
      <c r="BG40" s="234">
        <v>0.34849708388739892</v>
      </c>
      <c r="BH40" s="231">
        <v>114.3184235556982</v>
      </c>
      <c r="BI40" s="234">
        <v>9.8630125950352615E-2</v>
      </c>
      <c r="BJ40" s="231">
        <v>20.316328105688559</v>
      </c>
      <c r="BK40" s="234">
        <v>1.7528250806716723E-2</v>
      </c>
      <c r="BL40" s="219">
        <v>1159.0619240742185</v>
      </c>
      <c r="BN40" s="321">
        <v>10.058462979055321</v>
      </c>
      <c r="BO40" s="234">
        <v>0.12481928450212605</v>
      </c>
      <c r="BP40" s="231">
        <v>30.238933607703441</v>
      </c>
      <c r="BQ40" s="234">
        <v>0.37524640343959631</v>
      </c>
      <c r="BR40" s="231">
        <v>20.135769656827108</v>
      </c>
      <c r="BS40" s="234">
        <v>0.24987240761319868</v>
      </c>
      <c r="BT40" s="231">
        <v>15.121808619102779</v>
      </c>
      <c r="BU40" s="234">
        <v>0.18765226219401593</v>
      </c>
      <c r="BV40" s="231">
        <v>2.5146157447638302</v>
      </c>
      <c r="BW40" s="234">
        <v>3.1204821125531513E-2</v>
      </c>
      <c r="BX40" s="231">
        <v>2.5146157447638302</v>
      </c>
      <c r="BY40" s="234">
        <v>3.1204821125531513E-2</v>
      </c>
      <c r="BZ40" s="219">
        <v>80.584206352216313</v>
      </c>
      <c r="CB40" s="321">
        <v>5.9969906676302838</v>
      </c>
      <c r="CC40" s="234">
        <v>1.9212145272757292E-2</v>
      </c>
      <c r="CD40" s="231">
        <v>56.705353495888637</v>
      </c>
      <c r="CE40" s="234">
        <v>0.18166302892323125</v>
      </c>
      <c r="CF40" s="231">
        <v>97.556822389845976</v>
      </c>
      <c r="CG40" s="234">
        <v>0.31253606149814539</v>
      </c>
      <c r="CH40" s="231">
        <v>103.97901861882421</v>
      </c>
      <c r="CI40" s="234">
        <v>0.33311040849309231</v>
      </c>
      <c r="CJ40" s="231">
        <v>39.390116246252092</v>
      </c>
      <c r="CK40" s="234">
        <v>0.12619139791538647</v>
      </c>
      <c r="CL40" s="231">
        <v>8.5175096031932025</v>
      </c>
      <c r="CM40" s="234">
        <v>2.728695789738747E-2</v>
      </c>
      <c r="CN40" s="219"/>
    </row>
    <row r="41" spans="1:92" x14ac:dyDescent="0.2">
      <c r="A41" s="233">
        <v>97227</v>
      </c>
      <c r="B41" s="235" t="s">
        <v>22</v>
      </c>
      <c r="C41" s="231">
        <v>1515</v>
      </c>
      <c r="D41" s="234">
        <v>0.34330387491502379</v>
      </c>
      <c r="E41" s="231">
        <v>1343</v>
      </c>
      <c r="F41" s="234">
        <v>0.3043281214593247</v>
      </c>
      <c r="G41" s="231">
        <v>848</v>
      </c>
      <c r="H41" s="234">
        <v>0.19215952866530706</v>
      </c>
      <c r="I41" s="231">
        <v>505</v>
      </c>
      <c r="J41" s="234">
        <v>0.1144346249716746</v>
      </c>
      <c r="K41" s="231">
        <v>150</v>
      </c>
      <c r="L41" s="234">
        <v>3.3990482664853841E-2</v>
      </c>
      <c r="M41" s="231">
        <v>52</v>
      </c>
      <c r="N41" s="234">
        <v>1.1783367323815998E-2</v>
      </c>
      <c r="O41" s="338">
        <v>4413</v>
      </c>
      <c r="P41" s="235" t="s">
        <v>22</v>
      </c>
      <c r="Q41" s="231">
        <v>2858</v>
      </c>
      <c r="R41" s="234">
        <v>0.64763199637434854</v>
      </c>
      <c r="S41" s="231">
        <v>1353</v>
      </c>
      <c r="T41" s="234">
        <v>0.30659415363698167</v>
      </c>
      <c r="U41" s="231">
        <v>202</v>
      </c>
      <c r="V41" s="234">
        <v>4.5773849988669839E-2</v>
      </c>
      <c r="X41" s="321">
        <v>24</v>
      </c>
      <c r="Y41" s="234">
        <v>9.9875156054931337E-3</v>
      </c>
      <c r="Z41" s="231">
        <v>107</v>
      </c>
      <c r="AA41" s="234">
        <v>4.452767374115689E-2</v>
      </c>
      <c r="AB41" s="231">
        <v>522</v>
      </c>
      <c r="AC41" s="234">
        <v>0.21722846441947566</v>
      </c>
      <c r="AD41" s="231">
        <v>1242</v>
      </c>
      <c r="AE41" s="234">
        <v>0.5168539325842697</v>
      </c>
      <c r="AF41" s="231">
        <v>368</v>
      </c>
      <c r="AG41" s="234">
        <v>0.15314190595089472</v>
      </c>
      <c r="AH41" s="231">
        <v>140</v>
      </c>
      <c r="AI41" s="234">
        <v>5.8260507698709947E-2</v>
      </c>
      <c r="AJ41" s="219">
        <v>2403</v>
      </c>
      <c r="AL41" s="321">
        <v>26</v>
      </c>
      <c r="AM41" s="234">
        <v>2.748414376321353E-2</v>
      </c>
      <c r="AN41" s="231">
        <v>219</v>
      </c>
      <c r="AO41" s="234">
        <v>0.23150105708245244</v>
      </c>
      <c r="AP41" s="231">
        <v>380</v>
      </c>
      <c r="AQ41" s="234">
        <v>0.40169133192389006</v>
      </c>
      <c r="AR41" s="231">
        <v>260</v>
      </c>
      <c r="AS41" s="234">
        <v>0.27484143763213531</v>
      </c>
      <c r="AT41" s="231">
        <v>56</v>
      </c>
      <c r="AU41" s="234">
        <v>5.9196617336152217E-2</v>
      </c>
      <c r="AV41" s="231">
        <v>5</v>
      </c>
      <c r="AW41" s="234">
        <v>5.2854122621564482E-3</v>
      </c>
      <c r="AX41" s="219">
        <v>946</v>
      </c>
      <c r="AZ41" s="321">
        <v>46</v>
      </c>
      <c r="BA41" s="234">
        <v>6.8350668647845461E-2</v>
      </c>
      <c r="BB41" s="231">
        <v>131</v>
      </c>
      <c r="BC41" s="234">
        <v>0.19465081723625557</v>
      </c>
      <c r="BD41" s="231">
        <v>230</v>
      </c>
      <c r="BE41" s="234">
        <v>0.34175334323922735</v>
      </c>
      <c r="BF41" s="231">
        <v>230</v>
      </c>
      <c r="BG41" s="234">
        <v>0.34175334323922735</v>
      </c>
      <c r="BH41" s="231">
        <v>31</v>
      </c>
      <c r="BI41" s="234">
        <v>4.6062407132243688E-2</v>
      </c>
      <c r="BJ41" s="231">
        <v>5</v>
      </c>
      <c r="BK41" s="234">
        <v>7.429420505200594E-3</v>
      </c>
      <c r="BL41" s="219">
        <v>673</v>
      </c>
      <c r="BN41" s="321">
        <v>12</v>
      </c>
      <c r="BO41" s="234">
        <v>9.0225563909774431E-2</v>
      </c>
      <c r="BP41" s="231">
        <v>39</v>
      </c>
      <c r="BQ41" s="234">
        <v>0.2932330827067669</v>
      </c>
      <c r="BR41" s="231">
        <v>53</v>
      </c>
      <c r="BS41" s="234">
        <v>0.39849624060150374</v>
      </c>
      <c r="BT41" s="231">
        <v>23</v>
      </c>
      <c r="BU41" s="234">
        <v>0.17293233082706766</v>
      </c>
      <c r="BV41" s="231">
        <v>5</v>
      </c>
      <c r="BW41" s="234">
        <v>3.7593984962406013E-2</v>
      </c>
      <c r="BX41" s="231">
        <v>1</v>
      </c>
      <c r="BY41" s="234">
        <v>7.5187969924812026E-3</v>
      </c>
      <c r="BZ41" s="219">
        <v>133</v>
      </c>
      <c r="CB41" s="321">
        <v>16</v>
      </c>
      <c r="CC41" s="234">
        <v>6.2015503875968991E-2</v>
      </c>
      <c r="CD41" s="231">
        <v>34</v>
      </c>
      <c r="CE41" s="234">
        <v>0.13178294573643412</v>
      </c>
      <c r="CF41" s="231">
        <v>94</v>
      </c>
      <c r="CG41" s="234">
        <v>0.36434108527131781</v>
      </c>
      <c r="CH41" s="231">
        <v>84</v>
      </c>
      <c r="CI41" s="234">
        <v>0.32558139534883723</v>
      </c>
      <c r="CJ41" s="231">
        <v>23</v>
      </c>
      <c r="CK41" s="234">
        <v>8.9147286821705432E-2</v>
      </c>
      <c r="CL41" s="231">
        <v>7</v>
      </c>
      <c r="CM41" s="234">
        <v>2.7131782945736434E-2</v>
      </c>
      <c r="CN41" s="219"/>
    </row>
    <row r="42" spans="1:92" x14ac:dyDescent="0.2">
      <c r="A42" s="233">
        <v>97223</v>
      </c>
      <c r="B42" s="235" t="s">
        <v>18</v>
      </c>
      <c r="C42" s="231">
        <v>1239.0045687543327</v>
      </c>
      <c r="D42" s="234">
        <v>0.31440266052698901</v>
      </c>
      <c r="E42" s="231">
        <v>1174.4835822610235</v>
      </c>
      <c r="F42" s="234">
        <v>0.2980301867485291</v>
      </c>
      <c r="G42" s="231">
        <v>723.84481722181511</v>
      </c>
      <c r="H42" s="234">
        <v>0.18367869020209771</v>
      </c>
      <c r="I42" s="231">
        <v>519.19231318834932</v>
      </c>
      <c r="J42" s="234">
        <v>0.13174724993604503</v>
      </c>
      <c r="K42" s="231">
        <v>181.46527451243281</v>
      </c>
      <c r="L42" s="234">
        <v>4.6047582501918663E-2</v>
      </c>
      <c r="M42" s="231">
        <v>102.83032222371193</v>
      </c>
      <c r="N42" s="234">
        <v>2.6093630084420574E-2</v>
      </c>
      <c r="O42" s="338">
        <v>3940.820878161665</v>
      </c>
      <c r="P42" s="235" t="s">
        <v>18</v>
      </c>
      <c r="Q42" s="231">
        <v>2413.4881510153564</v>
      </c>
      <c r="R42" s="234">
        <v>0.61243284727551817</v>
      </c>
      <c r="S42" s="231">
        <v>1243.0371304101645</v>
      </c>
      <c r="T42" s="234">
        <v>0.31542594013814279</v>
      </c>
      <c r="U42" s="231">
        <v>284.29559673614472</v>
      </c>
      <c r="V42" s="234">
        <v>7.2141212586339223E-2</v>
      </c>
      <c r="X42" s="321">
        <v>17.13838703728532</v>
      </c>
      <c r="Y42" s="234">
        <v>6.5535851966075564E-3</v>
      </c>
      <c r="Z42" s="231">
        <v>89.724496842258446</v>
      </c>
      <c r="AA42" s="234">
        <v>3.4309946029298384E-2</v>
      </c>
      <c r="AB42" s="231">
        <v>500.03764532314818</v>
      </c>
      <c r="AC42" s="234">
        <v>0.19121048573631461</v>
      </c>
      <c r="AD42" s="231">
        <v>1146.2556506702006</v>
      </c>
      <c r="AE42" s="234">
        <v>0.43831919814957598</v>
      </c>
      <c r="AF42" s="231">
        <v>668.39709445412734</v>
      </c>
      <c r="AG42" s="234">
        <v>0.25558982266769464</v>
      </c>
      <c r="AH42" s="231">
        <v>193.56295947992831</v>
      </c>
      <c r="AI42" s="234">
        <v>7.4016962220508867E-2</v>
      </c>
      <c r="AJ42" s="219">
        <v>2615.116233806948</v>
      </c>
      <c r="AL42" s="321">
        <v>15.122106209369401</v>
      </c>
      <c r="AM42" s="234">
        <v>2.6269702276707531E-2</v>
      </c>
      <c r="AN42" s="231">
        <v>72.58610980497312</v>
      </c>
      <c r="AO42" s="234">
        <v>0.12609457092819615</v>
      </c>
      <c r="AP42" s="231">
        <v>228.84787396845692</v>
      </c>
      <c r="AQ42" s="234">
        <v>0.39754816112084063</v>
      </c>
      <c r="AR42" s="231">
        <v>182.47341492639077</v>
      </c>
      <c r="AS42" s="234">
        <v>0.31698774080560421</v>
      </c>
      <c r="AT42" s="231">
        <v>68.553548149141278</v>
      </c>
      <c r="AU42" s="234">
        <v>0.11908931698774079</v>
      </c>
      <c r="AV42" s="231">
        <v>8.0651233116636796</v>
      </c>
      <c r="AW42" s="234">
        <v>1.4010507880910681E-2</v>
      </c>
      <c r="AX42" s="219">
        <v>575.64817636999521</v>
      </c>
      <c r="AZ42" s="321">
        <v>5.0407020697898002</v>
      </c>
      <c r="BA42" s="234">
        <v>1.2437810945273631E-2</v>
      </c>
      <c r="BB42" s="231">
        <v>52.423301525813919</v>
      </c>
      <c r="BC42" s="234">
        <v>0.12935323383084577</v>
      </c>
      <c r="BD42" s="231">
        <v>170.37572995889525</v>
      </c>
      <c r="BE42" s="234">
        <v>0.42039800995024873</v>
      </c>
      <c r="BF42" s="231">
        <v>131.05825381453479</v>
      </c>
      <c r="BG42" s="234">
        <v>0.3233830845771144</v>
      </c>
      <c r="BH42" s="231">
        <v>42.341897386234322</v>
      </c>
      <c r="BI42" s="234">
        <v>0.1044776119402985</v>
      </c>
      <c r="BJ42" s="231">
        <v>4.0325616558318398</v>
      </c>
      <c r="BK42" s="234">
        <v>9.9502487562189035E-3</v>
      </c>
      <c r="BL42" s="219">
        <v>405.27244641109996</v>
      </c>
      <c r="BN42" s="321">
        <v>1.0081404139579599</v>
      </c>
      <c r="BO42" s="234">
        <v>1.6129032258064516E-2</v>
      </c>
      <c r="BP42" s="231">
        <v>19.15466786520124</v>
      </c>
      <c r="BQ42" s="234">
        <v>0.30645161290322581</v>
      </c>
      <c r="BR42" s="231">
        <v>23.187229521033082</v>
      </c>
      <c r="BS42" s="234">
        <v>0.37096774193548387</v>
      </c>
      <c r="BT42" s="231">
        <v>14.11396579541144</v>
      </c>
      <c r="BU42" s="234">
        <v>0.22580645161290322</v>
      </c>
      <c r="BV42" s="231">
        <v>3.0244212418738798</v>
      </c>
      <c r="BW42" s="234">
        <v>4.8387096774193547E-2</v>
      </c>
      <c r="BX42" s="231">
        <v>2.0162808279159199</v>
      </c>
      <c r="BY42" s="234">
        <v>3.2258064516129031E-2</v>
      </c>
      <c r="BZ42" s="219">
        <v>62.504705665393523</v>
      </c>
      <c r="CB42" s="321">
        <v>7.0569828977057192</v>
      </c>
      <c r="CC42" s="234">
        <v>2.4999999999999998E-2</v>
      </c>
      <c r="CD42" s="231">
        <v>42.341897386234322</v>
      </c>
      <c r="CE42" s="234">
        <v>0.15000000000000002</v>
      </c>
      <c r="CF42" s="231">
        <v>89.724496842258446</v>
      </c>
      <c r="CG42" s="234">
        <v>0.31785714285714289</v>
      </c>
      <c r="CH42" s="231">
        <v>98.79776056788009</v>
      </c>
      <c r="CI42" s="234">
        <v>0.35000000000000003</v>
      </c>
      <c r="CJ42" s="231">
        <v>31.252352832696761</v>
      </c>
      <c r="CK42" s="234">
        <v>0.11071428571428572</v>
      </c>
      <c r="CL42" s="231">
        <v>13.10582538145348</v>
      </c>
      <c r="CM42" s="234">
        <v>4.642857142857143E-2</v>
      </c>
      <c r="CN42" s="219"/>
    </row>
    <row r="43" spans="1:92" x14ac:dyDescent="0.2">
      <c r="A43" s="233">
        <v>97231</v>
      </c>
      <c r="B43" s="232" t="s">
        <v>29</v>
      </c>
      <c r="C43" s="231">
        <v>1275.9007206420276</v>
      </c>
      <c r="D43" s="230">
        <v>0.36247099807979577</v>
      </c>
      <c r="E43" s="231">
        <v>1104.0306242766662</v>
      </c>
      <c r="F43" s="230">
        <v>0.31364437359268427</v>
      </c>
      <c r="G43" s="231">
        <v>573.64277772584239</v>
      </c>
      <c r="H43" s="230">
        <v>0.16296633963724358</v>
      </c>
      <c r="I43" s="231">
        <v>382.08522537933129</v>
      </c>
      <c r="J43" s="230">
        <v>0.1085467001892592</v>
      </c>
      <c r="K43" s="231">
        <v>135.94406940720145</v>
      </c>
      <c r="L43" s="230">
        <v>3.862038928566635E-2</v>
      </c>
      <c r="M43" s="231">
        <v>48.404327743473232</v>
      </c>
      <c r="N43" s="230">
        <v>1.3751199215350894E-2</v>
      </c>
      <c r="O43" s="338">
        <v>3520.0077451745419</v>
      </c>
      <c r="P43" s="232" t="s">
        <v>29</v>
      </c>
      <c r="Q43" s="231">
        <v>2379.9313449186939</v>
      </c>
      <c r="R43" s="230">
        <v>0.67611537167248004</v>
      </c>
      <c r="S43" s="231">
        <v>955.72800310517368</v>
      </c>
      <c r="T43" s="230">
        <v>0.27151303982650277</v>
      </c>
      <c r="U43" s="231">
        <v>184.34839715067469</v>
      </c>
      <c r="V43" s="230">
        <v>5.2371588501017245E-2</v>
      </c>
      <c r="X43" s="321">
        <v>41.195172547636794</v>
      </c>
      <c r="Y43" s="230">
        <v>2.4706609017912291E-2</v>
      </c>
      <c r="Z43" s="231">
        <v>149.3325004851834</v>
      </c>
      <c r="AA43" s="230">
        <v>8.9561457689932067E-2</v>
      </c>
      <c r="AB43" s="231">
        <v>458.29629459245939</v>
      </c>
      <c r="AC43" s="230">
        <v>0.27486102532427426</v>
      </c>
      <c r="AD43" s="231">
        <v>597.33000194073361</v>
      </c>
      <c r="AE43" s="230">
        <v>0.35824583075972827</v>
      </c>
      <c r="AF43" s="231">
        <v>261.58934567749367</v>
      </c>
      <c r="AG43" s="230">
        <v>0.15688696726374304</v>
      </c>
      <c r="AH43" s="231">
        <v>159.63129362209258</v>
      </c>
      <c r="AI43" s="230">
        <v>9.5738109944410121E-2</v>
      </c>
      <c r="AJ43" s="219">
        <v>1667.3746088655994</v>
      </c>
      <c r="AL43" s="321">
        <v>46.3445691160914</v>
      </c>
      <c r="AM43" s="230">
        <v>4.7568710359408038E-2</v>
      </c>
      <c r="AN43" s="231">
        <v>256.43994910903905</v>
      </c>
      <c r="AO43" s="230">
        <v>0.2632135306553911</v>
      </c>
      <c r="AP43" s="231">
        <v>385.17486332040409</v>
      </c>
      <c r="AQ43" s="230">
        <v>0.39534883720930236</v>
      </c>
      <c r="AR43" s="231">
        <v>217.30453518878412</v>
      </c>
      <c r="AS43" s="230">
        <v>0.22304439746300214</v>
      </c>
      <c r="AT43" s="231">
        <v>51.493965684546005</v>
      </c>
      <c r="AU43" s="230">
        <v>5.2854122621564491E-2</v>
      </c>
      <c r="AV43" s="231">
        <v>17.507948332745638</v>
      </c>
      <c r="AW43" s="230">
        <v>1.7970401691331923E-2</v>
      </c>
      <c r="AX43" s="219">
        <v>974.26583075161022</v>
      </c>
      <c r="AZ43" s="321">
        <v>10.2987931369092</v>
      </c>
      <c r="BA43" s="230">
        <v>2.3923444976076558E-2</v>
      </c>
      <c r="BB43" s="231">
        <v>57.673241566691523</v>
      </c>
      <c r="BC43" s="230">
        <v>0.13397129186602871</v>
      </c>
      <c r="BD43" s="231">
        <v>148.30262117149246</v>
      </c>
      <c r="BE43" s="230">
        <v>0.34449760765550236</v>
      </c>
      <c r="BF43" s="231">
        <v>207.00574205187493</v>
      </c>
      <c r="BG43" s="230">
        <v>0.48086124401913882</v>
      </c>
      <c r="BH43" s="231">
        <v>7.2091551958364395</v>
      </c>
      <c r="BI43" s="230">
        <v>1.6746411483253589E-2</v>
      </c>
      <c r="BJ43" s="231">
        <v>0</v>
      </c>
      <c r="BK43" s="230">
        <v>0</v>
      </c>
      <c r="BL43" s="219">
        <v>430.48955312280452</v>
      </c>
      <c r="BN43" s="321">
        <v>68.882164996269111</v>
      </c>
      <c r="BO43" s="230">
        <v>0.2583543061321163</v>
      </c>
      <c r="BP43" s="231">
        <v>125.64527627029224</v>
      </c>
      <c r="BQ43" s="230">
        <v>0.47125403464521776</v>
      </c>
      <c r="BR43" s="231">
        <v>46.344569116091407</v>
      </c>
      <c r="BS43" s="230">
        <v>0.17382320950028526</v>
      </c>
      <c r="BT43" s="231">
        <v>20.597586273818401</v>
      </c>
      <c r="BU43" s="230">
        <v>7.7254759777904553E-2</v>
      </c>
      <c r="BV43" s="231">
        <v>4.1195172547636796</v>
      </c>
      <c r="BW43" s="230">
        <v>1.5450951955580909E-2</v>
      </c>
      <c r="BX43" s="231">
        <v>1.0298793136909199</v>
      </c>
      <c r="BY43" s="230">
        <v>3.8627379888952272E-3</v>
      </c>
      <c r="BZ43" s="219">
        <v>266.61899322492576</v>
      </c>
      <c r="CB43" s="321">
        <v>13.388431077981961</v>
      </c>
      <c r="CC43" s="230">
        <v>7.3863636363636381E-2</v>
      </c>
      <c r="CD43" s="231">
        <v>22.65734490120024</v>
      </c>
      <c r="CE43" s="230">
        <v>0.12500000000000003</v>
      </c>
      <c r="CF43" s="231">
        <v>55.613482939309677</v>
      </c>
      <c r="CG43" s="230">
        <v>0.30681818181818182</v>
      </c>
      <c r="CH43" s="231">
        <v>57.673241566691516</v>
      </c>
      <c r="CI43" s="230">
        <v>0.31818181818181823</v>
      </c>
      <c r="CJ43" s="231">
        <v>19.567706960127477</v>
      </c>
      <c r="CK43" s="230">
        <v>0.10795454545454546</v>
      </c>
      <c r="CL43" s="231">
        <v>12.35855176429104</v>
      </c>
      <c r="CM43" s="230">
        <v>6.8181818181818191E-2</v>
      </c>
      <c r="CN43" s="219"/>
    </row>
    <row r="44" spans="1:92" x14ac:dyDescent="0.2">
      <c r="B44" s="229" t="s">
        <v>40</v>
      </c>
      <c r="C44" s="228">
        <v>9446.9573698172135</v>
      </c>
      <c r="D44" s="227">
        <v>0.33079548817468291</v>
      </c>
      <c r="E44" s="228">
        <v>8560.4094697861019</v>
      </c>
      <c r="F44" s="227">
        <v>0.29975204911799691</v>
      </c>
      <c r="G44" s="228">
        <v>5338.4305080672239</v>
      </c>
      <c r="H44" s="227">
        <v>0.18693095108535313</v>
      </c>
      <c r="I44" s="228">
        <v>3406.0559310309877</v>
      </c>
      <c r="J44" s="227">
        <v>0.11926675334171324</v>
      </c>
      <c r="K44" s="228">
        <v>1309.288218409823</v>
      </c>
      <c r="L44" s="227">
        <v>4.5846151137931758E-2</v>
      </c>
      <c r="M44" s="228">
        <v>497.16025586953231</v>
      </c>
      <c r="N44" s="227">
        <v>1.7408607142322084E-2</v>
      </c>
      <c r="O44" s="338">
        <v>28558.301752980882</v>
      </c>
      <c r="P44" s="229" t="s">
        <v>40</v>
      </c>
      <c r="Q44" s="228">
        <v>18007.366839603317</v>
      </c>
      <c r="R44" s="227">
        <v>0.63054753729267987</v>
      </c>
      <c r="S44" s="228">
        <v>8744.4864390982111</v>
      </c>
      <c r="T44" s="227">
        <v>0.30619770442706634</v>
      </c>
      <c r="U44" s="228">
        <v>1806.4484742793552</v>
      </c>
      <c r="V44" s="227">
        <v>6.3254758280253842E-2</v>
      </c>
      <c r="X44" s="259">
        <v>156.00668081890962</v>
      </c>
      <c r="Y44" s="227">
        <v>9.4701556517635867E-3</v>
      </c>
      <c r="Z44" s="228">
        <v>737.19289313562922</v>
      </c>
      <c r="AA44" s="227">
        <v>4.4750208175200916E-2</v>
      </c>
      <c r="AB44" s="228">
        <v>3347.2921743770412</v>
      </c>
      <c r="AC44" s="227">
        <v>0.20319243853458405</v>
      </c>
      <c r="AD44" s="228">
        <v>7502.7079661669322</v>
      </c>
      <c r="AE44" s="227">
        <v>0.45544083033087163</v>
      </c>
      <c r="AF44" s="228">
        <v>3400.8167258991825</v>
      </c>
      <c r="AG44" s="227">
        <v>0.20644156755550017</v>
      </c>
      <c r="AH44" s="228">
        <v>1329.4911296555142</v>
      </c>
      <c r="AI44" s="227">
        <v>8.0704799752079767E-2</v>
      </c>
      <c r="AJ44" s="219">
        <v>16473.507570053207</v>
      </c>
      <c r="AL44" s="259">
        <v>175.30263533353721</v>
      </c>
      <c r="AM44" s="227">
        <v>3.1799101991627748E-2</v>
      </c>
      <c r="AN44" s="228">
        <v>1153.7241181207974</v>
      </c>
      <c r="AO44" s="227">
        <v>0.20928031590923457</v>
      </c>
      <c r="AP44" s="228">
        <v>2155.8019518218116</v>
      </c>
      <c r="AQ44" s="227">
        <v>0.39105268445794517</v>
      </c>
      <c r="AR44" s="228">
        <v>1515.3526443019523</v>
      </c>
      <c r="AS44" s="227">
        <v>0.27487808838559968</v>
      </c>
      <c r="AT44" s="228">
        <v>405.9166339152319</v>
      </c>
      <c r="AU44" s="227">
        <v>7.3631434104854496E-2</v>
      </c>
      <c r="AV44" s="228">
        <v>106.71918284337634</v>
      </c>
      <c r="AW44" s="227">
        <v>1.9358375150738356E-2</v>
      </c>
      <c r="AX44" s="219">
        <v>5512.8171663367066</v>
      </c>
      <c r="AZ44" s="259">
        <v>98.816818431231937</v>
      </c>
      <c r="BA44" s="227">
        <v>2.3781332832054195E-2</v>
      </c>
      <c r="BB44" s="228">
        <v>545.8407911307113</v>
      </c>
      <c r="BC44" s="227">
        <v>0.1313624718268456</v>
      </c>
      <c r="BD44" s="228">
        <v>1648.4713321671682</v>
      </c>
      <c r="BE44" s="227">
        <v>0.39672240046514984</v>
      </c>
      <c r="BF44" s="228">
        <v>1475.4872760002961</v>
      </c>
      <c r="BG44" s="227">
        <v>0.35509192217560653</v>
      </c>
      <c r="BH44" s="228">
        <v>335.45934995650083</v>
      </c>
      <c r="BI44" s="227">
        <v>8.0731909603949339E-2</v>
      </c>
      <c r="BJ44" s="228">
        <v>51.150681788196536</v>
      </c>
      <c r="BK44" s="227">
        <v>1.2309963096394641E-2</v>
      </c>
      <c r="BL44" s="219">
        <v>4155.2262494741044</v>
      </c>
      <c r="BN44" s="259">
        <v>116.93235889383904</v>
      </c>
      <c r="BO44" s="227">
        <v>0.144458261470093</v>
      </c>
      <c r="BP44" s="228">
        <v>297.25388847277179</v>
      </c>
      <c r="BQ44" s="227">
        <v>0.36722751811572329</v>
      </c>
      <c r="BR44" s="228">
        <v>212.76402092515656</v>
      </c>
      <c r="BS44" s="227">
        <v>0.26284871747211458</v>
      </c>
      <c r="BT44" s="228">
        <v>146.27189105777595</v>
      </c>
      <c r="BU44" s="227">
        <v>0.18070432585160537</v>
      </c>
      <c r="BV44" s="228">
        <v>23.482218820305331</v>
      </c>
      <c r="BW44" s="227">
        <v>2.9009938209844283E-2</v>
      </c>
      <c r="BX44" s="228">
        <v>12.749907821592451</v>
      </c>
      <c r="BY44" s="227">
        <v>1.575123888061946E-2</v>
      </c>
      <c r="BZ44" s="219">
        <v>809.45428599144111</v>
      </c>
      <c r="CB44" s="259">
        <v>57.41472275939762</v>
      </c>
      <c r="CC44" s="227">
        <v>3.5721301846686052E-2</v>
      </c>
      <c r="CD44" s="228">
        <v>227.51099182303142</v>
      </c>
      <c r="CE44" s="227">
        <v>0.14154886450303733</v>
      </c>
      <c r="CF44" s="228">
        <v>529.3596951196364</v>
      </c>
      <c r="CG44" s="227">
        <v>0.32934788406242277</v>
      </c>
      <c r="CH44" s="228">
        <v>535.53358932953211</v>
      </c>
      <c r="CI44" s="227">
        <v>0.33318905106701469</v>
      </c>
      <c r="CJ44" s="228">
        <v>189.41610903208414</v>
      </c>
      <c r="CK44" s="227">
        <v>0.1178476474355593</v>
      </c>
      <c r="CL44" s="228">
        <v>68.061373061742984</v>
      </c>
      <c r="CM44" s="227">
        <v>4.2345251085279922E-2</v>
      </c>
      <c r="CN44" s="219"/>
    </row>
    <row r="45" spans="1:92" ht="13.5" thickBot="1" x14ac:dyDescent="0.25">
      <c r="B45" s="226" t="s">
        <v>41</v>
      </c>
      <c r="C45" s="225">
        <v>16853.537692252452</v>
      </c>
      <c r="D45" s="224">
        <v>0.33138131700383655</v>
      </c>
      <c r="E45" s="225">
        <v>15394.904526698459</v>
      </c>
      <c r="F45" s="224">
        <v>0.30270106077199754</v>
      </c>
      <c r="G45" s="225">
        <v>9412.7895675206473</v>
      </c>
      <c r="H45" s="224">
        <v>0.18507821090873208</v>
      </c>
      <c r="I45" s="225">
        <v>5928.7527660391843</v>
      </c>
      <c r="J45" s="224">
        <v>0.11657362007166978</v>
      </c>
      <c r="K45" s="225">
        <v>2255.2443296328897</v>
      </c>
      <c r="L45" s="224">
        <v>4.4343558590831368E-2</v>
      </c>
      <c r="M45" s="225">
        <v>1013.213726005371</v>
      </c>
      <c r="N45" s="224">
        <v>1.9922232652932723E-2</v>
      </c>
      <c r="O45" s="338">
        <v>50858.442608149002</v>
      </c>
      <c r="P45" s="226" t="s">
        <v>41</v>
      </c>
      <c r="Q45" s="225">
        <v>32248.442218950913</v>
      </c>
      <c r="R45" s="224">
        <v>0.63408237777583409</v>
      </c>
      <c r="S45" s="225">
        <v>15341.542333559832</v>
      </c>
      <c r="T45" s="224">
        <v>0.30165183098040188</v>
      </c>
      <c r="U45" s="225">
        <v>3268.4580556382607</v>
      </c>
      <c r="V45" s="224">
        <v>6.4265791243764095E-2</v>
      </c>
      <c r="X45" s="256">
        <v>236.36695029075491</v>
      </c>
      <c r="Y45" s="224">
        <v>7.5785111621741114E-3</v>
      </c>
      <c r="Z45" s="225">
        <v>1503.8223774651301</v>
      </c>
      <c r="AA45" s="224">
        <v>4.8216278373637171E-2</v>
      </c>
      <c r="AB45" s="225">
        <v>7061.7828630133536</v>
      </c>
      <c r="AC45" s="224">
        <v>0.22641828811669451</v>
      </c>
      <c r="AD45" s="225">
        <v>14358.043235009232</v>
      </c>
      <c r="AE45" s="224">
        <v>0.46035450721704374</v>
      </c>
      <c r="AF45" s="225">
        <v>5667.2043051935416</v>
      </c>
      <c r="AG45" s="224">
        <v>0.1817046377778235</v>
      </c>
      <c r="AH45" s="225">
        <v>2361.8812985956938</v>
      </c>
      <c r="AI45" s="224">
        <v>7.5727777352627035E-2</v>
      </c>
      <c r="AJ45" s="219">
        <v>31189.101029567704</v>
      </c>
      <c r="AL45" s="256">
        <v>237.10678953751483</v>
      </c>
      <c r="AM45" s="224">
        <v>2.8805487786710444E-2</v>
      </c>
      <c r="AN45" s="225">
        <v>1634.9487966281688</v>
      </c>
      <c r="AO45" s="224">
        <v>0.19862568121744251</v>
      </c>
      <c r="AP45" s="225">
        <v>3327.4827755923639</v>
      </c>
      <c r="AQ45" s="224">
        <v>0.40424723661339923</v>
      </c>
      <c r="AR45" s="225">
        <v>2293.5723781453025</v>
      </c>
      <c r="AS45" s="224">
        <v>0.27864014883533228</v>
      </c>
      <c r="AT45" s="225">
        <v>588.30159665879467</v>
      </c>
      <c r="AU45" s="224">
        <v>7.1471232394953968E-2</v>
      </c>
      <c r="AV45" s="225">
        <v>149.89383999582469</v>
      </c>
      <c r="AW45" s="224">
        <v>1.8210213152161567E-2</v>
      </c>
      <c r="AX45" s="219">
        <v>8231.3061765579696</v>
      </c>
      <c r="AZ45" s="256">
        <v>151.01497175120977</v>
      </c>
      <c r="BA45" s="224">
        <v>2.2165952618474077E-2</v>
      </c>
      <c r="BB45" s="225">
        <v>867.06454674093743</v>
      </c>
      <c r="BC45" s="224">
        <v>0.12726759100336921</v>
      </c>
      <c r="BD45" s="225">
        <v>2771.0490434636959</v>
      </c>
      <c r="BE45" s="224">
        <v>0.40673412105175688</v>
      </c>
      <c r="BF45" s="225">
        <v>2434.4615422079182</v>
      </c>
      <c r="BG45" s="224">
        <v>0.35732986319381782</v>
      </c>
      <c r="BH45" s="225">
        <v>489.4683268531893</v>
      </c>
      <c r="BI45" s="224">
        <v>7.1844080195874099E-2</v>
      </c>
      <c r="BJ45" s="225">
        <v>99.866524229378967</v>
      </c>
      <c r="BK45" s="224">
        <v>1.4658391936707919E-2</v>
      </c>
      <c r="BL45" s="219">
        <v>6812.9249552463298</v>
      </c>
      <c r="BN45" s="256">
        <v>160.62002184463432</v>
      </c>
      <c r="BO45" s="224">
        <v>0.14150676578298613</v>
      </c>
      <c r="BP45" s="225">
        <v>385.05839441884075</v>
      </c>
      <c r="BQ45" s="224">
        <v>0.33923770776538364</v>
      </c>
      <c r="BR45" s="225">
        <v>324.58837892837101</v>
      </c>
      <c r="BS45" s="224">
        <v>0.2859634258879945</v>
      </c>
      <c r="BT45" s="225">
        <v>202.49776882036494</v>
      </c>
      <c r="BU45" s="224">
        <v>0.17840119815049008</v>
      </c>
      <c r="BV45" s="225">
        <v>44.532667610167479</v>
      </c>
      <c r="BW45" s="224">
        <v>3.9233426149693031E-2</v>
      </c>
      <c r="BX45" s="225">
        <v>17.772324634459071</v>
      </c>
      <c r="BY45" s="224">
        <v>1.5657476263452565E-2</v>
      </c>
      <c r="BZ45" s="219">
        <v>1135.0695562568376</v>
      </c>
      <c r="CB45" s="256">
        <v>97.038510858049463</v>
      </c>
      <c r="CC45" s="224">
        <v>2.7804405135089024E-2</v>
      </c>
      <c r="CD45" s="225">
        <v>496.92699950356803</v>
      </c>
      <c r="CE45" s="224">
        <v>0.14238429150023657</v>
      </c>
      <c r="CF45" s="225">
        <v>1258.080678678348</v>
      </c>
      <c r="CG45" s="224">
        <v>0.36047734629574535</v>
      </c>
      <c r="CH45" s="225">
        <v>1130.6281638422834</v>
      </c>
      <c r="CI45" s="224">
        <v>0.32395842894372862</v>
      </c>
      <c r="CJ45" s="225">
        <v>375.08251050310611</v>
      </c>
      <c r="CK45" s="224">
        <v>0.10747223951499409</v>
      </c>
      <c r="CL45" s="225">
        <v>132.28402713480722</v>
      </c>
      <c r="CM45" s="224">
        <v>3.790328861020633E-2</v>
      </c>
      <c r="CN45" s="219"/>
    </row>
    <row r="46" spans="1:92" ht="13.5" thickBot="1" x14ac:dyDescent="0.25">
      <c r="B46" s="223" t="s">
        <v>42</v>
      </c>
      <c r="C46" s="222">
        <v>57503.176486063967</v>
      </c>
      <c r="D46" s="221">
        <v>0.346664593744128</v>
      </c>
      <c r="E46" s="222">
        <v>49887.455280970535</v>
      </c>
      <c r="F46" s="221">
        <v>0.30075233186634998</v>
      </c>
      <c r="G46" s="222">
        <v>29348.756814774555</v>
      </c>
      <c r="H46" s="221">
        <v>0.17693239712687464</v>
      </c>
      <c r="I46" s="222">
        <v>18627.580586592318</v>
      </c>
      <c r="J46" s="221">
        <v>0.11229853811731648</v>
      </c>
      <c r="K46" s="222">
        <v>7059.0653901854184</v>
      </c>
      <c r="L46" s="221">
        <v>4.2556397493883312E-2</v>
      </c>
      <c r="M46" s="222">
        <v>3449.5048641293133</v>
      </c>
      <c r="N46" s="221">
        <v>2.0795741651447586E-2</v>
      </c>
      <c r="O46" s="338">
        <v>165875.5394227161</v>
      </c>
      <c r="P46" s="223" t="s">
        <v>42</v>
      </c>
      <c r="Q46" s="222">
        <v>107390.6317670345</v>
      </c>
      <c r="R46" s="221">
        <v>0.64741692561047803</v>
      </c>
      <c r="S46" s="222">
        <v>47976.337401366873</v>
      </c>
      <c r="T46" s="221">
        <v>0.28923093524419113</v>
      </c>
      <c r="U46" s="222">
        <v>10508.570254314731</v>
      </c>
      <c r="V46" s="221">
        <v>6.3352139145330902E-2</v>
      </c>
      <c r="X46" s="322">
        <v>635.67751112356086</v>
      </c>
      <c r="Y46" s="221">
        <v>7.0398885261382009E-3</v>
      </c>
      <c r="Z46" s="222">
        <v>4395.6094215870762</v>
      </c>
      <c r="AA46" s="221">
        <v>4.8679715407457483E-2</v>
      </c>
      <c r="AB46" s="222">
        <v>20947.812280261634</v>
      </c>
      <c r="AC46" s="221">
        <v>0.23198911513930529</v>
      </c>
      <c r="AD46" s="222">
        <v>41044.879190926942</v>
      </c>
      <c r="AE46" s="221">
        <v>0.45455654638814141</v>
      </c>
      <c r="AF46" s="222">
        <v>16727.461115492963</v>
      </c>
      <c r="AG46" s="221">
        <v>0.18525031878230491</v>
      </c>
      <c r="AH46" s="222">
        <v>6545.0912798345225</v>
      </c>
      <c r="AI46" s="221">
        <v>7.2484415756652446E-2</v>
      </c>
      <c r="AJ46" s="219">
        <v>90296.530799226719</v>
      </c>
      <c r="AL46" s="322">
        <v>1968.0089925020252</v>
      </c>
      <c r="AM46" s="221">
        <v>5.7378048637711565E-2</v>
      </c>
      <c r="AN46" s="222">
        <v>7544.6459130658341</v>
      </c>
      <c r="AO46" s="221">
        <v>0.21996701326239379</v>
      </c>
      <c r="AP46" s="222">
        <v>13813.316919177205</v>
      </c>
      <c r="AQ46" s="221">
        <v>0.40273249413816292</v>
      </c>
      <c r="AR46" s="222">
        <v>8435.1436024518061</v>
      </c>
      <c r="AS46" s="221">
        <v>0.24592981116018109</v>
      </c>
      <c r="AT46" s="222">
        <v>1946.9535719479859</v>
      </c>
      <c r="AU46" s="221">
        <v>5.6764169865185635E-2</v>
      </c>
      <c r="AV46" s="222">
        <v>590.91884075454743</v>
      </c>
      <c r="AW46" s="221">
        <v>1.7228462936365201E-2</v>
      </c>
      <c r="AX46" s="219">
        <v>34298.987839899397</v>
      </c>
      <c r="AZ46" s="322">
        <v>598.91065294135819</v>
      </c>
      <c r="BA46" s="221">
        <v>2.2917364733372223E-2</v>
      </c>
      <c r="BB46" s="222">
        <v>3444.5310974968297</v>
      </c>
      <c r="BC46" s="221">
        <v>0.13180526195199782</v>
      </c>
      <c r="BD46" s="222">
        <v>10326.215948672652</v>
      </c>
      <c r="BE46" s="221">
        <v>0.39513349119616975</v>
      </c>
      <c r="BF46" s="222">
        <v>9229.1049410111755</v>
      </c>
      <c r="BG46" s="221">
        <v>0.35315244946299251</v>
      </c>
      <c r="BH46" s="222">
        <v>2132.9084024878412</v>
      </c>
      <c r="BI46" s="221">
        <v>8.1615913095929263E-2</v>
      </c>
      <c r="BJ46" s="222">
        <v>401.81594026412029</v>
      </c>
      <c r="BK46" s="221">
        <v>1.5375519559538371E-2</v>
      </c>
      <c r="BL46" s="219">
        <v>26133.486982873979</v>
      </c>
      <c r="BN46" s="322">
        <v>564.61927114826153</v>
      </c>
      <c r="BO46" s="221">
        <v>0.19216604552506281</v>
      </c>
      <c r="BP46" s="222">
        <v>843.68661059180579</v>
      </c>
      <c r="BQ46" s="221">
        <v>0.2871455649931195</v>
      </c>
      <c r="BR46" s="222">
        <v>771.49733192031567</v>
      </c>
      <c r="BS46" s="221">
        <v>0.2625762154854504</v>
      </c>
      <c r="BT46" s="222">
        <v>532.23194731329409</v>
      </c>
      <c r="BU46" s="221">
        <v>0.18114314165951084</v>
      </c>
      <c r="BV46" s="222">
        <v>175.78141755227597</v>
      </c>
      <c r="BW46" s="221">
        <v>5.9826544388246299E-2</v>
      </c>
      <c r="BX46" s="222">
        <v>50.367790130487862</v>
      </c>
      <c r="BY46" s="221">
        <v>1.7142487948610185E-2</v>
      </c>
      <c r="BZ46" s="219">
        <v>2938.1843686564407</v>
      </c>
      <c r="CB46" s="322">
        <v>363.54310232862235</v>
      </c>
      <c r="CC46" s="221">
        <v>2.9778235325894631E-2</v>
      </c>
      <c r="CD46" s="222">
        <v>1578.4842798456939</v>
      </c>
      <c r="CE46" s="221">
        <v>0.12929547017228513</v>
      </c>
      <c r="CF46" s="222">
        <v>4328.3513306392997</v>
      </c>
      <c r="CG46" s="221">
        <v>0.35454025580828208</v>
      </c>
      <c r="CH46" s="222">
        <v>3912.9124343466801</v>
      </c>
      <c r="CI46" s="221">
        <v>0.32051117607030688</v>
      </c>
      <c r="CJ46" s="222">
        <v>1450.3457692335066</v>
      </c>
      <c r="CK46" s="221">
        <v>0.11879949679559829</v>
      </c>
      <c r="CL46" s="222">
        <v>574.71251566578076</v>
      </c>
      <c r="CM46" s="221">
        <v>4.7075365827633026E-2</v>
      </c>
      <c r="CN46" s="219"/>
    </row>
    <row r="47" spans="1:92" x14ac:dyDescent="0.2">
      <c r="B47" s="220" t="s">
        <v>268</v>
      </c>
      <c r="P47" s="220" t="s">
        <v>269</v>
      </c>
    </row>
    <row r="51" spans="25:87" x14ac:dyDescent="0.2">
      <c r="Y51" s="285"/>
      <c r="Z51" s="287"/>
      <c r="AA51" s="287"/>
      <c r="AB51" s="287"/>
      <c r="AC51" s="287"/>
      <c r="AD51" s="287"/>
      <c r="AE51" s="287"/>
      <c r="AM51" s="285"/>
      <c r="AN51" s="287"/>
      <c r="AO51" s="287"/>
      <c r="AP51" s="287"/>
      <c r="AQ51" s="287"/>
      <c r="AR51" s="287"/>
      <c r="AS51" s="287"/>
      <c r="BA51" s="285"/>
      <c r="BB51" s="287"/>
      <c r="BC51" s="287"/>
      <c r="BD51" s="287"/>
      <c r="BE51" s="287"/>
      <c r="BF51" s="287"/>
      <c r="BG51" s="287"/>
      <c r="BO51" s="285"/>
      <c r="BP51" s="287"/>
      <c r="BQ51" s="287"/>
      <c r="BR51" s="287"/>
      <c r="BS51" s="287"/>
      <c r="BT51" s="287"/>
      <c r="BU51" s="287"/>
      <c r="CC51" s="285"/>
      <c r="CD51" s="287"/>
      <c r="CE51" s="287"/>
      <c r="CF51" s="287"/>
      <c r="CG51" s="287"/>
      <c r="CH51" s="287"/>
      <c r="CI51" s="287"/>
    </row>
    <row r="52" spans="25:87" x14ac:dyDescent="0.2">
      <c r="Y52" s="285"/>
      <c r="Z52" s="287"/>
      <c r="AA52" s="287"/>
      <c r="AB52" s="287"/>
      <c r="AC52" s="287"/>
      <c r="AD52" s="287"/>
      <c r="AE52" s="287"/>
      <c r="AM52" s="285"/>
      <c r="AN52" s="287"/>
      <c r="AO52" s="287"/>
      <c r="AP52" s="287"/>
      <c r="AQ52" s="287"/>
      <c r="AR52" s="287"/>
      <c r="AS52" s="287"/>
      <c r="BA52" s="285"/>
      <c r="BB52" s="287"/>
      <c r="BC52" s="287"/>
      <c r="BD52" s="287"/>
      <c r="BE52" s="287"/>
      <c r="BF52" s="287"/>
      <c r="BG52" s="287"/>
      <c r="BO52" s="285"/>
      <c r="BP52" s="287"/>
      <c r="BQ52" s="287"/>
      <c r="BR52" s="287"/>
      <c r="BS52" s="287"/>
      <c r="BT52" s="287"/>
      <c r="BU52" s="287"/>
      <c r="CC52" s="285"/>
      <c r="CD52" s="287"/>
      <c r="CE52" s="287"/>
      <c r="CF52" s="287"/>
      <c r="CG52" s="287"/>
      <c r="CH52" s="287"/>
      <c r="CI52" s="287"/>
    </row>
    <row r="53" spans="25:87" x14ac:dyDescent="0.2">
      <c r="Y53" s="285"/>
      <c r="Z53" s="287"/>
      <c r="AA53" s="287"/>
      <c r="AB53" s="287"/>
      <c r="AC53" s="287"/>
      <c r="AD53" s="287"/>
      <c r="AE53" s="287"/>
      <c r="AM53" s="285"/>
      <c r="AN53" s="287"/>
      <c r="AO53" s="287"/>
      <c r="AP53" s="287"/>
      <c r="AQ53" s="287"/>
      <c r="AR53" s="287"/>
      <c r="AS53" s="287"/>
      <c r="BA53" s="285"/>
      <c r="BB53" s="287"/>
      <c r="BC53" s="287"/>
      <c r="BD53" s="287"/>
      <c r="BE53" s="287"/>
      <c r="BF53" s="287"/>
      <c r="BG53" s="287"/>
      <c r="BO53" s="285"/>
      <c r="BP53" s="287"/>
      <c r="BQ53" s="287"/>
      <c r="BR53" s="287"/>
      <c r="BS53" s="287"/>
      <c r="BT53" s="287"/>
      <c r="BU53" s="287"/>
      <c r="CC53" s="285"/>
      <c r="CD53" s="287"/>
      <c r="CE53" s="287"/>
      <c r="CF53" s="287"/>
      <c r="CG53" s="287"/>
      <c r="CH53" s="287"/>
      <c r="CI53" s="287"/>
    </row>
    <row r="54" spans="25:87" x14ac:dyDescent="0.2">
      <c r="Y54" s="285"/>
      <c r="Z54" s="287"/>
      <c r="AA54" s="287"/>
      <c r="AB54" s="287"/>
      <c r="AC54" s="287"/>
      <c r="AD54" s="287"/>
      <c r="AE54" s="287"/>
      <c r="AM54" s="285"/>
      <c r="AN54" s="287"/>
      <c r="AO54" s="287"/>
      <c r="AP54" s="287"/>
      <c r="AQ54" s="287"/>
      <c r="AR54" s="287"/>
      <c r="AS54" s="287"/>
      <c r="BA54" s="285"/>
      <c r="BB54" s="287"/>
      <c r="BC54" s="287"/>
      <c r="BD54" s="287"/>
      <c r="BE54" s="287"/>
      <c r="BF54" s="287"/>
      <c r="BG54" s="287"/>
      <c r="BO54" s="285"/>
      <c r="BP54" s="287"/>
      <c r="BQ54" s="287"/>
      <c r="BR54" s="287"/>
      <c r="BS54" s="287"/>
      <c r="BT54" s="287"/>
      <c r="BU54" s="287"/>
      <c r="CC54" s="285"/>
      <c r="CD54" s="287"/>
      <c r="CE54" s="287"/>
      <c r="CF54" s="287"/>
      <c r="CG54" s="287"/>
      <c r="CH54" s="287"/>
      <c r="CI54" s="287"/>
    </row>
    <row r="56" spans="25:87" x14ac:dyDescent="0.2">
      <c r="AR56"/>
    </row>
    <row r="58" spans="25:87" x14ac:dyDescent="0.2">
      <c r="AL58" s="218"/>
      <c r="AN58" s="791"/>
      <c r="AO58" s="791"/>
    </row>
    <row r="59" spans="25:87" ht="16.5" customHeight="1" x14ac:dyDescent="0.2">
      <c r="AI59" s="535"/>
      <c r="AJ59" s="323"/>
      <c r="AK59" s="323"/>
      <c r="AL59" s="323"/>
      <c r="AM59" s="323"/>
      <c r="AN59" s="287"/>
      <c r="AO59" s="323"/>
      <c r="AP59" s="323"/>
    </row>
    <row r="60" spans="25:87" ht="16.5" customHeight="1" x14ac:dyDescent="0.2">
      <c r="AI60" s="535"/>
      <c r="AJ60" s="323"/>
      <c r="AK60" s="323"/>
      <c r="AL60" s="323"/>
      <c r="AM60" s="323"/>
      <c r="AN60" s="329"/>
      <c r="AO60" s="323"/>
      <c r="AP60" s="323"/>
    </row>
    <row r="61" spans="25:87" ht="16.5" customHeight="1" x14ac:dyDescent="0.2">
      <c r="AI61" s="535"/>
      <c r="AJ61" s="323"/>
      <c r="AK61" s="323"/>
      <c r="AL61" s="323"/>
      <c r="AM61" s="323"/>
      <c r="AN61" s="329"/>
      <c r="AO61" s="323"/>
      <c r="AP61" s="323"/>
    </row>
    <row r="62" spans="25:87" x14ac:dyDescent="0.2">
      <c r="AI62" s="285"/>
    </row>
  </sheetData>
  <printOptions horizontalCentered="1" verticalCentered="1"/>
  <pageMargins left="0.39370078740157483" right="0.39370078740157483" top="0.78740157480314965" bottom="0.78740157480314965" header="0.51181102362204722" footer="0.51181102362204722"/>
  <pageSetup paperSize="9" scale="71" orientation="portrait" r:id="rId1"/>
  <headerFooter alignWithMargins="0">
    <oddHeader>&amp;C&amp;"-,Normal"&amp;K002060Observatoire de l'habitat de la Martinique&amp;"Arial,Normal"&amp;K000000
&amp;"-,Gras"Taille des ménages en 2008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M52"/>
  <sheetViews>
    <sheetView topLeftCell="A4" zoomScale="90" zoomScaleNormal="90" workbookViewId="0">
      <pane xSplit="2" ySplit="1" topLeftCell="C5" activePane="bottomRight" state="frozen"/>
      <selection activeCell="M37" sqref="M37"/>
      <selection pane="topRight" activeCell="M37" sqref="M37"/>
      <selection pane="bottomLeft" activeCell="M37" sqref="M37"/>
      <selection pane="bottomRight" activeCell="P43" sqref="P43"/>
    </sheetView>
  </sheetViews>
  <sheetFormatPr baseColWidth="10" defaultColWidth="11.42578125" defaultRowHeight="12.75" x14ac:dyDescent="0.2"/>
  <cols>
    <col min="1" max="1" width="6.5703125" style="218" hidden="1" customWidth="1"/>
    <col min="2" max="2" width="19.85546875" style="218" customWidth="1"/>
    <col min="3" max="3" width="10.85546875" style="246" customWidth="1"/>
    <col min="4" max="4" width="10.7109375" style="246" customWidth="1"/>
    <col min="5" max="5" width="11.5703125" style="246" customWidth="1"/>
    <col min="6" max="6" width="0.85546875" style="246" customWidth="1"/>
    <col min="7" max="8" width="10.85546875" style="531" customWidth="1"/>
    <col min="9" max="9" width="13.28515625" style="531" customWidth="1"/>
    <col min="10" max="11" width="10.85546875" style="246" customWidth="1"/>
    <col min="12" max="12" width="13.28515625" style="246" customWidth="1"/>
    <col min="13" max="13" width="4.85546875" style="246" customWidth="1"/>
    <col min="14" max="16384" width="11.42578125" style="218"/>
  </cols>
  <sheetData>
    <row r="1" spans="1:13" x14ac:dyDescent="0.2">
      <c r="K1" s="233"/>
      <c r="L1" s="218"/>
      <c r="M1" s="218"/>
    </row>
    <row r="2" spans="1:13" x14ac:dyDescent="0.2">
      <c r="K2" s="233" t="s">
        <v>232</v>
      </c>
      <c r="L2" s="218"/>
      <c r="M2" s="218"/>
    </row>
    <row r="3" spans="1:13" x14ac:dyDescent="0.2">
      <c r="C3" s="218"/>
      <c r="D3" s="218"/>
      <c r="E3" s="218"/>
      <c r="F3" s="218"/>
      <c r="G3" s="283"/>
      <c r="H3" s="283"/>
      <c r="I3" s="283"/>
      <c r="J3" s="218"/>
      <c r="K3" s="218"/>
      <c r="L3" s="218"/>
      <c r="M3" s="218"/>
    </row>
    <row r="4" spans="1:13" ht="51.75" thickBot="1" x14ac:dyDescent="0.25">
      <c r="C4" s="282" t="s">
        <v>230</v>
      </c>
      <c r="D4" s="281" t="s">
        <v>229</v>
      </c>
      <c r="E4" s="279" t="s">
        <v>228</v>
      </c>
      <c r="F4" s="280"/>
      <c r="G4" s="633" t="s">
        <v>329</v>
      </c>
      <c r="H4" s="634" t="s">
        <v>330</v>
      </c>
      <c r="I4" s="635" t="s">
        <v>228</v>
      </c>
      <c r="J4" s="630" t="s">
        <v>310</v>
      </c>
      <c r="K4" s="484" t="s">
        <v>311</v>
      </c>
      <c r="L4" s="279" t="s">
        <v>228</v>
      </c>
      <c r="M4" s="218"/>
    </row>
    <row r="5" spans="1:13" x14ac:dyDescent="0.2">
      <c r="A5" s="278">
        <v>97209</v>
      </c>
      <c r="B5" s="277" t="s">
        <v>8</v>
      </c>
      <c r="C5" s="275">
        <v>35214</v>
      </c>
      <c r="D5" s="275">
        <v>94152</v>
      </c>
      <c r="E5" s="274">
        <v>2.6737093201567559</v>
      </c>
      <c r="G5" s="636">
        <v>38578.383074733298</v>
      </c>
      <c r="H5" s="637">
        <v>86616.653512008503</v>
      </c>
      <c r="I5" s="638">
        <v>2.2452121268072949</v>
      </c>
      <c r="J5" s="276">
        <v>38251.909417913303</v>
      </c>
      <c r="K5" s="275">
        <v>82159.3694120867</v>
      </c>
      <c r="L5" s="274">
        <v>2.1478501508113372</v>
      </c>
      <c r="M5" s="575"/>
    </row>
    <row r="6" spans="1:13" x14ac:dyDescent="0.2">
      <c r="A6" s="233">
        <v>97213</v>
      </c>
      <c r="B6" s="268" t="s">
        <v>10</v>
      </c>
      <c r="C6" s="266">
        <v>11905</v>
      </c>
      <c r="D6" s="266">
        <v>35488</v>
      </c>
      <c r="E6" s="265">
        <v>2.9809323813523729</v>
      </c>
      <c r="G6" s="639">
        <v>15274.258865875699</v>
      </c>
      <c r="H6" s="640">
        <v>38582.403992421903</v>
      </c>
      <c r="I6" s="641">
        <v>2.5259755207252019</v>
      </c>
      <c r="J6" s="267">
        <v>17115.064432487299</v>
      </c>
      <c r="K6" s="266">
        <v>39345.190671608798</v>
      </c>
      <c r="L6" s="265">
        <v>2.2988631346853095</v>
      </c>
      <c r="M6" s="575"/>
    </row>
    <row r="7" spans="1:13" x14ac:dyDescent="0.2">
      <c r="A7" s="233">
        <v>97224</v>
      </c>
      <c r="B7" s="268" t="s">
        <v>19</v>
      </c>
      <c r="C7" s="266">
        <v>5139</v>
      </c>
      <c r="D7" s="266">
        <v>15759</v>
      </c>
      <c r="E7" s="265">
        <v>3.0665499124343256</v>
      </c>
      <c r="G7" s="639">
        <v>6468.6342698759399</v>
      </c>
      <c r="H7" s="640">
        <v>16640.335027221001</v>
      </c>
      <c r="I7" s="641">
        <v>2.572464964469253</v>
      </c>
      <c r="J7" s="267">
        <v>7012.0607297324304</v>
      </c>
      <c r="K7" s="266">
        <v>16889.9994123902</v>
      </c>
      <c r="L7" s="265">
        <v>2.4087069498376543</v>
      </c>
      <c r="M7" s="575"/>
    </row>
    <row r="8" spans="1:13" x14ac:dyDescent="0.2">
      <c r="A8" s="233">
        <v>97229</v>
      </c>
      <c r="B8" s="264" t="s">
        <v>24</v>
      </c>
      <c r="C8" s="262">
        <v>7685</v>
      </c>
      <c r="D8" s="262">
        <v>20839</v>
      </c>
      <c r="E8" s="261">
        <v>2.7116460637605724</v>
      </c>
      <c r="G8" s="642">
        <v>9180.5296881425329</v>
      </c>
      <c r="H8" s="643">
        <v>20530.997634548501</v>
      </c>
      <c r="I8" s="644">
        <v>2.2363630783816433</v>
      </c>
      <c r="J8" s="263">
        <v>9181.9829972374591</v>
      </c>
      <c r="K8" s="262">
        <v>19079.335688372801</v>
      </c>
      <c r="L8" s="261">
        <v>2.0779101523181991</v>
      </c>
      <c r="M8" s="575"/>
    </row>
    <row r="9" spans="1:13" ht="13.5" thickBot="1" x14ac:dyDescent="0.25">
      <c r="A9" s="254"/>
      <c r="B9" s="257" t="s">
        <v>34</v>
      </c>
      <c r="C9" s="225">
        <v>59943</v>
      </c>
      <c r="D9" s="225">
        <v>166238</v>
      </c>
      <c r="E9" s="255">
        <v>2.7732679378743139</v>
      </c>
      <c r="F9" s="273"/>
      <c r="G9" s="645">
        <v>69501.80589862747</v>
      </c>
      <c r="H9" s="646">
        <v>162370.39016619991</v>
      </c>
      <c r="I9" s="647">
        <v>2.3362039024284753</v>
      </c>
      <c r="J9" s="256">
        <v>71561.017577370498</v>
      </c>
      <c r="K9" s="225">
        <v>157473.8951844585</v>
      </c>
      <c r="L9" s="255">
        <v>2.2005541636436421</v>
      </c>
      <c r="M9" s="576"/>
    </row>
    <row r="10" spans="1:13" x14ac:dyDescent="0.2">
      <c r="A10" s="233">
        <v>97212</v>
      </c>
      <c r="B10" s="277" t="s">
        <v>9</v>
      </c>
      <c r="C10" s="275">
        <v>3568</v>
      </c>
      <c r="D10" s="275">
        <v>10633</v>
      </c>
      <c r="E10" s="274">
        <v>2.9801008968609866</v>
      </c>
      <c r="G10" s="636">
        <v>4230.7240260196904</v>
      </c>
      <c r="H10" s="637">
        <v>10680.666600787599</v>
      </c>
      <c r="I10" s="638">
        <v>2.5245481707385395</v>
      </c>
      <c r="J10" s="276">
        <v>4284.1285638187301</v>
      </c>
      <c r="K10" s="275">
        <v>9837</v>
      </c>
      <c r="L10" s="274">
        <v>2.2961495794214972</v>
      </c>
      <c r="M10" s="575"/>
    </row>
    <row r="11" spans="1:13" x14ac:dyDescent="0.2">
      <c r="A11" s="233">
        <v>97222</v>
      </c>
      <c r="B11" s="268" t="s">
        <v>17</v>
      </c>
      <c r="C11" s="266">
        <v>6782</v>
      </c>
      <c r="D11" s="266">
        <v>21174</v>
      </c>
      <c r="E11" s="265">
        <v>3.1220878796815099</v>
      </c>
      <c r="G11" s="639">
        <v>8905.9639259964406</v>
      </c>
      <c r="H11" s="640">
        <v>23440.667320871002</v>
      </c>
      <c r="I11" s="641">
        <v>2.6320191183851387</v>
      </c>
      <c r="J11" s="267">
        <v>9398.0174785101299</v>
      </c>
      <c r="K11" s="266">
        <v>23079.3310207215</v>
      </c>
      <c r="L11" s="265">
        <v>2.4557659180242633</v>
      </c>
      <c r="M11" s="575"/>
    </row>
    <row r="12" spans="1:13" x14ac:dyDescent="0.2">
      <c r="A12" s="233">
        <v>97228</v>
      </c>
      <c r="B12" s="268" t="s">
        <v>23</v>
      </c>
      <c r="C12" s="266">
        <v>6192</v>
      </c>
      <c r="D12" s="266">
        <v>20097</v>
      </c>
      <c r="E12" s="265">
        <v>3.245639534883721</v>
      </c>
      <c r="G12" s="639">
        <v>7013.9255863285307</v>
      </c>
      <c r="H12" s="640">
        <v>18751.000005128102</v>
      </c>
      <c r="I12" s="641">
        <v>2.6733959142191859</v>
      </c>
      <c r="J12" s="267">
        <v>7007.5086355919302</v>
      </c>
      <c r="K12" s="266">
        <v>16811.000090159501</v>
      </c>
      <c r="L12" s="265">
        <v>2.3989981267771157</v>
      </c>
      <c r="M12" s="575"/>
    </row>
    <row r="13" spans="1:13" x14ac:dyDescent="0.2">
      <c r="A13" s="233">
        <v>97230</v>
      </c>
      <c r="B13" s="264" t="s">
        <v>25</v>
      </c>
      <c r="C13" s="262">
        <v>4416</v>
      </c>
      <c r="D13" s="262">
        <v>12883</v>
      </c>
      <c r="E13" s="261">
        <v>2.9173460144927534</v>
      </c>
      <c r="G13" s="642">
        <v>5511.0407011102607</v>
      </c>
      <c r="H13" s="643">
        <v>13741.466192494499</v>
      </c>
      <c r="I13" s="644">
        <v>2.4934430605323108</v>
      </c>
      <c r="J13" s="263">
        <v>5562.8730614741398</v>
      </c>
      <c r="K13" s="262">
        <v>12761.2550424732</v>
      </c>
      <c r="L13" s="261">
        <v>2.2940043573619704</v>
      </c>
      <c r="M13" s="575"/>
    </row>
    <row r="14" spans="1:13" x14ac:dyDescent="0.2">
      <c r="A14" s="254"/>
      <c r="B14" s="260" t="s">
        <v>35</v>
      </c>
      <c r="C14" s="228">
        <v>20958</v>
      </c>
      <c r="D14" s="228">
        <v>64777</v>
      </c>
      <c r="E14" s="258">
        <v>3.0908006489168813</v>
      </c>
      <c r="F14" s="273"/>
      <c r="G14" s="648">
        <v>25661.654239454921</v>
      </c>
      <c r="H14" s="649">
        <v>66613.800119281208</v>
      </c>
      <c r="I14" s="650">
        <v>2.5958498036678459</v>
      </c>
      <c r="J14" s="259">
        <v>26252.527739394929</v>
      </c>
      <c r="K14" s="228">
        <v>62488.586153354205</v>
      </c>
      <c r="L14" s="258">
        <v>2.3802883582742744</v>
      </c>
      <c r="M14" s="576"/>
    </row>
    <row r="15" spans="1:13" x14ac:dyDescent="0.2">
      <c r="A15" s="233">
        <v>97201</v>
      </c>
      <c r="B15" s="272" t="s">
        <v>32</v>
      </c>
      <c r="C15" s="270">
        <v>596</v>
      </c>
      <c r="D15" s="270">
        <v>1761</v>
      </c>
      <c r="E15" s="269">
        <v>2.9546979865771812</v>
      </c>
      <c r="G15" s="651">
        <v>666</v>
      </c>
      <c r="H15" s="652">
        <v>1723</v>
      </c>
      <c r="I15" s="653">
        <v>2.5870870870870872</v>
      </c>
      <c r="J15" s="271">
        <v>772</v>
      </c>
      <c r="K15" s="270">
        <v>1871</v>
      </c>
      <c r="L15" s="269">
        <v>2.4235751295336789</v>
      </c>
      <c r="M15" s="575"/>
    </row>
    <row r="16" spans="1:13" x14ac:dyDescent="0.2">
      <c r="A16" s="233">
        <v>97203</v>
      </c>
      <c r="B16" s="268" t="s">
        <v>1</v>
      </c>
      <c r="C16" s="266">
        <v>1372</v>
      </c>
      <c r="D16" s="266">
        <v>4184</v>
      </c>
      <c r="E16" s="265">
        <v>3.0495626822157433</v>
      </c>
      <c r="G16" s="639">
        <v>1436.95777045519</v>
      </c>
      <c r="H16" s="640">
        <v>3747.99798800812</v>
      </c>
      <c r="I16" s="641">
        <v>2.6082868022077323</v>
      </c>
      <c r="J16" s="267">
        <v>1490.62801666006</v>
      </c>
      <c r="K16" s="266">
        <v>3509.9997408003301</v>
      </c>
      <c r="L16" s="265">
        <v>2.3547120418848206</v>
      </c>
      <c r="M16" s="575"/>
    </row>
    <row r="17" spans="1:13" x14ac:dyDescent="0.2">
      <c r="A17" s="233">
        <v>97211</v>
      </c>
      <c r="B17" s="268" t="s">
        <v>30</v>
      </c>
      <c r="C17" s="266">
        <v>305</v>
      </c>
      <c r="D17" s="266">
        <v>880</v>
      </c>
      <c r="E17" s="265">
        <v>2.8852459016393444</v>
      </c>
      <c r="G17" s="639">
        <v>304.81983471074403</v>
      </c>
      <c r="H17" s="640">
        <v>678</v>
      </c>
      <c r="I17" s="641">
        <v>2.224264705882351</v>
      </c>
      <c r="J17" s="267">
        <v>288.34985422740499</v>
      </c>
      <c r="K17" s="266">
        <v>634</v>
      </c>
      <c r="L17" s="265">
        <v>2.1987179487179507</v>
      </c>
      <c r="M17" s="575"/>
    </row>
    <row r="18" spans="1:13" x14ac:dyDescent="0.2">
      <c r="A18" s="233">
        <v>97214</v>
      </c>
      <c r="B18" s="268" t="s">
        <v>11</v>
      </c>
      <c r="C18" s="266">
        <v>2759</v>
      </c>
      <c r="D18" s="266">
        <v>8234</v>
      </c>
      <c r="E18" s="265">
        <v>2.9844146429865894</v>
      </c>
      <c r="G18" s="639">
        <v>2880.3556729337502</v>
      </c>
      <c r="H18" s="640">
        <v>7552.99877733832</v>
      </c>
      <c r="I18" s="641">
        <v>2.6222451790633579</v>
      </c>
      <c r="J18" s="267">
        <v>2937.2661060769301</v>
      </c>
      <c r="K18" s="266">
        <v>7022.9963530586401</v>
      </c>
      <c r="L18" s="265">
        <v>2.3909976486395683</v>
      </c>
      <c r="M18" s="575"/>
    </row>
    <row r="19" spans="1:13" x14ac:dyDescent="0.2">
      <c r="A19" s="233">
        <v>97215</v>
      </c>
      <c r="B19" s="268" t="s">
        <v>12</v>
      </c>
      <c r="C19" s="266">
        <v>434</v>
      </c>
      <c r="D19" s="266">
        <v>1389</v>
      </c>
      <c r="E19" s="265">
        <v>3.2004608294930876</v>
      </c>
      <c r="G19" s="639">
        <v>460.84756097561001</v>
      </c>
      <c r="H19" s="640">
        <v>1239</v>
      </c>
      <c r="I19" s="641">
        <v>2.688524590163933</v>
      </c>
      <c r="J19" s="267">
        <v>449.23756906077301</v>
      </c>
      <c r="K19" s="266">
        <v>1089</v>
      </c>
      <c r="L19" s="265">
        <v>2.4241071428571455</v>
      </c>
      <c r="M19" s="575"/>
    </row>
    <row r="20" spans="1:13" x14ac:dyDescent="0.2">
      <c r="A20" s="233">
        <v>97216</v>
      </c>
      <c r="B20" s="264" t="s">
        <v>13</v>
      </c>
      <c r="C20" s="262">
        <v>1158</v>
      </c>
      <c r="D20" s="262">
        <v>3655</v>
      </c>
      <c r="E20" s="261">
        <v>3.1563039723661483</v>
      </c>
      <c r="G20" s="642">
        <v>1423.53177907299</v>
      </c>
      <c r="H20" s="643">
        <v>3635</v>
      </c>
      <c r="I20" s="644">
        <v>2.5535081502480592</v>
      </c>
      <c r="J20" s="263">
        <v>1481.9885092228601</v>
      </c>
      <c r="K20" s="262">
        <v>3394</v>
      </c>
      <c r="L20" s="261">
        <v>2.2901662049861504</v>
      </c>
      <c r="M20" s="575"/>
    </row>
    <row r="21" spans="1:13" x14ac:dyDescent="0.2">
      <c r="A21" s="254"/>
      <c r="B21" s="260" t="s">
        <v>36</v>
      </c>
      <c r="C21" s="228">
        <v>6624</v>
      </c>
      <c r="D21" s="228">
        <v>20113</v>
      </c>
      <c r="E21" s="258">
        <v>3.0363828502415457</v>
      </c>
      <c r="F21" s="273"/>
      <c r="G21" s="648">
        <v>7172.5126181482847</v>
      </c>
      <c r="H21" s="649">
        <v>18575.996765346441</v>
      </c>
      <c r="I21" s="650">
        <v>2.5898869412016698</v>
      </c>
      <c r="J21" s="259">
        <v>7419.4700552480281</v>
      </c>
      <c r="K21" s="228">
        <v>17520.996093858972</v>
      </c>
      <c r="L21" s="258">
        <v>2.3614888884773935</v>
      </c>
      <c r="M21" s="576"/>
    </row>
    <row r="22" spans="1:13" x14ac:dyDescent="0.2">
      <c r="A22" s="233">
        <v>97234</v>
      </c>
      <c r="B22" s="272" t="s">
        <v>2</v>
      </c>
      <c r="C22" s="270">
        <v>487</v>
      </c>
      <c r="D22" s="270">
        <v>1521</v>
      </c>
      <c r="E22" s="269">
        <v>3.1232032854209444</v>
      </c>
      <c r="G22" s="651">
        <v>540.60588965756699</v>
      </c>
      <c r="H22" s="652">
        <v>1433.0031119231801</v>
      </c>
      <c r="I22" s="653">
        <v>2.6507352941176414</v>
      </c>
      <c r="J22" s="271">
        <v>626.87541695553898</v>
      </c>
      <c r="K22" s="270">
        <v>1587.0006503801501</v>
      </c>
      <c r="L22" s="269">
        <v>2.5316045380875223</v>
      </c>
      <c r="M22" s="575"/>
    </row>
    <row r="23" spans="1:13" x14ac:dyDescent="0.2">
      <c r="A23" s="233">
        <v>97204</v>
      </c>
      <c r="B23" s="268" t="s">
        <v>3</v>
      </c>
      <c r="C23" s="266">
        <v>1167</v>
      </c>
      <c r="D23" s="266">
        <v>3315</v>
      </c>
      <c r="E23" s="265">
        <v>2.8406169665809768</v>
      </c>
      <c r="G23" s="639">
        <v>1415.51952363387</v>
      </c>
      <c r="H23" s="640">
        <v>3646.9838337617598</v>
      </c>
      <c r="I23" s="641">
        <v>2.5764277870215144</v>
      </c>
      <c r="J23" s="267">
        <v>1562.7710230002001</v>
      </c>
      <c r="K23" s="266">
        <v>3605.0099086125201</v>
      </c>
      <c r="L23" s="265">
        <v>2.3068062150855857</v>
      </c>
      <c r="M23" s="575"/>
    </row>
    <row r="24" spans="1:13" x14ac:dyDescent="0.2">
      <c r="A24" s="233">
        <v>97205</v>
      </c>
      <c r="B24" s="268" t="s">
        <v>4</v>
      </c>
      <c r="C24" s="266">
        <v>1359</v>
      </c>
      <c r="D24" s="266">
        <v>4046</v>
      </c>
      <c r="E24" s="265">
        <v>2.9771891096394407</v>
      </c>
      <c r="G24" s="639">
        <v>1787.1226725413601</v>
      </c>
      <c r="H24" s="640">
        <v>4488.0001578792999</v>
      </c>
      <c r="I24" s="641">
        <v>2.5112994350282536</v>
      </c>
      <c r="J24" s="267">
        <v>1816.9398961808904</v>
      </c>
      <c r="K24" s="266">
        <v>4457.6661104316599</v>
      </c>
      <c r="L24" s="265">
        <v>2.4533921676778818</v>
      </c>
      <c r="M24" s="575"/>
    </row>
    <row r="25" spans="1:13" x14ac:dyDescent="0.2">
      <c r="A25" s="233">
        <v>97208</v>
      </c>
      <c r="B25" s="268" t="s">
        <v>7</v>
      </c>
      <c r="C25" s="266">
        <v>323</v>
      </c>
      <c r="D25" s="266">
        <v>945</v>
      </c>
      <c r="E25" s="265">
        <v>2.9256965944272446</v>
      </c>
      <c r="G25" s="639">
        <v>350.75601374570402</v>
      </c>
      <c r="H25" s="640">
        <v>865</v>
      </c>
      <c r="I25" s="641">
        <v>2.4661016949152574</v>
      </c>
      <c r="J25" s="267">
        <v>355.12915129151304</v>
      </c>
      <c r="K25" s="266">
        <v>802</v>
      </c>
      <c r="L25" s="265">
        <v>2.2583333333333324</v>
      </c>
      <c r="M25" s="575"/>
    </row>
    <row r="26" spans="1:13" x14ac:dyDescent="0.2">
      <c r="A26" s="233">
        <v>97218</v>
      </c>
      <c r="B26" s="268" t="s">
        <v>15</v>
      </c>
      <c r="C26" s="266">
        <v>1762</v>
      </c>
      <c r="D26" s="266">
        <v>5392</v>
      </c>
      <c r="E26" s="265">
        <v>3.0601589103291715</v>
      </c>
      <c r="G26" s="639">
        <v>1962.34924141335</v>
      </c>
      <c r="H26" s="640">
        <v>5037.6726794491906</v>
      </c>
      <c r="I26" s="641">
        <v>2.5671641791044744</v>
      </c>
      <c r="J26" s="267">
        <v>2071.6198561302099</v>
      </c>
      <c r="K26" s="266">
        <v>4996.6677965322506</v>
      </c>
      <c r="L26" s="265">
        <v>2.4119617224880421</v>
      </c>
      <c r="M26" s="575"/>
    </row>
    <row r="27" spans="1:13" x14ac:dyDescent="0.2">
      <c r="A27" s="233">
        <v>97233</v>
      </c>
      <c r="B27" s="268" t="s">
        <v>16</v>
      </c>
      <c r="C27" s="266">
        <v>701</v>
      </c>
      <c r="D27" s="266">
        <v>1934</v>
      </c>
      <c r="E27" s="265">
        <v>2.7589158345221114</v>
      </c>
      <c r="G27" s="639">
        <v>779.96499963585109</v>
      </c>
      <c r="H27" s="640">
        <v>1843</v>
      </c>
      <c r="I27" s="641">
        <v>2.3629265426787831</v>
      </c>
      <c r="J27" s="267">
        <v>800.07741987041209</v>
      </c>
      <c r="K27" s="266">
        <v>1833.00568654689</v>
      </c>
      <c r="L27" s="265">
        <v>2.2910353936045098</v>
      </c>
      <c r="M27" s="575"/>
    </row>
    <row r="28" spans="1:13" x14ac:dyDescent="0.2">
      <c r="A28" s="233">
        <v>97219</v>
      </c>
      <c r="B28" s="268" t="s">
        <v>31</v>
      </c>
      <c r="C28" s="266">
        <v>613</v>
      </c>
      <c r="D28" s="266">
        <v>1844</v>
      </c>
      <c r="E28" s="265">
        <v>3.00815660685155</v>
      </c>
      <c r="G28" s="639">
        <v>684.36453040203605</v>
      </c>
      <c r="H28" s="640">
        <v>1648.3293188001801</v>
      </c>
      <c r="I28" s="641">
        <v>2.4085545722713806</v>
      </c>
      <c r="J28" s="267">
        <v>704.66867912491307</v>
      </c>
      <c r="K28" s="266">
        <v>1517.6602134551099</v>
      </c>
      <c r="L28" s="265">
        <v>2.1537216828478933</v>
      </c>
      <c r="M28" s="575"/>
    </row>
    <row r="29" spans="1:13" x14ac:dyDescent="0.2">
      <c r="A29" s="233">
        <v>97225</v>
      </c>
      <c r="B29" s="264" t="s">
        <v>20</v>
      </c>
      <c r="C29" s="262">
        <v>1578</v>
      </c>
      <c r="D29" s="262">
        <v>4439</v>
      </c>
      <c r="E29" s="261">
        <v>2.8130544993662863</v>
      </c>
      <c r="G29" s="642">
        <v>1820</v>
      </c>
      <c r="H29" s="643">
        <v>4366</v>
      </c>
      <c r="I29" s="644">
        <v>2.3989010989010988</v>
      </c>
      <c r="J29" s="263">
        <v>1846</v>
      </c>
      <c r="K29" s="262">
        <v>4094</v>
      </c>
      <c r="L29" s="261">
        <v>2.2177681473456121</v>
      </c>
      <c r="M29" s="575"/>
    </row>
    <row r="30" spans="1:13" x14ac:dyDescent="0.2">
      <c r="A30" s="254"/>
      <c r="B30" s="260" t="s">
        <v>37</v>
      </c>
      <c r="C30" s="228">
        <v>7990</v>
      </c>
      <c r="D30" s="228">
        <v>23436</v>
      </c>
      <c r="E30" s="258">
        <v>2.9331664580725909</v>
      </c>
      <c r="F30" s="252"/>
      <c r="G30" s="648">
        <v>9340.6828710297377</v>
      </c>
      <c r="H30" s="649">
        <v>23327.989101813611</v>
      </c>
      <c r="I30" s="650">
        <v>2.4974607771093167</v>
      </c>
      <c r="J30" s="259">
        <v>9784.0814425536773</v>
      </c>
      <c r="K30" s="228">
        <v>22893.01036595858</v>
      </c>
      <c r="L30" s="258">
        <v>2.339822138682385</v>
      </c>
      <c r="M30" s="576"/>
    </row>
    <row r="31" spans="1:13" ht="13.5" thickBot="1" x14ac:dyDescent="0.25">
      <c r="A31" s="254"/>
      <c r="B31" s="257" t="s">
        <v>277</v>
      </c>
      <c r="C31" s="225">
        <v>35572</v>
      </c>
      <c r="D31" s="225">
        <v>108316</v>
      </c>
      <c r="E31" s="255">
        <v>3.0449791971213314</v>
      </c>
      <c r="F31" s="273"/>
      <c r="G31" s="645">
        <v>42174.849728632944</v>
      </c>
      <c r="H31" s="149">
        <v>108517.78598644126</v>
      </c>
      <c r="I31" s="647">
        <v>2.5730449944618869</v>
      </c>
      <c r="J31" s="256">
        <v>43456.079237196638</v>
      </c>
      <c r="K31" s="16">
        <v>102902.59261317176</v>
      </c>
      <c r="L31" s="255">
        <v>2.3679677140567095</v>
      </c>
      <c r="M31" s="576"/>
    </row>
    <row r="32" spans="1:13" x14ac:dyDescent="0.2">
      <c r="A32" s="233">
        <v>97210</v>
      </c>
      <c r="B32" s="277" t="s">
        <v>121</v>
      </c>
      <c r="C32" s="275">
        <v>5846</v>
      </c>
      <c r="D32" s="275">
        <v>18533</v>
      </c>
      <c r="E32" s="274">
        <v>3.1702018474170375</v>
      </c>
      <c r="G32" s="636">
        <v>7422.1599025935302</v>
      </c>
      <c r="H32" s="637">
        <v>19359.104292173099</v>
      </c>
      <c r="I32" s="638">
        <v>2.608284454422551</v>
      </c>
      <c r="J32" s="276">
        <v>7489.3997338631407</v>
      </c>
      <c r="K32" s="275">
        <v>17712.106838342901</v>
      </c>
      <c r="L32" s="274">
        <v>2.3649568013118643</v>
      </c>
      <c r="M32" s="575"/>
    </row>
    <row r="33" spans="1:13" x14ac:dyDescent="0.2">
      <c r="A33" s="233">
        <v>97217</v>
      </c>
      <c r="B33" s="268" t="s">
        <v>14</v>
      </c>
      <c r="C33" s="266">
        <v>2373</v>
      </c>
      <c r="D33" s="266">
        <v>7269</v>
      </c>
      <c r="E33" s="265">
        <v>3.0632111251580278</v>
      </c>
      <c r="G33" s="639">
        <v>3566.9385910946103</v>
      </c>
      <c r="H33" s="640">
        <v>8569.3272939020208</v>
      </c>
      <c r="I33" s="641">
        <v>2.4024319665319198</v>
      </c>
      <c r="J33" s="267">
        <v>3696.41576213589</v>
      </c>
      <c r="K33" s="266">
        <v>8268.3249277321502</v>
      </c>
      <c r="L33" s="265">
        <v>2.236849277732353</v>
      </c>
      <c r="M33" s="575"/>
    </row>
    <row r="34" spans="1:13" x14ac:dyDescent="0.2">
      <c r="A34" s="233">
        <v>97220</v>
      </c>
      <c r="B34" s="268" t="s">
        <v>28</v>
      </c>
      <c r="C34" s="266">
        <v>4308</v>
      </c>
      <c r="D34" s="266">
        <v>13019</v>
      </c>
      <c r="E34" s="265">
        <v>3.0220519962859798</v>
      </c>
      <c r="G34" s="639">
        <v>5252.14295810161</v>
      </c>
      <c r="H34" s="640">
        <v>13463.6666534085</v>
      </c>
      <c r="I34" s="641">
        <v>2.5634615738401281</v>
      </c>
      <c r="J34" s="267">
        <v>5300.9320319164099</v>
      </c>
      <c r="K34" s="266">
        <v>12148.3333382733</v>
      </c>
      <c r="L34" s="265">
        <v>2.2917353524114881</v>
      </c>
      <c r="M34" s="575"/>
    </row>
    <row r="35" spans="1:13" x14ac:dyDescent="0.2">
      <c r="A35" s="233">
        <v>97226</v>
      </c>
      <c r="B35" s="268" t="s">
        <v>21</v>
      </c>
      <c r="C35" s="266">
        <v>1368</v>
      </c>
      <c r="D35" s="266">
        <v>4152</v>
      </c>
      <c r="E35" s="265">
        <v>3.0350877192982457</v>
      </c>
      <c r="G35" s="639">
        <v>1878</v>
      </c>
      <c r="H35" s="640">
        <v>4703</v>
      </c>
      <c r="I35" s="641">
        <v>2.5042598509052185</v>
      </c>
      <c r="J35" s="267">
        <v>1869</v>
      </c>
      <c r="K35" s="266">
        <v>4318</v>
      </c>
      <c r="L35" s="265">
        <v>2.3103263777421081</v>
      </c>
      <c r="M35" s="575"/>
    </row>
    <row r="36" spans="1:13" x14ac:dyDescent="0.2">
      <c r="A36" s="233">
        <v>97232</v>
      </c>
      <c r="B36" s="264" t="s">
        <v>26</v>
      </c>
      <c r="C36" s="262">
        <v>2639</v>
      </c>
      <c r="D36" s="262">
        <v>7795</v>
      </c>
      <c r="E36" s="261">
        <v>2.9537703675634712</v>
      </c>
      <c r="G36" s="642">
        <v>3604.5615021680901</v>
      </c>
      <c r="H36" s="643">
        <v>9084.9999785333002</v>
      </c>
      <c r="I36" s="644">
        <v>2.5204175245917728</v>
      </c>
      <c r="J36" s="263">
        <v>3944.3933272526901</v>
      </c>
      <c r="K36" s="262">
        <v>9127.0000128048905</v>
      </c>
      <c r="L36" s="261">
        <v>2.3139173139109679</v>
      </c>
      <c r="M36" s="575"/>
    </row>
    <row r="37" spans="1:13" x14ac:dyDescent="0.2">
      <c r="A37" s="254"/>
      <c r="B37" s="260" t="s">
        <v>38</v>
      </c>
      <c r="C37" s="228">
        <v>16534</v>
      </c>
      <c r="D37" s="228">
        <v>50768</v>
      </c>
      <c r="E37" s="258">
        <v>3.0705213499455666</v>
      </c>
      <c r="F37" s="273"/>
      <c r="G37" s="648">
        <v>21723.802953957838</v>
      </c>
      <c r="H37" s="649">
        <v>55180.098218016916</v>
      </c>
      <c r="I37" s="650">
        <v>2.5400754340742031</v>
      </c>
      <c r="J37" s="259">
        <v>22300.140855168131</v>
      </c>
      <c r="K37" s="228">
        <v>51573.765117153242</v>
      </c>
      <c r="L37" s="258">
        <v>2.3127102851998735</v>
      </c>
      <c r="M37" s="576"/>
    </row>
    <row r="38" spans="1:13" x14ac:dyDescent="0.2">
      <c r="A38" s="233">
        <v>97202</v>
      </c>
      <c r="B38" s="272" t="s">
        <v>0</v>
      </c>
      <c r="C38" s="270">
        <v>1105</v>
      </c>
      <c r="D38" s="270">
        <v>3463</v>
      </c>
      <c r="E38" s="269">
        <v>3.1339366515837104</v>
      </c>
      <c r="G38" s="651">
        <v>1469.9107638284302</v>
      </c>
      <c r="H38" s="652">
        <v>3775.6725340061298</v>
      </c>
      <c r="I38" s="653">
        <v>2.5686406460296056</v>
      </c>
      <c r="J38" s="271">
        <v>1592.5269090842901</v>
      </c>
      <c r="K38" s="270">
        <v>3774.9958606988098</v>
      </c>
      <c r="L38" s="269">
        <v>2.3704440026507614</v>
      </c>
      <c r="M38" s="575"/>
    </row>
    <row r="39" spans="1:13" x14ac:dyDescent="0.2">
      <c r="A39" s="233">
        <v>97206</v>
      </c>
      <c r="B39" s="268" t="s">
        <v>5</v>
      </c>
      <c r="C39" s="266">
        <v>1356</v>
      </c>
      <c r="D39" s="266">
        <v>3959</v>
      </c>
      <c r="E39" s="265">
        <v>2.9196165191740411</v>
      </c>
      <c r="G39" s="639">
        <v>2441.6369484092402</v>
      </c>
      <c r="H39" s="640">
        <v>6107.9999726123606</v>
      </c>
      <c r="I39" s="641">
        <v>2.5016004023824285</v>
      </c>
      <c r="J39" s="267">
        <v>2522.7123912285201</v>
      </c>
      <c r="K39" s="266">
        <v>6141.0001434388205</v>
      </c>
      <c r="L39" s="265">
        <v>2.434284686907275</v>
      </c>
      <c r="M39" s="575"/>
    </row>
    <row r="40" spans="1:13" x14ac:dyDescent="0.2">
      <c r="A40" s="233">
        <v>97207</v>
      </c>
      <c r="B40" s="268" t="s">
        <v>6</v>
      </c>
      <c r="C40" s="266">
        <v>4920</v>
      </c>
      <c r="D40" s="266">
        <v>15233</v>
      </c>
      <c r="E40" s="265">
        <v>3.0961382113821139</v>
      </c>
      <c r="G40" s="639">
        <v>6341.29982748565</v>
      </c>
      <c r="H40" s="640">
        <v>15946.340459003301</v>
      </c>
      <c r="I40" s="641">
        <v>2.5146800960089735</v>
      </c>
      <c r="J40" s="267">
        <v>7251.7158520107196</v>
      </c>
      <c r="K40" s="266">
        <v>16757.316944136899</v>
      </c>
      <c r="L40" s="265">
        <v>2.3108071642783017</v>
      </c>
      <c r="M40" s="575"/>
    </row>
    <row r="41" spans="1:13" x14ac:dyDescent="0.2">
      <c r="A41" s="233">
        <v>97221</v>
      </c>
      <c r="B41" s="268" t="s">
        <v>27</v>
      </c>
      <c r="C41" s="266">
        <v>4172</v>
      </c>
      <c r="D41" s="266">
        <v>12274</v>
      </c>
      <c r="E41" s="265">
        <v>2.9419942473633749</v>
      </c>
      <c r="G41" s="639">
        <v>5050.8575616753506</v>
      </c>
      <c r="H41" s="640">
        <v>12854.9991907408</v>
      </c>
      <c r="I41" s="641">
        <v>2.5451121980317426</v>
      </c>
      <c r="J41" s="267">
        <v>5317.5179773211503</v>
      </c>
      <c r="K41" s="266">
        <v>12363.0015000359</v>
      </c>
      <c r="L41" s="265">
        <v>2.324957160984364</v>
      </c>
      <c r="M41" s="575"/>
    </row>
    <row r="42" spans="1:13" x14ac:dyDescent="0.2">
      <c r="A42" s="233">
        <v>97227</v>
      </c>
      <c r="B42" s="268" t="s">
        <v>22</v>
      </c>
      <c r="C42" s="266">
        <v>2690</v>
      </c>
      <c r="D42" s="266">
        <v>7724</v>
      </c>
      <c r="E42" s="265">
        <v>2.8713754646840148</v>
      </c>
      <c r="G42" s="639">
        <v>4004</v>
      </c>
      <c r="H42" s="640">
        <v>9642</v>
      </c>
      <c r="I42" s="641">
        <v>2.4080919080919081</v>
      </c>
      <c r="J42" s="267">
        <v>4413</v>
      </c>
      <c r="K42" s="266">
        <v>9860</v>
      </c>
      <c r="L42" s="265">
        <v>2.2343077271697256</v>
      </c>
      <c r="M42" s="575"/>
    </row>
    <row r="43" spans="1:13" x14ac:dyDescent="0.2">
      <c r="A43" s="233">
        <v>97223</v>
      </c>
      <c r="B43" s="268" t="s">
        <v>18</v>
      </c>
      <c r="C43" s="266">
        <v>2716</v>
      </c>
      <c r="D43" s="266">
        <v>8200</v>
      </c>
      <c r="E43" s="265">
        <v>3.0191458026509572</v>
      </c>
      <c r="G43" s="639">
        <v>3468.2154627054601</v>
      </c>
      <c r="H43" s="640">
        <v>9158.3333663209996</v>
      </c>
      <c r="I43" s="641">
        <v>2.6406471757025249</v>
      </c>
      <c r="J43" s="267">
        <v>3940.8208781616495</v>
      </c>
      <c r="K43" s="266">
        <v>9411.9989047114796</v>
      </c>
      <c r="L43" s="265">
        <v>2.3883346124328484</v>
      </c>
      <c r="M43" s="575"/>
    </row>
    <row r="44" spans="1:13" x14ac:dyDescent="0.2">
      <c r="A44" s="233">
        <v>97231</v>
      </c>
      <c r="B44" s="264" t="s">
        <v>29</v>
      </c>
      <c r="C44" s="262">
        <v>1836</v>
      </c>
      <c r="D44" s="262">
        <v>5150</v>
      </c>
      <c r="E44" s="261">
        <v>2.8050108932461875</v>
      </c>
      <c r="G44" s="642">
        <v>3195.0236279476703</v>
      </c>
      <c r="H44" s="643">
        <v>7556.9944381893001</v>
      </c>
      <c r="I44" s="644">
        <v>2.365238983551289</v>
      </c>
      <c r="J44" s="263">
        <v>3520.0077451745401</v>
      </c>
      <c r="K44" s="262">
        <v>7725.0049829745703</v>
      </c>
      <c r="L44" s="261">
        <v>2.1945988594952723</v>
      </c>
      <c r="M44" s="575"/>
    </row>
    <row r="45" spans="1:13" x14ac:dyDescent="0.2">
      <c r="A45" s="254"/>
      <c r="B45" s="260" t="s">
        <v>40</v>
      </c>
      <c r="C45" s="228">
        <v>18795</v>
      </c>
      <c r="D45" s="228">
        <v>56003</v>
      </c>
      <c r="E45" s="258">
        <v>2.9796754455972332</v>
      </c>
      <c r="F45" s="252"/>
      <c r="G45" s="648">
        <v>25970.9441920518</v>
      </c>
      <c r="H45" s="649">
        <v>65042.339960872887</v>
      </c>
      <c r="I45" s="650">
        <v>2.5044272352939165</v>
      </c>
      <c r="J45" s="259">
        <v>28558.301752980871</v>
      </c>
      <c r="K45" s="228">
        <v>66033.318335996475</v>
      </c>
      <c r="L45" s="258">
        <v>2.3122284688760955</v>
      </c>
      <c r="M45" s="576"/>
    </row>
    <row r="46" spans="1:13" ht="13.5" thickBot="1" x14ac:dyDescent="0.25">
      <c r="A46" s="254"/>
      <c r="B46" s="257" t="s">
        <v>41</v>
      </c>
      <c r="C46" s="225">
        <v>35329</v>
      </c>
      <c r="D46" s="225">
        <v>106771</v>
      </c>
      <c r="E46" s="255">
        <v>3.0221914008321775</v>
      </c>
      <c r="F46" s="252"/>
      <c r="G46" s="645">
        <v>47694.747146009642</v>
      </c>
      <c r="H46" s="149">
        <v>120222.43817888982</v>
      </c>
      <c r="I46" s="647">
        <v>2.5206641270337076</v>
      </c>
      <c r="J46" s="256">
        <v>50858.442608148995</v>
      </c>
      <c r="K46" s="16">
        <v>117607.08345314971</v>
      </c>
      <c r="L46" s="255">
        <v>2.3124397331487625</v>
      </c>
      <c r="M46" s="576"/>
    </row>
    <row r="47" spans="1:13" x14ac:dyDescent="0.2">
      <c r="A47" s="254"/>
      <c r="B47" s="253" t="s">
        <v>42</v>
      </c>
      <c r="C47" s="250">
        <v>130844</v>
      </c>
      <c r="D47" s="250">
        <v>381325</v>
      </c>
      <c r="E47" s="249">
        <v>2.9143483843355447</v>
      </c>
      <c r="F47" s="252"/>
      <c r="G47" s="654">
        <v>159371.40277327006</v>
      </c>
      <c r="H47" s="655">
        <v>391110.61433153099</v>
      </c>
      <c r="I47" s="656">
        <v>2.4540827747368517</v>
      </c>
      <c r="J47" s="251">
        <v>165875.53942271613</v>
      </c>
      <c r="K47" s="250">
        <v>377983.57125077996</v>
      </c>
      <c r="L47" s="249">
        <v>2.2787179626739849</v>
      </c>
      <c r="M47" s="576"/>
    </row>
    <row r="48" spans="1:13" x14ac:dyDescent="0.2">
      <c r="B48" s="220" t="s">
        <v>75</v>
      </c>
      <c r="E48" s="248"/>
      <c r="F48" s="218"/>
      <c r="H48" s="284"/>
      <c r="I48" s="283"/>
      <c r="K48" s="233"/>
      <c r="L48" s="218"/>
      <c r="M48" s="218"/>
    </row>
    <row r="49" spans="1:13" x14ac:dyDescent="0.2">
      <c r="D49" s="247"/>
      <c r="F49" s="218"/>
      <c r="H49" s="284"/>
      <c r="I49" s="283"/>
      <c r="K49" s="233"/>
      <c r="L49" s="218"/>
      <c r="M49" s="218"/>
    </row>
    <row r="50" spans="1:13" x14ac:dyDescent="0.2">
      <c r="B50" s="253" t="s">
        <v>279</v>
      </c>
      <c r="C50" s="250">
        <v>23814331</v>
      </c>
      <c r="D50" s="250">
        <v>57217451</v>
      </c>
      <c r="E50" s="249">
        <v>2.4026478425952842</v>
      </c>
      <c r="F50" s="252"/>
      <c r="G50" s="654">
        <v>26866279.102619588</v>
      </c>
      <c r="H50" s="655">
        <v>60997867.591185838</v>
      </c>
      <c r="I50" s="656">
        <v>2.2704248458893685</v>
      </c>
      <c r="J50" s="251">
        <v>28044628.14241939</v>
      </c>
      <c r="K50" s="250">
        <v>62564147.550667308</v>
      </c>
      <c r="L50" s="632">
        <v>2.2308781287078228</v>
      </c>
      <c r="M50" s="576"/>
    </row>
    <row r="51" spans="1:13" x14ac:dyDescent="0.2">
      <c r="B51" s="577"/>
    </row>
    <row r="52" spans="1:13" x14ac:dyDescent="0.2">
      <c r="A52" s="246"/>
    </row>
  </sheetData>
  <pageMargins left="0.19685039370078741" right="0.19685039370078741" top="0.78740157480314965" bottom="0.78740157480314965" header="0.51181102362204722" footer="0.51181102362204722"/>
  <pageSetup paperSize="9" scale="75" orientation="landscape" r:id="rId1"/>
  <headerFooter alignWithMargins="0">
    <oddHeader>&amp;CObservatoire de l'habitat de la Martinique
&amp;"Arial,Gras"&amp;11Taille moyenne des ménages en 2008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I52"/>
  <sheetViews>
    <sheetView workbookViewId="0"/>
  </sheetViews>
  <sheetFormatPr baseColWidth="10" defaultRowHeight="12.75" x14ac:dyDescent="0.2"/>
  <cols>
    <col min="1" max="1" width="11.85546875" customWidth="1"/>
    <col min="2" max="2" width="19.140625" customWidth="1"/>
    <col min="3" max="3" width="11.42578125" style="62"/>
    <col min="4" max="4" width="8.7109375" customWidth="1"/>
    <col min="5" max="5" width="11.42578125" style="62"/>
    <col min="6" max="6" width="8.7109375" customWidth="1"/>
    <col min="7" max="7" width="11.42578125" style="62"/>
    <col min="8" max="8" width="8.7109375" customWidth="1"/>
    <col min="9" max="9" width="11.42578125" style="62"/>
    <col min="10" max="10" width="8.7109375" customWidth="1"/>
    <col min="11" max="11" width="11.42578125" style="62"/>
    <col min="12" max="12" width="8.7109375" customWidth="1"/>
    <col min="14" max="14" width="8.7109375" style="95" customWidth="1"/>
    <col min="15" max="15" width="19.140625" customWidth="1"/>
    <col min="16" max="16" width="11.42578125" style="62"/>
    <col min="17" max="17" width="7.42578125" customWidth="1"/>
    <col min="18" max="18" width="12.28515625" customWidth="1"/>
    <col min="19" max="19" width="7.42578125" customWidth="1"/>
    <col min="20" max="20" width="12.28515625" customWidth="1"/>
    <col min="21" max="21" width="7.42578125" customWidth="1"/>
    <col min="22" max="22" width="12.28515625" customWidth="1"/>
    <col min="23" max="23" width="7.42578125" customWidth="1"/>
    <col min="24" max="24" width="12.28515625" customWidth="1"/>
    <col min="25" max="25" width="7.42578125" customWidth="1"/>
    <col min="26" max="26" width="12.28515625" customWidth="1"/>
    <col min="27" max="27" width="7.42578125" customWidth="1"/>
    <col min="53" max="53" width="19.140625" customWidth="1"/>
    <col min="54" max="54" width="11.42578125" style="62"/>
    <col min="55" max="55" width="7.42578125" customWidth="1"/>
    <col min="56" max="56" width="12.28515625" customWidth="1"/>
    <col min="57" max="57" width="7.42578125" customWidth="1"/>
    <col min="58" max="58" width="12.28515625" customWidth="1"/>
    <col min="59" max="59" width="7.42578125" customWidth="1"/>
    <col min="60" max="60" width="12.28515625" customWidth="1"/>
    <col min="61" max="61" width="7.42578125" customWidth="1"/>
    <col min="62" max="62" width="12.28515625" customWidth="1"/>
    <col min="63" max="63" width="7.42578125" customWidth="1"/>
    <col min="64" max="64" width="12.28515625" customWidth="1"/>
    <col min="65" max="65" width="7.42578125" customWidth="1"/>
    <col min="66" max="66" width="11.42578125" style="62"/>
    <col min="67" max="67" width="7.42578125" customWidth="1"/>
    <col min="68" max="68" width="12.28515625" customWidth="1"/>
    <col min="69" max="69" width="7.42578125" customWidth="1"/>
    <col min="70" max="70" width="12.28515625" customWidth="1"/>
    <col min="71" max="71" width="7.42578125" customWidth="1"/>
    <col min="72" max="72" width="12.28515625" customWidth="1"/>
    <col min="73" max="73" width="7.42578125" customWidth="1"/>
    <col min="74" max="74" width="12.28515625" customWidth="1"/>
    <col min="75" max="75" width="7.42578125" customWidth="1"/>
    <col min="77" max="77" width="7.42578125" customWidth="1"/>
    <col min="78" max="78" width="11.42578125" style="62"/>
    <col min="79" max="79" width="7.42578125" customWidth="1"/>
    <col min="80" max="80" width="12.28515625" customWidth="1"/>
    <col min="81" max="81" width="7.42578125" customWidth="1"/>
    <col min="82" max="82" width="12.28515625" customWidth="1"/>
    <col min="83" max="83" width="7.42578125" customWidth="1"/>
    <col min="84" max="84" width="12.28515625" customWidth="1"/>
    <col min="85" max="85" width="7.42578125" customWidth="1"/>
    <col min="86" max="86" width="12.28515625" customWidth="1"/>
    <col min="87" max="87" width="7.42578125" customWidth="1"/>
    <col min="89" max="89" width="7.42578125" customWidth="1"/>
    <col min="91" max="91" width="19.140625" customWidth="1"/>
    <col min="92" max="92" width="11.42578125" style="62"/>
    <col min="93" max="93" width="7.42578125" customWidth="1"/>
    <col min="94" max="94" width="12.85546875" customWidth="1"/>
    <col min="95" max="95" width="7.42578125" customWidth="1"/>
    <col min="96" max="96" width="12.28515625" customWidth="1"/>
    <col min="97" max="97" width="7.42578125" customWidth="1"/>
    <col min="98" max="98" width="12.28515625" customWidth="1"/>
    <col min="99" max="99" width="7.42578125" customWidth="1"/>
    <col min="100" max="100" width="12.28515625" customWidth="1"/>
    <col min="101" max="101" width="7.42578125" customWidth="1"/>
    <col min="102" max="102" width="12.28515625" customWidth="1"/>
    <col min="103" max="103" width="7.42578125" customWidth="1"/>
    <col min="104" max="104" width="12.28515625" customWidth="1"/>
    <col min="105" max="105" width="7.42578125" customWidth="1"/>
    <col min="106" max="106" width="13.5703125" customWidth="1"/>
    <col min="107" max="107" width="7.42578125" customWidth="1"/>
    <col min="108" max="108" width="11.42578125" style="62"/>
    <col min="109" max="109" width="7.42578125" customWidth="1"/>
    <col min="110" max="110" width="12.85546875" customWidth="1"/>
    <col min="111" max="111" width="7.42578125" customWidth="1"/>
    <col min="112" max="112" width="12.28515625" customWidth="1"/>
    <col min="113" max="113" width="7.42578125" customWidth="1"/>
    <col min="114" max="114" width="12.28515625" customWidth="1"/>
    <col min="115" max="115" width="7.42578125" customWidth="1"/>
    <col min="116" max="116" width="12.28515625" customWidth="1"/>
    <col min="117" max="117" width="7.42578125" customWidth="1"/>
    <col min="118" max="118" width="12.28515625" customWidth="1"/>
    <col min="119" max="119" width="7.42578125" customWidth="1"/>
    <col min="120" max="120" width="12.28515625" customWidth="1"/>
    <col min="121" max="121" width="7.42578125" customWidth="1"/>
    <col min="122" max="122" width="13.5703125" customWidth="1"/>
    <col min="123" max="123" width="7.42578125" customWidth="1"/>
    <col min="124" max="124" width="11.42578125" style="62"/>
    <col min="125" max="125" width="7.42578125" customWidth="1"/>
    <col min="126" max="126" width="12.85546875" customWidth="1"/>
    <col min="127" max="127" width="7.42578125" customWidth="1"/>
    <col min="128" max="128" width="12.28515625" customWidth="1"/>
    <col min="129" max="129" width="7.42578125" customWidth="1"/>
    <col min="130" max="130" width="12.28515625" customWidth="1"/>
    <col min="131" max="131" width="7.42578125" customWidth="1"/>
    <col min="132" max="132" width="12.28515625" customWidth="1"/>
    <col min="133" max="133" width="7.42578125" customWidth="1"/>
    <col min="134" max="134" width="12.28515625" customWidth="1"/>
    <col min="135" max="135" width="7.42578125" customWidth="1"/>
    <col min="136" max="136" width="12.28515625" customWidth="1"/>
    <col min="137" max="137" width="7.42578125" customWidth="1"/>
    <col min="138" max="138" width="13.5703125" customWidth="1"/>
    <col min="139" max="139" width="7.42578125" customWidth="1"/>
  </cols>
  <sheetData>
    <row r="2" spans="1:139" ht="15" x14ac:dyDescent="0.2">
      <c r="C2" s="63" t="s">
        <v>66</v>
      </c>
      <c r="D2" s="58"/>
      <c r="E2" s="65"/>
      <c r="F2" s="58"/>
      <c r="G2" s="65"/>
      <c r="H2" s="58"/>
      <c r="I2" s="65"/>
      <c r="J2" s="58"/>
      <c r="K2" s="65"/>
      <c r="L2" s="58"/>
      <c r="M2" s="60"/>
      <c r="N2" s="105"/>
      <c r="P2" s="63" t="s">
        <v>140</v>
      </c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63" t="s">
        <v>143</v>
      </c>
      <c r="AC2" s="58"/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63" t="s">
        <v>142</v>
      </c>
      <c r="AO2" s="58"/>
      <c r="AP2" s="58"/>
      <c r="AQ2" s="58"/>
      <c r="AR2" s="58"/>
      <c r="AS2" s="58"/>
      <c r="AT2" s="58"/>
      <c r="AU2" s="58"/>
      <c r="AV2" s="58"/>
      <c r="AW2" s="58"/>
      <c r="AX2" s="58"/>
      <c r="AY2" s="106"/>
      <c r="BB2" s="63" t="s">
        <v>144</v>
      </c>
      <c r="BC2" s="58"/>
      <c r="BD2" s="58"/>
      <c r="BE2" s="58"/>
      <c r="BF2" s="58"/>
      <c r="BG2" s="58"/>
      <c r="BH2" s="58"/>
      <c r="BI2" s="58"/>
      <c r="BJ2" s="58"/>
      <c r="BK2" s="58"/>
      <c r="BL2" s="58"/>
      <c r="BM2" s="58"/>
      <c r="BN2" s="63" t="s">
        <v>145</v>
      </c>
      <c r="BO2" s="58"/>
      <c r="BP2" s="58"/>
      <c r="BQ2" s="58"/>
      <c r="BR2" s="58"/>
      <c r="BS2" s="58"/>
      <c r="BT2" s="58"/>
      <c r="BU2" s="58"/>
      <c r="BV2" s="58"/>
      <c r="BW2" s="58"/>
      <c r="BX2" s="58"/>
      <c r="BY2" s="58"/>
      <c r="BZ2" s="63" t="s">
        <v>146</v>
      </c>
      <c r="CA2" s="58"/>
      <c r="CB2" s="58"/>
      <c r="CC2" s="58"/>
      <c r="CD2" s="58"/>
      <c r="CE2" s="58"/>
      <c r="CF2" s="58"/>
      <c r="CG2" s="58"/>
      <c r="CH2" s="58"/>
      <c r="CI2" s="58"/>
      <c r="CJ2" s="58"/>
      <c r="CK2" s="106"/>
      <c r="CN2" s="63" t="s">
        <v>148</v>
      </c>
      <c r="CO2" s="58"/>
      <c r="CP2" s="58"/>
      <c r="CQ2" s="58"/>
      <c r="CR2" s="58"/>
      <c r="CS2" s="58"/>
      <c r="CT2" s="58"/>
      <c r="CU2" s="58"/>
      <c r="CV2" s="58"/>
      <c r="CW2" s="58"/>
      <c r="CX2" s="58"/>
      <c r="CY2" s="58"/>
      <c r="CZ2" s="58"/>
      <c r="DA2" s="58"/>
      <c r="DB2" s="58"/>
      <c r="DC2" s="58"/>
      <c r="DD2" s="63" t="s">
        <v>157</v>
      </c>
      <c r="DE2" s="58"/>
      <c r="DF2" s="58"/>
      <c r="DG2" s="58"/>
      <c r="DH2" s="58"/>
      <c r="DI2" s="58"/>
      <c r="DJ2" s="58"/>
      <c r="DK2" s="58"/>
      <c r="DL2" s="58"/>
      <c r="DM2" s="58"/>
      <c r="DN2" s="58"/>
      <c r="DO2" s="58"/>
      <c r="DP2" s="58"/>
      <c r="DQ2" s="58"/>
      <c r="DR2" s="58"/>
      <c r="DS2" s="58"/>
      <c r="DT2" s="63" t="s">
        <v>158</v>
      </c>
      <c r="DU2" s="58"/>
      <c r="DV2" s="58"/>
      <c r="DW2" s="58"/>
      <c r="DX2" s="58"/>
      <c r="DY2" s="58"/>
      <c r="DZ2" s="58"/>
      <c r="EA2" s="58"/>
      <c r="EB2" s="58"/>
      <c r="EC2" s="58"/>
      <c r="ED2" s="58"/>
      <c r="EE2" s="58"/>
      <c r="EF2" s="58"/>
      <c r="EG2" s="58"/>
      <c r="EH2" s="58"/>
      <c r="EI2" s="58"/>
    </row>
    <row r="3" spans="1:139" ht="51.75" thickBot="1" x14ac:dyDescent="0.25">
      <c r="C3" s="64" t="s">
        <v>67</v>
      </c>
      <c r="D3" s="46" t="s">
        <v>55</v>
      </c>
      <c r="E3" s="64" t="s">
        <v>70</v>
      </c>
      <c r="F3" s="46" t="s">
        <v>55</v>
      </c>
      <c r="G3" s="64" t="s">
        <v>68</v>
      </c>
      <c r="H3" s="46" t="s">
        <v>55</v>
      </c>
      <c r="I3" s="64" t="s">
        <v>135</v>
      </c>
      <c r="J3" s="46" t="s">
        <v>55</v>
      </c>
      <c r="K3" s="64" t="s">
        <v>69</v>
      </c>
      <c r="L3" s="46" t="s">
        <v>55</v>
      </c>
      <c r="M3" s="61" t="s">
        <v>65</v>
      </c>
      <c r="N3" s="101"/>
      <c r="P3" s="64" t="s">
        <v>109</v>
      </c>
      <c r="Q3" s="46" t="s">
        <v>55</v>
      </c>
      <c r="R3" s="64" t="s">
        <v>110</v>
      </c>
      <c r="S3" s="46" t="s">
        <v>55</v>
      </c>
      <c r="T3" s="64" t="s">
        <v>111</v>
      </c>
      <c r="U3" s="46" t="s">
        <v>55</v>
      </c>
      <c r="V3" s="64" t="s">
        <v>112</v>
      </c>
      <c r="W3" s="46" t="s">
        <v>55</v>
      </c>
      <c r="X3" s="64" t="s">
        <v>113</v>
      </c>
      <c r="Y3" s="46" t="s">
        <v>55</v>
      </c>
      <c r="Z3" s="64" t="s">
        <v>141</v>
      </c>
      <c r="AA3" s="46" t="s">
        <v>55</v>
      </c>
      <c r="AB3" s="64" t="s">
        <v>109</v>
      </c>
      <c r="AC3" s="46" t="s">
        <v>55</v>
      </c>
      <c r="AD3" s="64" t="s">
        <v>110</v>
      </c>
      <c r="AE3" s="46" t="s">
        <v>55</v>
      </c>
      <c r="AF3" s="64" t="s">
        <v>111</v>
      </c>
      <c r="AG3" s="46" t="s">
        <v>55</v>
      </c>
      <c r="AH3" s="64" t="s">
        <v>112</v>
      </c>
      <c r="AI3" s="46" t="s">
        <v>55</v>
      </c>
      <c r="AJ3" s="64" t="s">
        <v>113</v>
      </c>
      <c r="AK3" s="46" t="s">
        <v>55</v>
      </c>
      <c r="AL3" s="64" t="s">
        <v>141</v>
      </c>
      <c r="AM3" s="46" t="s">
        <v>55</v>
      </c>
      <c r="AN3" s="64" t="s">
        <v>109</v>
      </c>
      <c r="AO3" s="46" t="s">
        <v>55</v>
      </c>
      <c r="AP3" s="64" t="s">
        <v>110</v>
      </c>
      <c r="AQ3" s="46" t="s">
        <v>55</v>
      </c>
      <c r="AR3" s="64" t="s">
        <v>111</v>
      </c>
      <c r="AS3" s="46" t="s">
        <v>55</v>
      </c>
      <c r="AT3" s="64" t="s">
        <v>112</v>
      </c>
      <c r="AU3" s="46" t="s">
        <v>55</v>
      </c>
      <c r="AV3" s="64" t="s">
        <v>113</v>
      </c>
      <c r="AW3" s="46" t="s">
        <v>55</v>
      </c>
      <c r="AX3" s="64" t="s">
        <v>141</v>
      </c>
      <c r="AY3" s="46" t="s">
        <v>55</v>
      </c>
      <c r="BB3" s="64" t="s">
        <v>147</v>
      </c>
      <c r="BC3" s="46" t="s">
        <v>55</v>
      </c>
      <c r="BD3" s="64" t="s">
        <v>48</v>
      </c>
      <c r="BE3" s="46" t="s">
        <v>55</v>
      </c>
      <c r="BF3" s="64" t="s">
        <v>49</v>
      </c>
      <c r="BG3" s="46" t="s">
        <v>55</v>
      </c>
      <c r="BH3" s="64" t="s">
        <v>50</v>
      </c>
      <c r="BI3" s="46" t="s">
        <v>55</v>
      </c>
      <c r="BJ3" s="64" t="s">
        <v>51</v>
      </c>
      <c r="BK3" s="46" t="s">
        <v>55</v>
      </c>
      <c r="BL3" s="64" t="s">
        <v>52</v>
      </c>
      <c r="BM3" s="46" t="s">
        <v>55</v>
      </c>
      <c r="BN3" s="64" t="s">
        <v>147</v>
      </c>
      <c r="BO3" s="46" t="s">
        <v>55</v>
      </c>
      <c r="BP3" s="64" t="s">
        <v>48</v>
      </c>
      <c r="BQ3" s="46" t="s">
        <v>55</v>
      </c>
      <c r="BR3" s="64" t="s">
        <v>49</v>
      </c>
      <c r="BS3" s="46" t="s">
        <v>55</v>
      </c>
      <c r="BT3" s="64" t="s">
        <v>50</v>
      </c>
      <c r="BU3" s="46" t="s">
        <v>55</v>
      </c>
      <c r="BV3" s="64" t="s">
        <v>51</v>
      </c>
      <c r="BW3" s="46" t="s">
        <v>55</v>
      </c>
      <c r="BX3" s="64" t="s">
        <v>52</v>
      </c>
      <c r="BY3" s="46" t="s">
        <v>55</v>
      </c>
      <c r="BZ3" s="64" t="s">
        <v>147</v>
      </c>
      <c r="CA3" s="46" t="s">
        <v>55</v>
      </c>
      <c r="CB3" s="64" t="s">
        <v>48</v>
      </c>
      <c r="CC3" s="46" t="s">
        <v>55</v>
      </c>
      <c r="CD3" s="64" t="s">
        <v>49</v>
      </c>
      <c r="CE3" s="46" t="s">
        <v>55</v>
      </c>
      <c r="CF3" s="64" t="s">
        <v>50</v>
      </c>
      <c r="CG3" s="46" t="s">
        <v>55</v>
      </c>
      <c r="CH3" s="64" t="s">
        <v>51</v>
      </c>
      <c r="CI3" s="46" t="s">
        <v>55</v>
      </c>
      <c r="CJ3" s="64" t="s">
        <v>52</v>
      </c>
      <c r="CK3" s="46" t="s">
        <v>55</v>
      </c>
      <c r="CN3" s="64" t="s">
        <v>149</v>
      </c>
      <c r="CO3" s="46" t="s">
        <v>55</v>
      </c>
      <c r="CP3" s="64" t="s">
        <v>150</v>
      </c>
      <c r="CQ3" s="46" t="s">
        <v>55</v>
      </c>
      <c r="CR3" s="64" t="s">
        <v>151</v>
      </c>
      <c r="CS3" s="46" t="s">
        <v>55</v>
      </c>
      <c r="CT3" s="64" t="s">
        <v>152</v>
      </c>
      <c r="CU3" s="46" t="s">
        <v>55</v>
      </c>
      <c r="CV3" s="64" t="s">
        <v>153</v>
      </c>
      <c r="CW3" s="46" t="s">
        <v>55</v>
      </c>
      <c r="CX3" s="64" t="s">
        <v>154</v>
      </c>
      <c r="CY3" s="46" t="s">
        <v>55</v>
      </c>
      <c r="CZ3" s="64" t="s">
        <v>155</v>
      </c>
      <c r="DA3" s="46" t="s">
        <v>55</v>
      </c>
      <c r="DB3" s="64" t="s">
        <v>156</v>
      </c>
      <c r="DC3" s="46" t="s">
        <v>55</v>
      </c>
      <c r="DD3" s="64" t="s">
        <v>149</v>
      </c>
      <c r="DE3" s="46" t="s">
        <v>55</v>
      </c>
      <c r="DF3" s="64" t="s">
        <v>150</v>
      </c>
      <c r="DG3" s="46" t="s">
        <v>55</v>
      </c>
      <c r="DH3" s="64" t="s">
        <v>151</v>
      </c>
      <c r="DI3" s="46" t="s">
        <v>55</v>
      </c>
      <c r="DJ3" s="64" t="s">
        <v>152</v>
      </c>
      <c r="DK3" s="46" t="s">
        <v>55</v>
      </c>
      <c r="DL3" s="64" t="s">
        <v>153</v>
      </c>
      <c r="DM3" s="46" t="s">
        <v>55</v>
      </c>
      <c r="DN3" s="64" t="s">
        <v>154</v>
      </c>
      <c r="DO3" s="46" t="s">
        <v>55</v>
      </c>
      <c r="DP3" s="64" t="s">
        <v>155</v>
      </c>
      <c r="DQ3" s="46" t="s">
        <v>55</v>
      </c>
      <c r="DR3" s="64" t="s">
        <v>156</v>
      </c>
      <c r="DS3" s="46" t="s">
        <v>55</v>
      </c>
      <c r="DT3" s="64" t="s">
        <v>149</v>
      </c>
      <c r="DU3" s="46" t="s">
        <v>55</v>
      </c>
      <c r="DV3" s="64" t="s">
        <v>150</v>
      </c>
      <c r="DW3" s="46" t="s">
        <v>55</v>
      </c>
      <c r="DX3" s="64" t="s">
        <v>151</v>
      </c>
      <c r="DY3" s="46" t="s">
        <v>55</v>
      </c>
      <c r="DZ3" s="64" t="s">
        <v>152</v>
      </c>
      <c r="EA3" s="46" t="s">
        <v>55</v>
      </c>
      <c r="EB3" s="64" t="s">
        <v>153</v>
      </c>
      <c r="EC3" s="46" t="s">
        <v>55</v>
      </c>
      <c r="ED3" s="64" t="s">
        <v>154</v>
      </c>
      <c r="EE3" s="46" t="s">
        <v>55</v>
      </c>
      <c r="EF3" s="64" t="s">
        <v>155</v>
      </c>
      <c r="EG3" s="46" t="s">
        <v>55</v>
      </c>
      <c r="EH3" s="64" t="s">
        <v>156</v>
      </c>
      <c r="EI3" s="46" t="s">
        <v>55</v>
      </c>
    </row>
    <row r="4" spans="1:139" x14ac:dyDescent="0.2">
      <c r="A4" s="2">
        <v>97209</v>
      </c>
      <c r="B4" s="33" t="s">
        <v>8</v>
      </c>
      <c r="C4" s="12"/>
      <c r="D4" s="86"/>
      <c r="E4" s="12"/>
      <c r="F4" s="86"/>
      <c r="G4" s="12"/>
      <c r="H4" s="86"/>
      <c r="I4" s="12"/>
      <c r="J4" s="86"/>
      <c r="K4" s="12"/>
      <c r="L4" s="86"/>
      <c r="M4" s="47"/>
      <c r="N4" s="102"/>
      <c r="O4" s="33" t="s">
        <v>8</v>
      </c>
      <c r="P4" s="98"/>
      <c r="Q4" s="86"/>
      <c r="R4" s="98"/>
      <c r="S4" s="86"/>
      <c r="T4" s="98"/>
      <c r="U4" s="86"/>
      <c r="V4" s="98"/>
      <c r="W4" s="86"/>
      <c r="X4" s="98"/>
      <c r="Y4" s="86"/>
      <c r="Z4" s="98"/>
      <c r="AA4" s="86"/>
      <c r="AB4" s="98"/>
      <c r="AC4" s="86"/>
      <c r="AD4" s="98"/>
      <c r="AE4" s="86"/>
      <c r="AF4" s="98"/>
      <c r="AG4" s="86"/>
      <c r="AH4" s="98"/>
      <c r="AI4" s="86"/>
      <c r="AJ4" s="98"/>
      <c r="AK4" s="86"/>
      <c r="AL4" s="98"/>
      <c r="AM4" s="86"/>
      <c r="AN4" s="98"/>
      <c r="AO4" s="86"/>
      <c r="AP4" s="98"/>
      <c r="AQ4" s="86"/>
      <c r="AR4" s="98"/>
      <c r="AS4" s="86"/>
      <c r="AT4" s="98"/>
      <c r="AU4" s="86"/>
      <c r="AV4" s="98"/>
      <c r="AW4" s="86"/>
      <c r="AX4" s="98"/>
      <c r="AY4" s="86" t="e">
        <f t="shared" ref="AY4:AY13" si="0">AX4/$G4</f>
        <v>#DIV/0!</v>
      </c>
      <c r="AZ4" s="62"/>
      <c r="BA4" s="33" t="s">
        <v>8</v>
      </c>
      <c r="BB4" s="98"/>
      <c r="BC4" s="86"/>
      <c r="BD4" s="98"/>
      <c r="BE4" s="86"/>
      <c r="BF4" s="98"/>
      <c r="BG4" s="86"/>
      <c r="BH4" s="98"/>
      <c r="BI4" s="86"/>
      <c r="BJ4" s="98"/>
      <c r="BK4" s="86"/>
      <c r="BL4" s="98"/>
      <c r="BM4" s="86"/>
      <c r="BN4" s="98"/>
      <c r="BO4" s="86"/>
      <c r="BP4" s="98"/>
      <c r="BQ4" s="86"/>
      <c r="BR4" s="98"/>
      <c r="BS4" s="86"/>
      <c r="BT4" s="98"/>
      <c r="BU4" s="86"/>
      <c r="BV4" s="98"/>
      <c r="BW4" s="86"/>
      <c r="BX4" s="98"/>
      <c r="BY4" s="86"/>
      <c r="BZ4" s="98"/>
      <c r="CA4" s="86"/>
      <c r="CB4" s="98"/>
      <c r="CC4" s="86"/>
      <c r="CD4" s="98"/>
      <c r="CE4" s="86"/>
      <c r="CF4" s="98"/>
      <c r="CG4" s="86"/>
      <c r="CH4" s="98"/>
      <c r="CI4" s="86"/>
      <c r="CJ4" s="98"/>
      <c r="CK4" s="86"/>
      <c r="CL4" s="62"/>
      <c r="CM4" s="33" t="s">
        <v>8</v>
      </c>
      <c r="CN4" s="98"/>
      <c r="CO4" s="86"/>
      <c r="CP4" s="98"/>
      <c r="CQ4" s="86"/>
      <c r="CR4" s="98"/>
      <c r="CS4" s="86"/>
      <c r="CT4" s="98"/>
      <c r="CU4" s="86"/>
      <c r="CV4" s="98"/>
      <c r="CW4" s="86"/>
      <c r="CX4" s="98"/>
      <c r="CY4" s="86"/>
      <c r="CZ4" s="98"/>
      <c r="DA4" s="86"/>
      <c r="DB4" s="98"/>
      <c r="DC4" s="86"/>
      <c r="DD4" s="98"/>
      <c r="DE4" s="86"/>
      <c r="DF4" s="98"/>
      <c r="DG4" s="86"/>
      <c r="DH4" s="98"/>
      <c r="DI4" s="86"/>
      <c r="DJ4" s="98"/>
      <c r="DK4" s="86"/>
      <c r="DL4" s="98"/>
      <c r="DM4" s="86"/>
      <c r="DN4" s="98"/>
      <c r="DO4" s="86"/>
      <c r="DP4" s="98"/>
      <c r="DQ4" s="86"/>
      <c r="DR4" s="98"/>
      <c r="DS4" s="86"/>
      <c r="DT4" s="98"/>
      <c r="DU4" s="86"/>
      <c r="DV4" s="98"/>
      <c r="DW4" s="86"/>
      <c r="DX4" s="98"/>
      <c r="DY4" s="86"/>
      <c r="DZ4" s="98"/>
      <c r="EA4" s="86"/>
      <c r="EB4" s="98"/>
      <c r="EC4" s="86"/>
      <c r="ED4" s="98"/>
      <c r="EE4" s="86"/>
      <c r="EF4" s="98"/>
      <c r="EG4" s="86"/>
      <c r="EH4" s="98"/>
      <c r="EI4" s="86"/>
    </row>
    <row r="5" spans="1:139" x14ac:dyDescent="0.2">
      <c r="A5" s="1">
        <v>97213</v>
      </c>
      <c r="B5" s="34" t="s">
        <v>10</v>
      </c>
      <c r="C5" s="12"/>
      <c r="D5" s="84"/>
      <c r="E5" s="12"/>
      <c r="F5" s="84"/>
      <c r="G5" s="12"/>
      <c r="H5" s="84"/>
      <c r="I5" s="12"/>
      <c r="J5" s="84"/>
      <c r="K5" s="12"/>
      <c r="L5" s="84"/>
      <c r="M5" s="30"/>
      <c r="N5" s="102"/>
      <c r="O5" s="34" t="s">
        <v>10</v>
      </c>
      <c r="P5" s="98"/>
      <c r="Q5" s="84"/>
      <c r="R5" s="98"/>
      <c r="S5" s="84"/>
      <c r="T5" s="98"/>
      <c r="U5" s="84"/>
      <c r="V5" s="98"/>
      <c r="W5" s="84"/>
      <c r="X5" s="98"/>
      <c r="Y5" s="84"/>
      <c r="Z5" s="98"/>
      <c r="AA5" s="84"/>
      <c r="AB5" s="98"/>
      <c r="AC5" s="84"/>
      <c r="AD5" s="98"/>
      <c r="AE5" s="84"/>
      <c r="AF5" s="98"/>
      <c r="AG5" s="84"/>
      <c r="AH5" s="98"/>
      <c r="AI5" s="84"/>
      <c r="AJ5" s="98"/>
      <c r="AK5" s="84"/>
      <c r="AL5" s="98"/>
      <c r="AM5" s="84"/>
      <c r="AN5" s="98"/>
      <c r="AO5" s="84"/>
      <c r="AP5" s="98"/>
      <c r="AQ5" s="84"/>
      <c r="AR5" s="98"/>
      <c r="AS5" s="84"/>
      <c r="AT5" s="98"/>
      <c r="AU5" s="84"/>
      <c r="AV5" s="98"/>
      <c r="AW5" s="84"/>
      <c r="AX5" s="98"/>
      <c r="AY5" s="84" t="e">
        <f t="shared" si="0"/>
        <v>#DIV/0!</v>
      </c>
      <c r="AZ5" s="62"/>
      <c r="BA5" s="34" t="s">
        <v>10</v>
      </c>
      <c r="BB5" s="98"/>
      <c r="BC5" s="84"/>
      <c r="BD5" s="98"/>
      <c r="BE5" s="84"/>
      <c r="BF5" s="98"/>
      <c r="BG5" s="84"/>
      <c r="BH5" s="98"/>
      <c r="BI5" s="84"/>
      <c r="BJ5" s="98"/>
      <c r="BK5" s="84"/>
      <c r="BL5" s="98"/>
      <c r="BM5" s="84"/>
      <c r="BN5" s="98"/>
      <c r="BO5" s="84"/>
      <c r="BP5" s="98"/>
      <c r="BQ5" s="84"/>
      <c r="BR5" s="98"/>
      <c r="BS5" s="84"/>
      <c r="BT5" s="98"/>
      <c r="BU5" s="84"/>
      <c r="BV5" s="98"/>
      <c r="BW5" s="84"/>
      <c r="BX5" s="98"/>
      <c r="BY5" s="84"/>
      <c r="BZ5" s="98"/>
      <c r="CA5" s="84"/>
      <c r="CB5" s="98"/>
      <c r="CC5" s="84"/>
      <c r="CD5" s="98"/>
      <c r="CE5" s="84"/>
      <c r="CF5" s="98"/>
      <c r="CG5" s="84"/>
      <c r="CH5" s="98"/>
      <c r="CI5" s="84"/>
      <c r="CJ5" s="98"/>
      <c r="CK5" s="84"/>
      <c r="CL5" s="62"/>
      <c r="CM5" s="34" t="s">
        <v>10</v>
      </c>
      <c r="CN5" s="98"/>
      <c r="CO5" s="84"/>
      <c r="CP5" s="98"/>
      <c r="CQ5" s="84"/>
      <c r="CR5" s="98"/>
      <c r="CS5" s="84"/>
      <c r="CT5" s="98"/>
      <c r="CU5" s="84"/>
      <c r="CV5" s="98"/>
      <c r="CW5" s="84"/>
      <c r="CX5" s="98"/>
      <c r="CY5" s="84"/>
      <c r="CZ5" s="98"/>
      <c r="DA5" s="84"/>
      <c r="DB5" s="98"/>
      <c r="DC5" s="84"/>
      <c r="DD5" s="98"/>
      <c r="DE5" s="84"/>
      <c r="DF5" s="98"/>
      <c r="DG5" s="84"/>
      <c r="DH5" s="98"/>
      <c r="DI5" s="84"/>
      <c r="DJ5" s="98"/>
      <c r="DK5" s="84"/>
      <c r="DL5" s="98"/>
      <c r="DM5" s="84"/>
      <c r="DN5" s="98"/>
      <c r="DO5" s="84"/>
      <c r="DP5" s="98"/>
      <c r="DQ5" s="84"/>
      <c r="DR5" s="98"/>
      <c r="DS5" s="84"/>
      <c r="DT5" s="98"/>
      <c r="DU5" s="84"/>
      <c r="DV5" s="98"/>
      <c r="DW5" s="84"/>
      <c r="DX5" s="98"/>
      <c r="DY5" s="84"/>
      <c r="DZ5" s="98"/>
      <c r="EA5" s="84"/>
      <c r="EB5" s="98"/>
      <c r="EC5" s="84"/>
      <c r="ED5" s="98"/>
      <c r="EE5" s="84"/>
      <c r="EF5" s="98"/>
      <c r="EG5" s="84"/>
      <c r="EH5" s="98"/>
      <c r="EI5" s="84"/>
    </row>
    <row r="6" spans="1:139" x14ac:dyDescent="0.2">
      <c r="A6" s="1">
        <v>97224</v>
      </c>
      <c r="B6" s="34" t="s">
        <v>19</v>
      </c>
      <c r="C6" s="12"/>
      <c r="D6" s="84"/>
      <c r="E6" s="12"/>
      <c r="F6" s="84"/>
      <c r="G6" s="12"/>
      <c r="H6" s="84"/>
      <c r="I6" s="12"/>
      <c r="J6" s="84"/>
      <c r="K6" s="12"/>
      <c r="L6" s="84"/>
      <c r="M6" s="30"/>
      <c r="N6" s="102"/>
      <c r="O6" s="34" t="s">
        <v>19</v>
      </c>
      <c r="P6" s="98"/>
      <c r="Q6" s="84"/>
      <c r="R6" s="98"/>
      <c r="S6" s="84"/>
      <c r="T6" s="98"/>
      <c r="U6" s="84"/>
      <c r="V6" s="98"/>
      <c r="W6" s="84"/>
      <c r="X6" s="98"/>
      <c r="Y6" s="84"/>
      <c r="Z6" s="98"/>
      <c r="AA6" s="84"/>
      <c r="AB6" s="98"/>
      <c r="AC6" s="84"/>
      <c r="AD6" s="98"/>
      <c r="AE6" s="84"/>
      <c r="AF6" s="98"/>
      <c r="AG6" s="84"/>
      <c r="AH6" s="98"/>
      <c r="AI6" s="84"/>
      <c r="AJ6" s="98"/>
      <c r="AK6" s="84"/>
      <c r="AL6" s="98"/>
      <c r="AM6" s="84"/>
      <c r="AN6" s="98"/>
      <c r="AO6" s="84"/>
      <c r="AP6" s="98"/>
      <c r="AQ6" s="84"/>
      <c r="AR6" s="98"/>
      <c r="AS6" s="84"/>
      <c r="AT6" s="98"/>
      <c r="AU6" s="84"/>
      <c r="AV6" s="98"/>
      <c r="AW6" s="84"/>
      <c r="AX6" s="98"/>
      <c r="AY6" s="84" t="e">
        <f t="shared" si="0"/>
        <v>#DIV/0!</v>
      </c>
      <c r="AZ6" s="62"/>
      <c r="BA6" s="34" t="s">
        <v>19</v>
      </c>
      <c r="BB6" s="98"/>
      <c r="BC6" s="84"/>
      <c r="BD6" s="98"/>
      <c r="BE6" s="84"/>
      <c r="BF6" s="98"/>
      <c r="BG6" s="84"/>
      <c r="BH6" s="98"/>
      <c r="BI6" s="84"/>
      <c r="BJ6" s="98"/>
      <c r="BK6" s="84"/>
      <c r="BL6" s="98"/>
      <c r="BM6" s="84"/>
      <c r="BN6" s="98"/>
      <c r="BO6" s="84"/>
      <c r="BP6" s="98"/>
      <c r="BQ6" s="84"/>
      <c r="BR6" s="98"/>
      <c r="BS6" s="84"/>
      <c r="BT6" s="98"/>
      <c r="BU6" s="84"/>
      <c r="BV6" s="98"/>
      <c r="BW6" s="84"/>
      <c r="BX6" s="98"/>
      <c r="BY6" s="84"/>
      <c r="BZ6" s="98"/>
      <c r="CA6" s="84"/>
      <c r="CB6" s="98"/>
      <c r="CC6" s="84"/>
      <c r="CD6" s="98"/>
      <c r="CE6" s="84"/>
      <c r="CF6" s="98"/>
      <c r="CG6" s="84"/>
      <c r="CH6" s="98"/>
      <c r="CI6" s="84"/>
      <c r="CJ6" s="98"/>
      <c r="CK6" s="84"/>
      <c r="CL6" s="62"/>
      <c r="CM6" s="34" t="s">
        <v>19</v>
      </c>
      <c r="CN6" s="98"/>
      <c r="CO6" s="84"/>
      <c r="CP6" s="98"/>
      <c r="CQ6" s="84"/>
      <c r="CR6" s="98"/>
      <c r="CS6" s="84"/>
      <c r="CT6" s="98"/>
      <c r="CU6" s="84"/>
      <c r="CV6" s="98"/>
      <c r="CW6" s="84"/>
      <c r="CX6" s="98"/>
      <c r="CY6" s="84"/>
      <c r="CZ6" s="98"/>
      <c r="DA6" s="84"/>
      <c r="DB6" s="98"/>
      <c r="DC6" s="84"/>
      <c r="DD6" s="98"/>
      <c r="DE6" s="84"/>
      <c r="DF6" s="98"/>
      <c r="DG6" s="84"/>
      <c r="DH6" s="98"/>
      <c r="DI6" s="84"/>
      <c r="DJ6" s="98"/>
      <c r="DK6" s="84"/>
      <c r="DL6" s="98"/>
      <c r="DM6" s="84"/>
      <c r="DN6" s="98"/>
      <c r="DO6" s="84"/>
      <c r="DP6" s="98"/>
      <c r="DQ6" s="84"/>
      <c r="DR6" s="98"/>
      <c r="DS6" s="84"/>
      <c r="DT6" s="98"/>
      <c r="DU6" s="84"/>
      <c r="DV6" s="98"/>
      <c r="DW6" s="84"/>
      <c r="DX6" s="98"/>
      <c r="DY6" s="84"/>
      <c r="DZ6" s="98"/>
      <c r="EA6" s="84"/>
      <c r="EB6" s="98"/>
      <c r="EC6" s="84"/>
      <c r="ED6" s="98"/>
      <c r="EE6" s="84"/>
      <c r="EF6" s="98"/>
      <c r="EG6" s="84"/>
      <c r="EH6" s="98"/>
      <c r="EI6" s="84"/>
    </row>
    <row r="7" spans="1:139" x14ac:dyDescent="0.2">
      <c r="A7" s="1">
        <v>97229</v>
      </c>
      <c r="B7" s="35" t="s">
        <v>24</v>
      </c>
      <c r="C7" s="12"/>
      <c r="D7" s="85"/>
      <c r="E7" s="12"/>
      <c r="F7" s="85"/>
      <c r="G7" s="12"/>
      <c r="H7" s="85"/>
      <c r="I7" s="12"/>
      <c r="J7" s="85"/>
      <c r="K7" s="12"/>
      <c r="L7" s="85"/>
      <c r="M7" s="31"/>
      <c r="N7" s="102"/>
      <c r="O7" s="35" t="s">
        <v>24</v>
      </c>
      <c r="P7" s="98"/>
      <c r="Q7" s="85"/>
      <c r="R7" s="98"/>
      <c r="S7" s="85"/>
      <c r="T7" s="98"/>
      <c r="U7" s="85"/>
      <c r="V7" s="98"/>
      <c r="W7" s="85"/>
      <c r="X7" s="98"/>
      <c r="Y7" s="85"/>
      <c r="Z7" s="98"/>
      <c r="AA7" s="85"/>
      <c r="AB7" s="98"/>
      <c r="AC7" s="85"/>
      <c r="AD7" s="98"/>
      <c r="AE7" s="85"/>
      <c r="AF7" s="98"/>
      <c r="AG7" s="85"/>
      <c r="AH7" s="98"/>
      <c r="AI7" s="85"/>
      <c r="AJ7" s="98"/>
      <c r="AK7" s="85"/>
      <c r="AL7" s="98"/>
      <c r="AM7" s="85"/>
      <c r="AN7" s="98"/>
      <c r="AO7" s="85"/>
      <c r="AP7" s="98"/>
      <c r="AQ7" s="85"/>
      <c r="AR7" s="98"/>
      <c r="AS7" s="85"/>
      <c r="AT7" s="98"/>
      <c r="AU7" s="85"/>
      <c r="AV7" s="98"/>
      <c r="AW7" s="85"/>
      <c r="AX7" s="98"/>
      <c r="AY7" s="85" t="e">
        <f t="shared" si="0"/>
        <v>#DIV/0!</v>
      </c>
      <c r="AZ7" s="62"/>
      <c r="BA7" s="35" t="s">
        <v>24</v>
      </c>
      <c r="BB7" s="98"/>
      <c r="BC7" s="85"/>
      <c r="BD7" s="98"/>
      <c r="BE7" s="85"/>
      <c r="BF7" s="98"/>
      <c r="BG7" s="85"/>
      <c r="BH7" s="98"/>
      <c r="BI7" s="85"/>
      <c r="BJ7" s="98"/>
      <c r="BK7" s="85"/>
      <c r="BL7" s="98"/>
      <c r="BM7" s="85"/>
      <c r="BN7" s="98"/>
      <c r="BO7" s="85"/>
      <c r="BP7" s="98"/>
      <c r="BQ7" s="85"/>
      <c r="BR7" s="98"/>
      <c r="BS7" s="85"/>
      <c r="BT7" s="98"/>
      <c r="BU7" s="85"/>
      <c r="BV7" s="98"/>
      <c r="BW7" s="85"/>
      <c r="BX7" s="98"/>
      <c r="BY7" s="85"/>
      <c r="BZ7" s="98"/>
      <c r="CA7" s="85"/>
      <c r="CB7" s="98"/>
      <c r="CC7" s="85"/>
      <c r="CD7" s="98"/>
      <c r="CE7" s="85"/>
      <c r="CF7" s="98"/>
      <c r="CG7" s="85"/>
      <c r="CH7" s="98"/>
      <c r="CI7" s="85"/>
      <c r="CJ7" s="98"/>
      <c r="CK7" s="85"/>
      <c r="CL7" s="62"/>
      <c r="CM7" s="35" t="s">
        <v>24</v>
      </c>
      <c r="CN7" s="98"/>
      <c r="CO7" s="85"/>
      <c r="CP7" s="98"/>
      <c r="CQ7" s="85"/>
      <c r="CR7" s="98"/>
      <c r="CS7" s="85"/>
      <c r="CT7" s="98"/>
      <c r="CU7" s="85"/>
      <c r="CV7" s="98"/>
      <c r="CW7" s="85"/>
      <c r="CX7" s="98"/>
      <c r="CY7" s="85"/>
      <c r="CZ7" s="98"/>
      <c r="DA7" s="85"/>
      <c r="DB7" s="98"/>
      <c r="DC7" s="85"/>
      <c r="DD7" s="98"/>
      <c r="DE7" s="85"/>
      <c r="DF7" s="98"/>
      <c r="DG7" s="85"/>
      <c r="DH7" s="98"/>
      <c r="DI7" s="85"/>
      <c r="DJ7" s="98"/>
      <c r="DK7" s="85"/>
      <c r="DL7" s="98"/>
      <c r="DM7" s="85"/>
      <c r="DN7" s="98"/>
      <c r="DO7" s="85"/>
      <c r="DP7" s="98"/>
      <c r="DQ7" s="85"/>
      <c r="DR7" s="98"/>
      <c r="DS7" s="85"/>
      <c r="DT7" s="98"/>
      <c r="DU7" s="85"/>
      <c r="DV7" s="98"/>
      <c r="DW7" s="85"/>
      <c r="DX7" s="98"/>
      <c r="DY7" s="85"/>
      <c r="DZ7" s="98"/>
      <c r="EA7" s="85"/>
      <c r="EB7" s="98"/>
      <c r="EC7" s="85"/>
      <c r="ED7" s="98"/>
      <c r="EE7" s="85"/>
      <c r="EF7" s="98"/>
      <c r="EG7" s="85"/>
      <c r="EH7" s="98"/>
      <c r="EI7" s="85"/>
    </row>
    <row r="8" spans="1:139" ht="13.5" thickBot="1" x14ac:dyDescent="0.25">
      <c r="A8" s="3"/>
      <c r="B8" s="36" t="s">
        <v>34</v>
      </c>
      <c r="C8" s="16"/>
      <c r="D8" s="53"/>
      <c r="E8" s="16"/>
      <c r="F8" s="53"/>
      <c r="G8" s="16"/>
      <c r="H8" s="53"/>
      <c r="I8" s="16"/>
      <c r="J8" s="53"/>
      <c r="K8" s="16"/>
      <c r="L8" s="53"/>
      <c r="M8" s="48"/>
      <c r="N8" s="103"/>
      <c r="O8" s="36" t="s">
        <v>34</v>
      </c>
      <c r="P8" s="16"/>
      <c r="Q8" s="53"/>
      <c r="R8" s="16"/>
      <c r="S8" s="53"/>
      <c r="T8" s="16"/>
      <c r="U8" s="53"/>
      <c r="V8" s="16"/>
      <c r="W8" s="53"/>
      <c r="X8" s="16"/>
      <c r="Y8" s="53"/>
      <c r="Z8" s="16"/>
      <c r="AA8" s="53"/>
      <c r="AB8" s="16"/>
      <c r="AC8" s="53"/>
      <c r="AD8" s="16"/>
      <c r="AE8" s="53"/>
      <c r="AF8" s="16"/>
      <c r="AG8" s="53"/>
      <c r="AH8" s="16"/>
      <c r="AI8" s="53"/>
      <c r="AJ8" s="16"/>
      <c r="AK8" s="53"/>
      <c r="AL8" s="16"/>
      <c r="AM8" s="53"/>
      <c r="AN8" s="16"/>
      <c r="AO8" s="53"/>
      <c r="AP8" s="16"/>
      <c r="AQ8" s="53"/>
      <c r="AR8" s="16"/>
      <c r="AS8" s="53"/>
      <c r="AT8" s="16"/>
      <c r="AU8" s="53"/>
      <c r="AV8" s="16"/>
      <c r="AW8" s="53"/>
      <c r="AX8" s="16"/>
      <c r="AY8" s="53" t="e">
        <f t="shared" si="0"/>
        <v>#DIV/0!</v>
      </c>
      <c r="AZ8" s="62"/>
      <c r="BA8" s="36" t="s">
        <v>34</v>
      </c>
      <c r="BB8" s="16"/>
      <c r="BC8" s="53"/>
      <c r="BD8" s="16"/>
      <c r="BE8" s="53"/>
      <c r="BF8" s="16"/>
      <c r="BG8" s="53"/>
      <c r="BH8" s="16"/>
      <c r="BI8" s="53"/>
      <c r="BJ8" s="16"/>
      <c r="BK8" s="53"/>
      <c r="BL8" s="16"/>
      <c r="BM8" s="53"/>
      <c r="BN8" s="16"/>
      <c r="BO8" s="53"/>
      <c r="BP8" s="16"/>
      <c r="BQ8" s="53"/>
      <c r="BR8" s="16"/>
      <c r="BS8" s="53"/>
      <c r="BT8" s="16"/>
      <c r="BU8" s="53"/>
      <c r="BV8" s="16"/>
      <c r="BW8" s="53"/>
      <c r="BX8" s="16"/>
      <c r="BY8" s="53"/>
      <c r="BZ8" s="16"/>
      <c r="CA8" s="53"/>
      <c r="CB8" s="16"/>
      <c r="CC8" s="53"/>
      <c r="CD8" s="16"/>
      <c r="CE8" s="53"/>
      <c r="CF8" s="16"/>
      <c r="CG8" s="53"/>
      <c r="CH8" s="16"/>
      <c r="CI8" s="53"/>
      <c r="CJ8" s="16"/>
      <c r="CK8" s="53"/>
      <c r="CL8" s="62"/>
      <c r="CM8" s="36" t="s">
        <v>34</v>
      </c>
      <c r="CN8" s="16"/>
      <c r="CO8" s="53"/>
      <c r="CP8" s="16"/>
      <c r="CQ8" s="53"/>
      <c r="CR8" s="16"/>
      <c r="CS8" s="53"/>
      <c r="CT8" s="16"/>
      <c r="CU8" s="53"/>
      <c r="CV8" s="16"/>
      <c r="CW8" s="53"/>
      <c r="CX8" s="16"/>
      <c r="CY8" s="53"/>
      <c r="CZ8" s="16"/>
      <c r="DA8" s="53"/>
      <c r="DB8" s="16"/>
      <c r="DC8" s="53"/>
      <c r="DD8" s="16"/>
      <c r="DE8" s="53"/>
      <c r="DF8" s="16"/>
      <c r="DG8" s="53"/>
      <c r="DH8" s="16"/>
      <c r="DI8" s="53"/>
      <c r="DJ8" s="16"/>
      <c r="DK8" s="53"/>
      <c r="DL8" s="16"/>
      <c r="DM8" s="53"/>
      <c r="DN8" s="16"/>
      <c r="DO8" s="53"/>
      <c r="DP8" s="16"/>
      <c r="DQ8" s="53"/>
      <c r="DR8" s="16"/>
      <c r="DS8" s="53"/>
      <c r="DT8" s="16"/>
      <c r="DU8" s="53"/>
      <c r="DV8" s="16"/>
      <c r="DW8" s="53"/>
      <c r="DX8" s="16"/>
      <c r="DY8" s="53"/>
      <c r="DZ8" s="16"/>
      <c r="EA8" s="53"/>
      <c r="EB8" s="16"/>
      <c r="EC8" s="53"/>
      <c r="ED8" s="16"/>
      <c r="EE8" s="53"/>
      <c r="EF8" s="16"/>
      <c r="EG8" s="53"/>
      <c r="EH8" s="16"/>
      <c r="EI8" s="53"/>
    </row>
    <row r="9" spans="1:139" x14ac:dyDescent="0.2">
      <c r="A9" s="1">
        <v>97212</v>
      </c>
      <c r="B9" s="33" t="s">
        <v>9</v>
      </c>
      <c r="C9" s="12"/>
      <c r="D9" s="86"/>
      <c r="E9" s="12"/>
      <c r="F9" s="86"/>
      <c r="G9" s="12"/>
      <c r="H9" s="86"/>
      <c r="I9" s="12"/>
      <c r="J9" s="86"/>
      <c r="K9" s="12"/>
      <c r="L9" s="86"/>
      <c r="M9" s="47"/>
      <c r="N9" s="102"/>
      <c r="O9" s="33" t="s">
        <v>9</v>
      </c>
      <c r="P9" s="98"/>
      <c r="Q9" s="86"/>
      <c r="R9" s="98"/>
      <c r="S9" s="86"/>
      <c r="T9" s="98"/>
      <c r="U9" s="86"/>
      <c r="V9" s="98"/>
      <c r="W9" s="86"/>
      <c r="X9" s="98"/>
      <c r="Y9" s="86"/>
      <c r="Z9" s="98"/>
      <c r="AA9" s="86"/>
      <c r="AB9" s="98"/>
      <c r="AC9" s="86"/>
      <c r="AD9" s="98"/>
      <c r="AE9" s="86"/>
      <c r="AF9" s="98"/>
      <c r="AG9" s="86"/>
      <c r="AH9" s="98"/>
      <c r="AI9" s="86"/>
      <c r="AJ9" s="98"/>
      <c r="AK9" s="86"/>
      <c r="AL9" s="98"/>
      <c r="AM9" s="86"/>
      <c r="AN9" s="98"/>
      <c r="AO9" s="86"/>
      <c r="AP9" s="98"/>
      <c r="AQ9" s="86"/>
      <c r="AR9" s="98"/>
      <c r="AS9" s="86"/>
      <c r="AT9" s="98"/>
      <c r="AU9" s="86"/>
      <c r="AV9" s="98"/>
      <c r="AW9" s="86"/>
      <c r="AX9" s="98"/>
      <c r="AY9" s="86" t="e">
        <f t="shared" si="0"/>
        <v>#DIV/0!</v>
      </c>
      <c r="AZ9" s="62"/>
      <c r="BA9" s="33" t="s">
        <v>9</v>
      </c>
      <c r="BB9" s="98"/>
      <c r="BC9" s="86"/>
      <c r="BD9" s="98"/>
      <c r="BE9" s="86"/>
      <c r="BF9" s="98"/>
      <c r="BG9" s="86"/>
      <c r="BH9" s="98"/>
      <c r="BI9" s="86"/>
      <c r="BJ9" s="98"/>
      <c r="BK9" s="86"/>
      <c r="BL9" s="98"/>
      <c r="BM9" s="86"/>
      <c r="BN9" s="98"/>
      <c r="BO9" s="86"/>
      <c r="BP9" s="98"/>
      <c r="BQ9" s="86"/>
      <c r="BR9" s="98"/>
      <c r="BS9" s="86"/>
      <c r="BT9" s="98"/>
      <c r="BU9" s="86"/>
      <c r="BV9" s="98"/>
      <c r="BW9" s="86"/>
      <c r="BX9" s="98"/>
      <c r="BY9" s="86"/>
      <c r="BZ9" s="98"/>
      <c r="CA9" s="86"/>
      <c r="CB9" s="98"/>
      <c r="CC9" s="86"/>
      <c r="CD9" s="98"/>
      <c r="CE9" s="86"/>
      <c r="CF9" s="98"/>
      <c r="CG9" s="86"/>
      <c r="CH9" s="98"/>
      <c r="CI9" s="86"/>
      <c r="CJ9" s="98"/>
      <c r="CK9" s="86"/>
      <c r="CL9" s="62"/>
      <c r="CM9" s="33" t="s">
        <v>9</v>
      </c>
      <c r="CN9" s="98"/>
      <c r="CO9" s="86"/>
      <c r="CP9" s="98"/>
      <c r="CQ9" s="86"/>
      <c r="CR9" s="98"/>
      <c r="CS9" s="86"/>
      <c r="CT9" s="98"/>
      <c r="CU9" s="86"/>
      <c r="CV9" s="98"/>
      <c r="CW9" s="86"/>
      <c r="CX9" s="98"/>
      <c r="CY9" s="86"/>
      <c r="CZ9" s="98"/>
      <c r="DA9" s="86"/>
      <c r="DB9" s="98"/>
      <c r="DC9" s="86"/>
      <c r="DD9" s="98"/>
      <c r="DE9" s="86"/>
      <c r="DF9" s="98"/>
      <c r="DG9" s="86"/>
      <c r="DH9" s="98"/>
      <c r="DI9" s="86"/>
      <c r="DJ9" s="98"/>
      <c r="DK9" s="86"/>
      <c r="DL9" s="98"/>
      <c r="DM9" s="86"/>
      <c r="DN9" s="98"/>
      <c r="DO9" s="86"/>
      <c r="DP9" s="98"/>
      <c r="DQ9" s="86"/>
      <c r="DR9" s="98"/>
      <c r="DS9" s="86"/>
      <c r="DT9" s="98"/>
      <c r="DU9" s="86"/>
      <c r="DV9" s="98"/>
      <c r="DW9" s="86"/>
      <c r="DX9" s="98"/>
      <c r="DY9" s="86"/>
      <c r="DZ9" s="98"/>
      <c r="EA9" s="86"/>
      <c r="EB9" s="98"/>
      <c r="EC9" s="86"/>
      <c r="ED9" s="98"/>
      <c r="EE9" s="86"/>
      <c r="EF9" s="98"/>
      <c r="EG9" s="86"/>
      <c r="EH9" s="98"/>
      <c r="EI9" s="86"/>
    </row>
    <row r="10" spans="1:139" x14ac:dyDescent="0.2">
      <c r="A10" s="1">
        <v>97222</v>
      </c>
      <c r="B10" s="34" t="s">
        <v>17</v>
      </c>
      <c r="C10" s="12"/>
      <c r="D10" s="84"/>
      <c r="E10" s="12"/>
      <c r="F10" s="84"/>
      <c r="G10" s="12"/>
      <c r="H10" s="84"/>
      <c r="I10" s="12"/>
      <c r="J10" s="84"/>
      <c r="K10" s="12"/>
      <c r="L10" s="84"/>
      <c r="M10" s="30"/>
      <c r="N10" s="102"/>
      <c r="O10" s="34" t="s">
        <v>17</v>
      </c>
      <c r="P10" s="98"/>
      <c r="Q10" s="84"/>
      <c r="R10" s="98"/>
      <c r="S10" s="84"/>
      <c r="T10" s="98"/>
      <c r="U10" s="84"/>
      <c r="V10" s="98"/>
      <c r="W10" s="84"/>
      <c r="X10" s="98"/>
      <c r="Y10" s="84"/>
      <c r="Z10" s="98"/>
      <c r="AA10" s="84"/>
      <c r="AB10" s="98"/>
      <c r="AC10" s="84"/>
      <c r="AD10" s="98"/>
      <c r="AE10" s="84"/>
      <c r="AF10" s="98"/>
      <c r="AG10" s="84"/>
      <c r="AH10" s="98"/>
      <c r="AI10" s="84"/>
      <c r="AJ10" s="98"/>
      <c r="AK10" s="84"/>
      <c r="AL10" s="98"/>
      <c r="AM10" s="84"/>
      <c r="AN10" s="98"/>
      <c r="AO10" s="84"/>
      <c r="AP10" s="98"/>
      <c r="AQ10" s="84"/>
      <c r="AR10" s="98"/>
      <c r="AS10" s="84"/>
      <c r="AT10" s="98"/>
      <c r="AU10" s="84"/>
      <c r="AV10" s="98"/>
      <c r="AW10" s="84"/>
      <c r="AX10" s="98"/>
      <c r="AY10" s="84" t="e">
        <f t="shared" si="0"/>
        <v>#DIV/0!</v>
      </c>
      <c r="AZ10" s="62"/>
      <c r="BA10" s="34" t="s">
        <v>17</v>
      </c>
      <c r="BB10" s="98"/>
      <c r="BC10" s="84"/>
      <c r="BD10" s="98"/>
      <c r="BE10" s="84"/>
      <c r="BF10" s="98"/>
      <c r="BG10" s="84"/>
      <c r="BH10" s="98"/>
      <c r="BI10" s="84"/>
      <c r="BJ10" s="98"/>
      <c r="BK10" s="84"/>
      <c r="BL10" s="98"/>
      <c r="BM10" s="84"/>
      <c r="BN10" s="98"/>
      <c r="BO10" s="84"/>
      <c r="BP10" s="98"/>
      <c r="BQ10" s="84"/>
      <c r="BR10" s="98"/>
      <c r="BS10" s="84"/>
      <c r="BT10" s="98"/>
      <c r="BU10" s="84"/>
      <c r="BV10" s="98"/>
      <c r="BW10" s="84"/>
      <c r="BX10" s="98"/>
      <c r="BY10" s="84"/>
      <c r="BZ10" s="98"/>
      <c r="CA10" s="84"/>
      <c r="CB10" s="98"/>
      <c r="CC10" s="84"/>
      <c r="CD10" s="98"/>
      <c r="CE10" s="84"/>
      <c r="CF10" s="98"/>
      <c r="CG10" s="84"/>
      <c r="CH10" s="98"/>
      <c r="CI10" s="84"/>
      <c r="CJ10" s="98"/>
      <c r="CK10" s="84"/>
      <c r="CL10" s="62"/>
      <c r="CM10" s="34" t="s">
        <v>17</v>
      </c>
      <c r="CN10" s="98"/>
      <c r="CO10" s="84"/>
      <c r="CP10" s="98"/>
      <c r="CQ10" s="84"/>
      <c r="CR10" s="98"/>
      <c r="CS10" s="84"/>
      <c r="CT10" s="98"/>
      <c r="CU10" s="84"/>
      <c r="CV10" s="98"/>
      <c r="CW10" s="84"/>
      <c r="CX10" s="98"/>
      <c r="CY10" s="84"/>
      <c r="CZ10" s="98"/>
      <c r="DA10" s="84"/>
      <c r="DB10" s="98"/>
      <c r="DC10" s="84"/>
      <c r="DD10" s="98"/>
      <c r="DE10" s="84"/>
      <c r="DF10" s="98"/>
      <c r="DG10" s="84"/>
      <c r="DH10" s="98"/>
      <c r="DI10" s="84"/>
      <c r="DJ10" s="98"/>
      <c r="DK10" s="84"/>
      <c r="DL10" s="98"/>
      <c r="DM10" s="84"/>
      <c r="DN10" s="98"/>
      <c r="DO10" s="84"/>
      <c r="DP10" s="98"/>
      <c r="DQ10" s="84"/>
      <c r="DR10" s="98"/>
      <c r="DS10" s="84"/>
      <c r="DT10" s="98"/>
      <c r="DU10" s="84"/>
      <c r="DV10" s="98"/>
      <c r="DW10" s="84"/>
      <c r="DX10" s="98"/>
      <c r="DY10" s="84"/>
      <c r="DZ10" s="98"/>
      <c r="EA10" s="84"/>
      <c r="EB10" s="98"/>
      <c r="EC10" s="84"/>
      <c r="ED10" s="98"/>
      <c r="EE10" s="84"/>
      <c r="EF10" s="98"/>
      <c r="EG10" s="84"/>
      <c r="EH10" s="98"/>
      <c r="EI10" s="84"/>
    </row>
    <row r="11" spans="1:139" x14ac:dyDescent="0.2">
      <c r="A11" s="1">
        <v>97228</v>
      </c>
      <c r="B11" s="34" t="s">
        <v>23</v>
      </c>
      <c r="C11" s="12"/>
      <c r="D11" s="84"/>
      <c r="E11" s="12"/>
      <c r="F11" s="84"/>
      <c r="G11" s="12"/>
      <c r="H11" s="84"/>
      <c r="I11" s="12"/>
      <c r="J11" s="84"/>
      <c r="K11" s="12"/>
      <c r="L11" s="84"/>
      <c r="M11" s="30"/>
      <c r="N11" s="102"/>
      <c r="O11" s="34" t="s">
        <v>23</v>
      </c>
      <c r="P11" s="98"/>
      <c r="Q11" s="84"/>
      <c r="R11" s="98"/>
      <c r="S11" s="84"/>
      <c r="T11" s="98"/>
      <c r="U11" s="84"/>
      <c r="V11" s="98"/>
      <c r="W11" s="84"/>
      <c r="X11" s="98"/>
      <c r="Y11" s="84"/>
      <c r="Z11" s="98"/>
      <c r="AA11" s="84"/>
      <c r="AB11" s="98"/>
      <c r="AC11" s="84"/>
      <c r="AD11" s="98"/>
      <c r="AE11" s="84"/>
      <c r="AF11" s="98"/>
      <c r="AG11" s="84"/>
      <c r="AH11" s="98"/>
      <c r="AI11" s="84"/>
      <c r="AJ11" s="98"/>
      <c r="AK11" s="84"/>
      <c r="AL11" s="98"/>
      <c r="AM11" s="84"/>
      <c r="AN11" s="98"/>
      <c r="AO11" s="84"/>
      <c r="AP11" s="98"/>
      <c r="AQ11" s="84"/>
      <c r="AR11" s="98"/>
      <c r="AS11" s="84"/>
      <c r="AT11" s="98"/>
      <c r="AU11" s="84"/>
      <c r="AV11" s="98"/>
      <c r="AW11" s="84"/>
      <c r="AX11" s="98"/>
      <c r="AY11" s="84" t="e">
        <f t="shared" si="0"/>
        <v>#DIV/0!</v>
      </c>
      <c r="AZ11" s="62"/>
      <c r="BA11" s="34" t="s">
        <v>23</v>
      </c>
      <c r="BB11" s="98"/>
      <c r="BC11" s="84"/>
      <c r="BD11" s="98"/>
      <c r="BE11" s="84"/>
      <c r="BF11" s="98"/>
      <c r="BG11" s="84"/>
      <c r="BH11" s="98"/>
      <c r="BI11" s="84"/>
      <c r="BJ11" s="98"/>
      <c r="BK11" s="84"/>
      <c r="BL11" s="98"/>
      <c r="BM11" s="84"/>
      <c r="BN11" s="98"/>
      <c r="BO11" s="84"/>
      <c r="BP11" s="98"/>
      <c r="BQ11" s="84"/>
      <c r="BR11" s="98"/>
      <c r="BS11" s="84"/>
      <c r="BT11" s="98"/>
      <c r="BU11" s="84"/>
      <c r="BV11" s="98"/>
      <c r="BW11" s="84"/>
      <c r="BX11" s="98"/>
      <c r="BY11" s="84"/>
      <c r="BZ11" s="98"/>
      <c r="CA11" s="84"/>
      <c r="CB11" s="98"/>
      <c r="CC11" s="84"/>
      <c r="CD11" s="98"/>
      <c r="CE11" s="84"/>
      <c r="CF11" s="98"/>
      <c r="CG11" s="84"/>
      <c r="CH11" s="98"/>
      <c r="CI11" s="84"/>
      <c r="CJ11" s="98"/>
      <c r="CK11" s="84"/>
      <c r="CL11" s="62"/>
      <c r="CM11" s="34" t="s">
        <v>23</v>
      </c>
      <c r="CN11" s="98"/>
      <c r="CO11" s="84"/>
      <c r="CP11" s="98"/>
      <c r="CQ11" s="84"/>
      <c r="CR11" s="98"/>
      <c r="CS11" s="84"/>
      <c r="CT11" s="98"/>
      <c r="CU11" s="84"/>
      <c r="CV11" s="98"/>
      <c r="CW11" s="84"/>
      <c r="CX11" s="98"/>
      <c r="CY11" s="84"/>
      <c r="CZ11" s="98"/>
      <c r="DA11" s="84"/>
      <c r="DB11" s="98"/>
      <c r="DC11" s="84"/>
      <c r="DD11" s="98"/>
      <c r="DE11" s="84"/>
      <c r="DF11" s="98"/>
      <c r="DG11" s="84"/>
      <c r="DH11" s="98"/>
      <c r="DI11" s="84"/>
      <c r="DJ11" s="98"/>
      <c r="DK11" s="84"/>
      <c r="DL11" s="98"/>
      <c r="DM11" s="84"/>
      <c r="DN11" s="98"/>
      <c r="DO11" s="84"/>
      <c r="DP11" s="98"/>
      <c r="DQ11" s="84"/>
      <c r="DR11" s="98"/>
      <c r="DS11" s="84"/>
      <c r="DT11" s="98"/>
      <c r="DU11" s="84"/>
      <c r="DV11" s="98"/>
      <c r="DW11" s="84"/>
      <c r="DX11" s="98"/>
      <c r="DY11" s="84"/>
      <c r="DZ11" s="98"/>
      <c r="EA11" s="84"/>
      <c r="EB11" s="98"/>
      <c r="EC11" s="84"/>
      <c r="ED11" s="98"/>
      <c r="EE11" s="84"/>
      <c r="EF11" s="98"/>
      <c r="EG11" s="84"/>
      <c r="EH11" s="98"/>
      <c r="EI11" s="84"/>
    </row>
    <row r="12" spans="1:139" x14ac:dyDescent="0.2">
      <c r="A12" s="1">
        <v>97230</v>
      </c>
      <c r="B12" s="34" t="s">
        <v>25</v>
      </c>
      <c r="C12" s="14"/>
      <c r="D12" s="84"/>
      <c r="E12" s="14"/>
      <c r="F12" s="84"/>
      <c r="G12" s="14"/>
      <c r="H12" s="84"/>
      <c r="I12" s="14"/>
      <c r="J12" s="84"/>
      <c r="K12" s="14"/>
      <c r="L12" s="84"/>
      <c r="M12" s="30"/>
      <c r="N12" s="102"/>
      <c r="O12" s="35" t="s">
        <v>25</v>
      </c>
      <c r="P12" s="98"/>
      <c r="Q12" s="85"/>
      <c r="R12" s="98"/>
      <c r="S12" s="85"/>
      <c r="T12" s="98"/>
      <c r="U12" s="85"/>
      <c r="V12" s="98"/>
      <c r="W12" s="85"/>
      <c r="X12" s="98"/>
      <c r="Y12" s="85"/>
      <c r="Z12" s="98"/>
      <c r="AA12" s="85"/>
      <c r="AB12" s="98"/>
      <c r="AC12" s="85"/>
      <c r="AD12" s="98"/>
      <c r="AE12" s="85"/>
      <c r="AF12" s="98"/>
      <c r="AG12" s="85"/>
      <c r="AH12" s="98"/>
      <c r="AI12" s="85"/>
      <c r="AJ12" s="98"/>
      <c r="AK12" s="85"/>
      <c r="AL12" s="98"/>
      <c r="AM12" s="85"/>
      <c r="AN12" s="98"/>
      <c r="AO12" s="85"/>
      <c r="AP12" s="98"/>
      <c r="AQ12" s="85"/>
      <c r="AR12" s="98"/>
      <c r="AS12" s="85"/>
      <c r="AT12" s="98"/>
      <c r="AU12" s="85"/>
      <c r="AV12" s="98"/>
      <c r="AW12" s="85"/>
      <c r="AX12" s="98"/>
      <c r="AY12" s="85" t="e">
        <f t="shared" si="0"/>
        <v>#DIV/0!</v>
      </c>
      <c r="AZ12" s="62"/>
      <c r="BA12" s="35" t="s">
        <v>25</v>
      </c>
      <c r="BB12" s="98"/>
      <c r="BC12" s="85"/>
      <c r="BD12" s="98"/>
      <c r="BE12" s="85"/>
      <c r="BF12" s="98"/>
      <c r="BG12" s="85"/>
      <c r="BH12" s="98"/>
      <c r="BI12" s="85"/>
      <c r="BJ12" s="98"/>
      <c r="BK12" s="85"/>
      <c r="BL12" s="98"/>
      <c r="BM12" s="85"/>
      <c r="BN12" s="98"/>
      <c r="BO12" s="85"/>
      <c r="BP12" s="98"/>
      <c r="BQ12" s="85"/>
      <c r="BR12" s="98"/>
      <c r="BS12" s="85"/>
      <c r="BT12" s="98"/>
      <c r="BU12" s="85"/>
      <c r="BV12" s="98"/>
      <c r="BW12" s="85"/>
      <c r="BX12" s="98"/>
      <c r="BY12" s="85"/>
      <c r="BZ12" s="98"/>
      <c r="CA12" s="85"/>
      <c r="CB12" s="98"/>
      <c r="CC12" s="85"/>
      <c r="CD12" s="98"/>
      <c r="CE12" s="85"/>
      <c r="CF12" s="98"/>
      <c r="CG12" s="85"/>
      <c r="CH12" s="98"/>
      <c r="CI12" s="85"/>
      <c r="CJ12" s="98"/>
      <c r="CK12" s="85"/>
      <c r="CL12" s="62"/>
      <c r="CM12" s="35" t="s">
        <v>25</v>
      </c>
      <c r="CN12" s="98"/>
      <c r="CO12" s="85"/>
      <c r="CP12" s="98"/>
      <c r="CQ12" s="85"/>
      <c r="CR12" s="98"/>
      <c r="CS12" s="85"/>
      <c r="CT12" s="98"/>
      <c r="CU12" s="85"/>
      <c r="CV12" s="98"/>
      <c r="CW12" s="85"/>
      <c r="CX12" s="98"/>
      <c r="CY12" s="85"/>
      <c r="CZ12" s="98"/>
      <c r="DA12" s="85"/>
      <c r="DB12" s="98"/>
      <c r="DC12" s="85"/>
      <c r="DD12" s="98"/>
      <c r="DE12" s="85"/>
      <c r="DF12" s="98"/>
      <c r="DG12" s="85"/>
      <c r="DH12" s="98"/>
      <c r="DI12" s="85"/>
      <c r="DJ12" s="98"/>
      <c r="DK12" s="85"/>
      <c r="DL12" s="98"/>
      <c r="DM12" s="85"/>
      <c r="DN12" s="98"/>
      <c r="DO12" s="85"/>
      <c r="DP12" s="98"/>
      <c r="DQ12" s="85"/>
      <c r="DR12" s="98"/>
      <c r="DS12" s="85"/>
      <c r="DT12" s="98"/>
      <c r="DU12" s="85"/>
      <c r="DV12" s="98"/>
      <c r="DW12" s="85"/>
      <c r="DX12" s="98"/>
      <c r="DY12" s="85"/>
      <c r="DZ12" s="98"/>
      <c r="EA12" s="85"/>
      <c r="EB12" s="98"/>
      <c r="EC12" s="85"/>
      <c r="ED12" s="98"/>
      <c r="EE12" s="85"/>
      <c r="EF12" s="98"/>
      <c r="EG12" s="85"/>
      <c r="EH12" s="98"/>
      <c r="EI12" s="85"/>
    </row>
    <row r="13" spans="1:139" x14ac:dyDescent="0.2">
      <c r="A13" s="3"/>
      <c r="B13" s="37" t="s">
        <v>35</v>
      </c>
      <c r="C13" s="17"/>
      <c r="D13" s="27"/>
      <c r="E13" s="17"/>
      <c r="F13" s="27"/>
      <c r="G13" s="17"/>
      <c r="H13" s="27"/>
      <c r="I13" s="17"/>
      <c r="J13" s="27"/>
      <c r="K13" s="17"/>
      <c r="L13" s="27"/>
      <c r="M13" s="32"/>
      <c r="N13" s="103"/>
      <c r="O13" s="37" t="s">
        <v>35</v>
      </c>
      <c r="P13" s="17"/>
      <c r="Q13" s="27"/>
      <c r="R13" s="17"/>
      <c r="S13" s="27"/>
      <c r="T13" s="17"/>
      <c r="U13" s="27"/>
      <c r="V13" s="17"/>
      <c r="W13" s="27"/>
      <c r="X13" s="17"/>
      <c r="Y13" s="27"/>
      <c r="Z13" s="17"/>
      <c r="AA13" s="27"/>
      <c r="AB13" s="17"/>
      <c r="AC13" s="27"/>
      <c r="AD13" s="17"/>
      <c r="AE13" s="27"/>
      <c r="AF13" s="17"/>
      <c r="AG13" s="27"/>
      <c r="AH13" s="17"/>
      <c r="AI13" s="27"/>
      <c r="AJ13" s="17"/>
      <c r="AK13" s="27"/>
      <c r="AL13" s="17"/>
      <c r="AM13" s="27"/>
      <c r="AN13" s="17"/>
      <c r="AO13" s="27"/>
      <c r="AP13" s="17"/>
      <c r="AQ13" s="27"/>
      <c r="AR13" s="17"/>
      <c r="AS13" s="27"/>
      <c r="AT13" s="17"/>
      <c r="AU13" s="27"/>
      <c r="AV13" s="17"/>
      <c r="AW13" s="27"/>
      <c r="AX13" s="17"/>
      <c r="AY13" s="27" t="e">
        <f t="shared" si="0"/>
        <v>#DIV/0!</v>
      </c>
      <c r="AZ13" s="62"/>
      <c r="BA13" s="37" t="s">
        <v>35</v>
      </c>
      <c r="BB13" s="17"/>
      <c r="BC13" s="27"/>
      <c r="BD13" s="17"/>
      <c r="BE13" s="27"/>
      <c r="BF13" s="17"/>
      <c r="BG13" s="27"/>
      <c r="BH13" s="17"/>
      <c r="BI13" s="27"/>
      <c r="BJ13" s="17"/>
      <c r="BK13" s="27"/>
      <c r="BL13" s="17"/>
      <c r="BM13" s="27"/>
      <c r="BN13" s="17"/>
      <c r="BO13" s="27"/>
      <c r="BP13" s="17"/>
      <c r="BQ13" s="27"/>
      <c r="BR13" s="17"/>
      <c r="BS13" s="27"/>
      <c r="BT13" s="17"/>
      <c r="BU13" s="27"/>
      <c r="BV13" s="17"/>
      <c r="BW13" s="27"/>
      <c r="BX13" s="17"/>
      <c r="BY13" s="27"/>
      <c r="BZ13" s="17"/>
      <c r="CA13" s="27"/>
      <c r="CB13" s="17"/>
      <c r="CC13" s="27"/>
      <c r="CD13" s="17"/>
      <c r="CE13" s="27"/>
      <c r="CF13" s="17"/>
      <c r="CG13" s="27"/>
      <c r="CH13" s="17"/>
      <c r="CI13" s="27"/>
      <c r="CJ13" s="17"/>
      <c r="CK13" s="27"/>
      <c r="CL13" s="62"/>
      <c r="CM13" s="37" t="s">
        <v>35</v>
      </c>
      <c r="CN13" s="17"/>
      <c r="CO13" s="27"/>
      <c r="CP13" s="17"/>
      <c r="CQ13" s="27"/>
      <c r="CR13" s="17"/>
      <c r="CS13" s="27"/>
      <c r="CT13" s="17"/>
      <c r="CU13" s="27"/>
      <c r="CV13" s="17"/>
      <c r="CW13" s="27"/>
      <c r="CX13" s="17"/>
      <c r="CY13" s="27"/>
      <c r="CZ13" s="17"/>
      <c r="DA13" s="27"/>
      <c r="DB13" s="17"/>
      <c r="DC13" s="27"/>
      <c r="DD13" s="17"/>
      <c r="DE13" s="27"/>
      <c r="DF13" s="17"/>
      <c r="DG13" s="27"/>
      <c r="DH13" s="17"/>
      <c r="DI13" s="27"/>
      <c r="DJ13" s="17"/>
      <c r="DK13" s="27"/>
      <c r="DL13" s="17"/>
      <c r="DM13" s="27"/>
      <c r="DN13" s="17"/>
      <c r="DO13" s="27"/>
      <c r="DP13" s="17"/>
      <c r="DQ13" s="27"/>
      <c r="DR13" s="17"/>
      <c r="DS13" s="27"/>
      <c r="DT13" s="17"/>
      <c r="DU13" s="27"/>
      <c r="DV13" s="17"/>
      <c r="DW13" s="27"/>
      <c r="DX13" s="17"/>
      <c r="DY13" s="27"/>
      <c r="DZ13" s="17"/>
      <c r="EA13" s="27"/>
      <c r="EB13" s="17"/>
      <c r="EC13" s="27"/>
      <c r="ED13" s="17"/>
      <c r="EE13" s="27"/>
      <c r="EF13" s="17"/>
      <c r="EG13" s="27"/>
      <c r="EH13" s="17"/>
      <c r="EI13" s="27"/>
    </row>
    <row r="14" spans="1:139" s="55" customFormat="1" x14ac:dyDescent="0.2">
      <c r="A14" s="107">
        <v>97201</v>
      </c>
      <c r="B14" s="34" t="s">
        <v>32</v>
      </c>
      <c r="C14" s="14"/>
      <c r="D14" s="84"/>
      <c r="E14" s="14"/>
      <c r="F14" s="84"/>
      <c r="G14" s="14"/>
      <c r="H14" s="84"/>
      <c r="I14" s="14"/>
      <c r="J14" s="84"/>
      <c r="K14" s="14"/>
      <c r="L14" s="84"/>
      <c r="M14" s="30"/>
      <c r="N14" s="102"/>
      <c r="O14" s="34" t="s">
        <v>32</v>
      </c>
      <c r="P14" s="108"/>
      <c r="Q14" s="84"/>
      <c r="R14" s="108"/>
      <c r="S14" s="84"/>
      <c r="T14" s="108"/>
      <c r="U14" s="84"/>
      <c r="V14" s="108"/>
      <c r="W14" s="84"/>
      <c r="X14" s="108"/>
      <c r="Y14" s="84"/>
      <c r="Z14" s="108"/>
      <c r="AA14" s="84"/>
      <c r="AB14" s="108"/>
      <c r="AC14" s="84"/>
      <c r="AD14" s="108"/>
      <c r="AE14" s="84"/>
      <c r="AF14" s="108"/>
      <c r="AG14" s="84"/>
      <c r="AH14" s="108"/>
      <c r="AI14" s="84"/>
      <c r="AJ14" s="108"/>
      <c r="AK14" s="84"/>
      <c r="AL14" s="108"/>
      <c r="AM14" s="84"/>
      <c r="AN14" s="108"/>
      <c r="AO14" s="84"/>
      <c r="AP14" s="108"/>
      <c r="AQ14" s="84"/>
      <c r="AR14" s="108"/>
      <c r="AS14" s="84"/>
      <c r="AT14" s="108"/>
      <c r="AU14" s="84"/>
      <c r="AV14" s="108"/>
      <c r="AW14" s="84"/>
      <c r="AX14" s="108"/>
      <c r="AY14" s="84"/>
      <c r="AZ14" s="62"/>
      <c r="BA14" s="34" t="s">
        <v>32</v>
      </c>
      <c r="BB14" s="108"/>
      <c r="BC14" s="84"/>
      <c r="BD14" s="108"/>
      <c r="BE14" s="84"/>
      <c r="BF14" s="108"/>
      <c r="BG14" s="84"/>
      <c r="BH14" s="108"/>
      <c r="BI14" s="84"/>
      <c r="BJ14" s="108"/>
      <c r="BK14" s="84"/>
      <c r="BL14" s="108"/>
      <c r="BM14" s="84"/>
      <c r="BN14" s="108"/>
      <c r="BO14" s="84"/>
      <c r="BP14" s="108"/>
      <c r="BQ14" s="84"/>
      <c r="BR14" s="108"/>
      <c r="BS14" s="84"/>
      <c r="BT14" s="108"/>
      <c r="BU14" s="84"/>
      <c r="BV14" s="108"/>
      <c r="BW14" s="84"/>
      <c r="BX14" s="108"/>
      <c r="BY14" s="84"/>
      <c r="BZ14" s="108"/>
      <c r="CA14" s="84"/>
      <c r="CB14" s="108"/>
      <c r="CC14" s="84"/>
      <c r="CD14" s="108"/>
      <c r="CE14" s="84"/>
      <c r="CF14" s="108"/>
      <c r="CG14" s="84"/>
      <c r="CH14" s="108"/>
      <c r="CI14" s="84"/>
      <c r="CJ14" s="108"/>
      <c r="CK14" s="84"/>
      <c r="CL14" s="62"/>
      <c r="CM14" s="34" t="s">
        <v>32</v>
      </c>
      <c r="CN14" s="108"/>
      <c r="CO14" s="84"/>
      <c r="CP14" s="108"/>
      <c r="CQ14" s="84"/>
      <c r="CR14" s="108"/>
      <c r="CS14" s="84"/>
      <c r="CT14" s="108"/>
      <c r="CU14" s="84"/>
      <c r="CV14" s="108"/>
      <c r="CW14" s="84"/>
      <c r="CX14" s="108"/>
      <c r="CY14" s="84"/>
      <c r="CZ14" s="108"/>
      <c r="DA14" s="84"/>
      <c r="DB14" s="108"/>
      <c r="DC14" s="84"/>
      <c r="DD14" s="108"/>
      <c r="DE14" s="84"/>
      <c r="DF14" s="108"/>
      <c r="DG14" s="84"/>
      <c r="DH14" s="108"/>
      <c r="DI14" s="84"/>
      <c r="DJ14" s="108"/>
      <c r="DK14" s="84"/>
      <c r="DL14" s="108"/>
      <c r="DM14" s="84"/>
      <c r="DN14" s="108"/>
      <c r="DO14" s="84"/>
      <c r="DP14" s="108"/>
      <c r="DQ14" s="84"/>
      <c r="DR14" s="108"/>
      <c r="DS14" s="84"/>
      <c r="DT14" s="108"/>
      <c r="DU14" s="84"/>
      <c r="DV14" s="108"/>
      <c r="DW14" s="84"/>
      <c r="DX14" s="108"/>
      <c r="DY14" s="84"/>
      <c r="DZ14" s="108"/>
      <c r="EA14" s="84"/>
      <c r="EB14" s="108"/>
      <c r="EC14" s="84"/>
      <c r="ED14" s="108"/>
      <c r="EE14" s="84"/>
      <c r="EF14" s="108"/>
      <c r="EG14" s="84"/>
      <c r="EH14" s="108"/>
      <c r="EI14" s="84"/>
    </row>
    <row r="15" spans="1:139" x14ac:dyDescent="0.2">
      <c r="A15" s="1">
        <v>97203</v>
      </c>
      <c r="B15" s="34" t="s">
        <v>1</v>
      </c>
      <c r="C15" s="12"/>
      <c r="D15" s="84"/>
      <c r="E15" s="12"/>
      <c r="F15" s="84"/>
      <c r="G15" s="12"/>
      <c r="H15" s="84"/>
      <c r="I15" s="12"/>
      <c r="J15" s="84"/>
      <c r="K15" s="12"/>
      <c r="L15" s="84"/>
      <c r="M15" s="30"/>
      <c r="N15" s="102"/>
      <c r="O15" s="34" t="s">
        <v>1</v>
      </c>
      <c r="P15" s="98"/>
      <c r="Q15" s="84"/>
      <c r="R15" s="98"/>
      <c r="S15" s="84"/>
      <c r="T15" s="98"/>
      <c r="U15" s="84"/>
      <c r="V15" s="98"/>
      <c r="W15" s="84"/>
      <c r="X15" s="98"/>
      <c r="Y15" s="84"/>
      <c r="Z15" s="98"/>
      <c r="AA15" s="84"/>
      <c r="AB15" s="98"/>
      <c r="AC15" s="84"/>
      <c r="AD15" s="98"/>
      <c r="AE15" s="84"/>
      <c r="AF15" s="98"/>
      <c r="AG15" s="84"/>
      <c r="AH15" s="98"/>
      <c r="AI15" s="84"/>
      <c r="AJ15" s="98"/>
      <c r="AK15" s="84"/>
      <c r="AL15" s="98"/>
      <c r="AM15" s="84"/>
      <c r="AN15" s="98"/>
      <c r="AO15" s="84"/>
      <c r="AP15" s="98"/>
      <c r="AQ15" s="84"/>
      <c r="AR15" s="98"/>
      <c r="AS15" s="84"/>
      <c r="AT15" s="98"/>
      <c r="AU15" s="84"/>
      <c r="AV15" s="98"/>
      <c r="AW15" s="84"/>
      <c r="AX15" s="98"/>
      <c r="AY15" s="84" t="e">
        <f t="shared" ref="AY15:AY46" si="1">AX15/$G15</f>
        <v>#DIV/0!</v>
      </c>
      <c r="AZ15" s="62"/>
      <c r="BA15" s="34" t="s">
        <v>1</v>
      </c>
      <c r="BB15" s="98"/>
      <c r="BC15" s="84"/>
      <c r="BD15" s="98"/>
      <c r="BE15" s="84"/>
      <c r="BF15" s="98"/>
      <c r="BG15" s="84"/>
      <c r="BH15" s="98"/>
      <c r="BI15" s="84"/>
      <c r="BJ15" s="98"/>
      <c r="BK15" s="84"/>
      <c r="BL15" s="98"/>
      <c r="BM15" s="84"/>
      <c r="BN15" s="98"/>
      <c r="BO15" s="84"/>
      <c r="BP15" s="98"/>
      <c r="BQ15" s="84"/>
      <c r="BR15" s="98"/>
      <c r="BS15" s="84"/>
      <c r="BT15" s="98"/>
      <c r="BU15" s="84"/>
      <c r="BV15" s="98"/>
      <c r="BW15" s="84"/>
      <c r="BX15" s="98"/>
      <c r="BY15" s="84"/>
      <c r="BZ15" s="98"/>
      <c r="CA15" s="84"/>
      <c r="CB15" s="98"/>
      <c r="CC15" s="84"/>
      <c r="CD15" s="98"/>
      <c r="CE15" s="84"/>
      <c r="CF15" s="98"/>
      <c r="CG15" s="84"/>
      <c r="CH15" s="98"/>
      <c r="CI15" s="84"/>
      <c r="CJ15" s="98"/>
      <c r="CK15" s="84"/>
      <c r="CL15" s="62"/>
      <c r="CM15" s="34" t="s">
        <v>1</v>
      </c>
      <c r="CN15" s="98"/>
      <c r="CO15" s="84"/>
      <c r="CP15" s="98"/>
      <c r="CQ15" s="84"/>
      <c r="CR15" s="98"/>
      <c r="CS15" s="84"/>
      <c r="CT15" s="98"/>
      <c r="CU15" s="84"/>
      <c r="CV15" s="98"/>
      <c r="CW15" s="84"/>
      <c r="CX15" s="98"/>
      <c r="CY15" s="84"/>
      <c r="CZ15" s="98"/>
      <c r="DA15" s="84"/>
      <c r="DB15" s="98"/>
      <c r="DC15" s="84"/>
      <c r="DD15" s="98"/>
      <c r="DE15" s="84"/>
      <c r="DF15" s="98"/>
      <c r="DG15" s="84"/>
      <c r="DH15" s="98"/>
      <c r="DI15" s="84"/>
      <c r="DJ15" s="98"/>
      <c r="DK15" s="84"/>
      <c r="DL15" s="98"/>
      <c r="DM15" s="84"/>
      <c r="DN15" s="98"/>
      <c r="DO15" s="84"/>
      <c r="DP15" s="98"/>
      <c r="DQ15" s="84"/>
      <c r="DR15" s="98"/>
      <c r="DS15" s="84"/>
      <c r="DT15" s="98"/>
      <c r="DU15" s="84"/>
      <c r="DV15" s="98"/>
      <c r="DW15" s="84"/>
      <c r="DX15" s="98"/>
      <c r="DY15" s="84"/>
      <c r="DZ15" s="98"/>
      <c r="EA15" s="84"/>
      <c r="EB15" s="98"/>
      <c r="EC15" s="84"/>
      <c r="ED15" s="98"/>
      <c r="EE15" s="84"/>
      <c r="EF15" s="98"/>
      <c r="EG15" s="84"/>
      <c r="EH15" s="98"/>
      <c r="EI15" s="84"/>
    </row>
    <row r="16" spans="1:139" x14ac:dyDescent="0.2">
      <c r="A16" s="1">
        <v>97211</v>
      </c>
      <c r="B16" s="34" t="s">
        <v>30</v>
      </c>
      <c r="C16" s="12"/>
      <c r="D16" s="84"/>
      <c r="E16" s="12"/>
      <c r="F16" s="84"/>
      <c r="G16" s="12"/>
      <c r="H16" s="84"/>
      <c r="I16" s="12"/>
      <c r="J16" s="84"/>
      <c r="K16" s="12"/>
      <c r="L16" s="84"/>
      <c r="M16" s="30"/>
      <c r="N16" s="102"/>
      <c r="O16" s="34" t="s">
        <v>30</v>
      </c>
      <c r="P16" s="98"/>
      <c r="Q16" s="84"/>
      <c r="R16" s="98"/>
      <c r="S16" s="84"/>
      <c r="T16" s="98"/>
      <c r="U16" s="84"/>
      <c r="V16" s="98"/>
      <c r="W16" s="84"/>
      <c r="X16" s="98"/>
      <c r="Y16" s="84"/>
      <c r="Z16" s="98"/>
      <c r="AA16" s="84"/>
      <c r="AB16" s="98"/>
      <c r="AC16" s="84"/>
      <c r="AD16" s="98"/>
      <c r="AE16" s="84"/>
      <c r="AF16" s="98"/>
      <c r="AG16" s="84"/>
      <c r="AH16" s="98"/>
      <c r="AI16" s="84"/>
      <c r="AJ16" s="98"/>
      <c r="AK16" s="84"/>
      <c r="AL16" s="98"/>
      <c r="AM16" s="84"/>
      <c r="AN16" s="98"/>
      <c r="AO16" s="84"/>
      <c r="AP16" s="98"/>
      <c r="AQ16" s="84"/>
      <c r="AR16" s="98"/>
      <c r="AS16" s="84"/>
      <c r="AT16" s="98"/>
      <c r="AU16" s="84"/>
      <c r="AV16" s="98"/>
      <c r="AW16" s="84"/>
      <c r="AX16" s="98"/>
      <c r="AY16" s="84" t="e">
        <f t="shared" si="1"/>
        <v>#DIV/0!</v>
      </c>
      <c r="AZ16" s="62"/>
      <c r="BA16" s="34" t="s">
        <v>30</v>
      </c>
      <c r="BB16" s="98"/>
      <c r="BC16" s="84"/>
      <c r="BD16" s="98"/>
      <c r="BE16" s="84"/>
      <c r="BF16" s="98"/>
      <c r="BG16" s="84"/>
      <c r="BH16" s="98"/>
      <c r="BI16" s="84"/>
      <c r="BJ16" s="98"/>
      <c r="BK16" s="84"/>
      <c r="BL16" s="98"/>
      <c r="BM16" s="84"/>
      <c r="BN16" s="98"/>
      <c r="BO16" s="84"/>
      <c r="BP16" s="98"/>
      <c r="BQ16" s="84"/>
      <c r="BR16" s="98"/>
      <c r="BS16" s="84"/>
      <c r="BT16" s="98"/>
      <c r="BU16" s="84"/>
      <c r="BV16" s="98"/>
      <c r="BW16" s="84"/>
      <c r="BX16" s="98"/>
      <c r="BY16" s="84"/>
      <c r="BZ16" s="98"/>
      <c r="CA16" s="84"/>
      <c r="CB16" s="98"/>
      <c r="CC16" s="84"/>
      <c r="CD16" s="98"/>
      <c r="CE16" s="84"/>
      <c r="CF16" s="98"/>
      <c r="CG16" s="84"/>
      <c r="CH16" s="98"/>
      <c r="CI16" s="84"/>
      <c r="CJ16" s="98"/>
      <c r="CK16" s="84"/>
      <c r="CL16" s="62"/>
      <c r="CM16" s="34" t="s">
        <v>30</v>
      </c>
      <c r="CN16" s="98"/>
      <c r="CO16" s="84"/>
      <c r="CP16" s="98"/>
      <c r="CQ16" s="84"/>
      <c r="CR16" s="98"/>
      <c r="CS16" s="84"/>
      <c r="CT16" s="98"/>
      <c r="CU16" s="84"/>
      <c r="CV16" s="98"/>
      <c r="CW16" s="84"/>
      <c r="CX16" s="98"/>
      <c r="CY16" s="84"/>
      <c r="CZ16" s="98"/>
      <c r="DA16" s="84"/>
      <c r="DB16" s="98"/>
      <c r="DC16" s="84"/>
      <c r="DD16" s="98"/>
      <c r="DE16" s="84"/>
      <c r="DF16" s="98"/>
      <c r="DG16" s="84"/>
      <c r="DH16" s="98"/>
      <c r="DI16" s="84"/>
      <c r="DJ16" s="98"/>
      <c r="DK16" s="84"/>
      <c r="DL16" s="98"/>
      <c r="DM16" s="84"/>
      <c r="DN16" s="98"/>
      <c r="DO16" s="84"/>
      <c r="DP16" s="98"/>
      <c r="DQ16" s="84"/>
      <c r="DR16" s="98"/>
      <c r="DS16" s="84"/>
      <c r="DT16" s="98"/>
      <c r="DU16" s="84"/>
      <c r="DV16" s="98"/>
      <c r="DW16" s="84"/>
      <c r="DX16" s="98"/>
      <c r="DY16" s="84"/>
      <c r="DZ16" s="98"/>
      <c r="EA16" s="84"/>
      <c r="EB16" s="98"/>
      <c r="EC16" s="84"/>
      <c r="ED16" s="98"/>
      <c r="EE16" s="84"/>
      <c r="EF16" s="98"/>
      <c r="EG16" s="84"/>
      <c r="EH16" s="98"/>
      <c r="EI16" s="84"/>
    </row>
    <row r="17" spans="1:139" x14ac:dyDescent="0.2">
      <c r="A17" s="1">
        <v>97214</v>
      </c>
      <c r="B17" s="34" t="s">
        <v>11</v>
      </c>
      <c r="C17" s="12"/>
      <c r="D17" s="84"/>
      <c r="E17" s="12"/>
      <c r="F17" s="84"/>
      <c r="G17" s="12"/>
      <c r="H17" s="84"/>
      <c r="I17" s="12"/>
      <c r="J17" s="84"/>
      <c r="K17" s="12"/>
      <c r="L17" s="84"/>
      <c r="M17" s="30"/>
      <c r="N17" s="102"/>
      <c r="O17" s="34" t="s">
        <v>11</v>
      </c>
      <c r="P17" s="98"/>
      <c r="Q17" s="84"/>
      <c r="R17" s="98"/>
      <c r="S17" s="84"/>
      <c r="T17" s="98"/>
      <c r="U17" s="84"/>
      <c r="V17" s="98"/>
      <c r="W17" s="84"/>
      <c r="X17" s="98"/>
      <c r="Y17" s="84"/>
      <c r="Z17" s="98"/>
      <c r="AA17" s="84"/>
      <c r="AB17" s="98"/>
      <c r="AC17" s="84"/>
      <c r="AD17" s="98"/>
      <c r="AE17" s="84"/>
      <c r="AF17" s="98"/>
      <c r="AG17" s="84"/>
      <c r="AH17" s="98"/>
      <c r="AI17" s="84"/>
      <c r="AJ17" s="98"/>
      <c r="AK17" s="84"/>
      <c r="AL17" s="98"/>
      <c r="AM17" s="84"/>
      <c r="AN17" s="98"/>
      <c r="AO17" s="84"/>
      <c r="AP17" s="98"/>
      <c r="AQ17" s="84"/>
      <c r="AR17" s="98"/>
      <c r="AS17" s="84"/>
      <c r="AT17" s="98"/>
      <c r="AU17" s="84"/>
      <c r="AV17" s="98"/>
      <c r="AW17" s="84"/>
      <c r="AX17" s="98"/>
      <c r="AY17" s="84" t="e">
        <f t="shared" si="1"/>
        <v>#DIV/0!</v>
      </c>
      <c r="AZ17" s="62"/>
      <c r="BA17" s="34" t="s">
        <v>11</v>
      </c>
      <c r="BB17" s="98"/>
      <c r="BC17" s="84"/>
      <c r="BD17" s="98"/>
      <c r="BE17" s="84"/>
      <c r="BF17" s="98"/>
      <c r="BG17" s="84"/>
      <c r="BH17" s="98"/>
      <c r="BI17" s="84"/>
      <c r="BJ17" s="98"/>
      <c r="BK17" s="84"/>
      <c r="BL17" s="98"/>
      <c r="BM17" s="84"/>
      <c r="BN17" s="98"/>
      <c r="BO17" s="84"/>
      <c r="BP17" s="98"/>
      <c r="BQ17" s="84"/>
      <c r="BR17" s="98"/>
      <c r="BS17" s="84"/>
      <c r="BT17" s="98"/>
      <c r="BU17" s="84"/>
      <c r="BV17" s="98"/>
      <c r="BW17" s="84"/>
      <c r="BX17" s="98"/>
      <c r="BY17" s="84"/>
      <c r="BZ17" s="98"/>
      <c r="CA17" s="84"/>
      <c r="CB17" s="98"/>
      <c r="CC17" s="84"/>
      <c r="CD17" s="98"/>
      <c r="CE17" s="84"/>
      <c r="CF17" s="98"/>
      <c r="CG17" s="84"/>
      <c r="CH17" s="98"/>
      <c r="CI17" s="84"/>
      <c r="CJ17" s="98"/>
      <c r="CK17" s="84"/>
      <c r="CL17" s="62"/>
      <c r="CM17" s="34" t="s">
        <v>11</v>
      </c>
      <c r="CN17" s="98"/>
      <c r="CO17" s="84"/>
      <c r="CP17" s="98"/>
      <c r="CQ17" s="84"/>
      <c r="CR17" s="98"/>
      <c r="CS17" s="84"/>
      <c r="CT17" s="98"/>
      <c r="CU17" s="84"/>
      <c r="CV17" s="98"/>
      <c r="CW17" s="84"/>
      <c r="CX17" s="98"/>
      <c r="CY17" s="84"/>
      <c r="CZ17" s="98"/>
      <c r="DA17" s="84"/>
      <c r="DB17" s="98"/>
      <c r="DC17" s="84"/>
      <c r="DD17" s="98"/>
      <c r="DE17" s="84"/>
      <c r="DF17" s="98"/>
      <c r="DG17" s="84"/>
      <c r="DH17" s="98"/>
      <c r="DI17" s="84"/>
      <c r="DJ17" s="98"/>
      <c r="DK17" s="84"/>
      <c r="DL17" s="98"/>
      <c r="DM17" s="84"/>
      <c r="DN17" s="98"/>
      <c r="DO17" s="84"/>
      <c r="DP17" s="98"/>
      <c r="DQ17" s="84"/>
      <c r="DR17" s="98"/>
      <c r="DS17" s="84"/>
      <c r="DT17" s="98"/>
      <c r="DU17" s="84"/>
      <c r="DV17" s="98"/>
      <c r="DW17" s="84"/>
      <c r="DX17" s="98"/>
      <c r="DY17" s="84"/>
      <c r="DZ17" s="98"/>
      <c r="EA17" s="84"/>
      <c r="EB17" s="98"/>
      <c r="EC17" s="84"/>
      <c r="ED17" s="98"/>
      <c r="EE17" s="84"/>
      <c r="EF17" s="98"/>
      <c r="EG17" s="84"/>
      <c r="EH17" s="98"/>
      <c r="EI17" s="84"/>
    </row>
    <row r="18" spans="1:139" x14ac:dyDescent="0.2">
      <c r="A18" s="1">
        <v>97215</v>
      </c>
      <c r="B18" s="34" t="s">
        <v>12</v>
      </c>
      <c r="C18" s="12"/>
      <c r="D18" s="84"/>
      <c r="E18" s="12"/>
      <c r="F18" s="84"/>
      <c r="G18" s="12"/>
      <c r="H18" s="84"/>
      <c r="I18" s="12"/>
      <c r="J18" s="84"/>
      <c r="K18" s="12"/>
      <c r="L18" s="84"/>
      <c r="M18" s="30"/>
      <c r="N18" s="102"/>
      <c r="O18" s="34" t="s">
        <v>12</v>
      </c>
      <c r="P18" s="98"/>
      <c r="Q18" s="84"/>
      <c r="R18" s="98"/>
      <c r="S18" s="84"/>
      <c r="T18" s="98"/>
      <c r="U18" s="84"/>
      <c r="V18" s="98"/>
      <c r="W18" s="84"/>
      <c r="X18" s="98"/>
      <c r="Y18" s="84"/>
      <c r="Z18" s="98"/>
      <c r="AA18" s="84"/>
      <c r="AB18" s="98"/>
      <c r="AC18" s="84"/>
      <c r="AD18" s="98"/>
      <c r="AE18" s="84"/>
      <c r="AF18" s="98"/>
      <c r="AG18" s="84"/>
      <c r="AH18" s="98"/>
      <c r="AI18" s="84"/>
      <c r="AJ18" s="98"/>
      <c r="AK18" s="84"/>
      <c r="AL18" s="98"/>
      <c r="AM18" s="84"/>
      <c r="AN18" s="98"/>
      <c r="AO18" s="84"/>
      <c r="AP18" s="98"/>
      <c r="AQ18" s="84"/>
      <c r="AR18" s="98"/>
      <c r="AS18" s="84"/>
      <c r="AT18" s="98"/>
      <c r="AU18" s="84"/>
      <c r="AV18" s="98"/>
      <c r="AW18" s="84"/>
      <c r="AX18" s="98"/>
      <c r="AY18" s="84" t="e">
        <f t="shared" si="1"/>
        <v>#DIV/0!</v>
      </c>
      <c r="AZ18" s="62"/>
      <c r="BA18" s="34" t="s">
        <v>12</v>
      </c>
      <c r="BB18" s="98"/>
      <c r="BC18" s="84"/>
      <c r="BD18" s="98"/>
      <c r="BE18" s="84"/>
      <c r="BF18" s="98"/>
      <c r="BG18" s="84"/>
      <c r="BH18" s="98"/>
      <c r="BI18" s="84"/>
      <c r="BJ18" s="98"/>
      <c r="BK18" s="84"/>
      <c r="BL18" s="98"/>
      <c r="BM18" s="84"/>
      <c r="BN18" s="98"/>
      <c r="BO18" s="84"/>
      <c r="BP18" s="98"/>
      <c r="BQ18" s="84"/>
      <c r="BR18" s="98"/>
      <c r="BS18" s="84"/>
      <c r="BT18" s="98"/>
      <c r="BU18" s="84"/>
      <c r="BV18" s="98"/>
      <c r="BW18" s="84"/>
      <c r="BX18" s="98"/>
      <c r="BY18" s="84"/>
      <c r="BZ18" s="98"/>
      <c r="CA18" s="84"/>
      <c r="CB18" s="98"/>
      <c r="CC18" s="84"/>
      <c r="CD18" s="98"/>
      <c r="CE18" s="84"/>
      <c r="CF18" s="98"/>
      <c r="CG18" s="84"/>
      <c r="CH18" s="98"/>
      <c r="CI18" s="84"/>
      <c r="CJ18" s="98"/>
      <c r="CK18" s="84"/>
      <c r="CL18" s="62"/>
      <c r="CM18" s="34" t="s">
        <v>12</v>
      </c>
      <c r="CN18" s="98"/>
      <c r="CO18" s="84"/>
      <c r="CP18" s="98"/>
      <c r="CQ18" s="84"/>
      <c r="CR18" s="98"/>
      <c r="CS18" s="84"/>
      <c r="CT18" s="98"/>
      <c r="CU18" s="84"/>
      <c r="CV18" s="98"/>
      <c r="CW18" s="84"/>
      <c r="CX18" s="98"/>
      <c r="CY18" s="84"/>
      <c r="CZ18" s="98"/>
      <c r="DA18" s="84"/>
      <c r="DB18" s="98"/>
      <c r="DC18" s="84"/>
      <c r="DD18" s="98"/>
      <c r="DE18" s="84"/>
      <c r="DF18" s="98"/>
      <c r="DG18" s="84"/>
      <c r="DH18" s="98"/>
      <c r="DI18" s="84"/>
      <c r="DJ18" s="98"/>
      <c r="DK18" s="84"/>
      <c r="DL18" s="98"/>
      <c r="DM18" s="84"/>
      <c r="DN18" s="98"/>
      <c r="DO18" s="84"/>
      <c r="DP18" s="98"/>
      <c r="DQ18" s="84"/>
      <c r="DR18" s="98"/>
      <c r="DS18" s="84"/>
      <c r="DT18" s="98"/>
      <c r="DU18" s="84"/>
      <c r="DV18" s="98"/>
      <c r="DW18" s="84"/>
      <c r="DX18" s="98"/>
      <c r="DY18" s="84"/>
      <c r="DZ18" s="98"/>
      <c r="EA18" s="84"/>
      <c r="EB18" s="98"/>
      <c r="EC18" s="84"/>
      <c r="ED18" s="98"/>
      <c r="EE18" s="84"/>
      <c r="EF18" s="98"/>
      <c r="EG18" s="84"/>
      <c r="EH18" s="98"/>
      <c r="EI18" s="84"/>
    </row>
    <row r="19" spans="1:139" x14ac:dyDescent="0.2">
      <c r="A19" s="1">
        <v>97216</v>
      </c>
      <c r="B19" s="34" t="s">
        <v>13</v>
      </c>
      <c r="C19" s="14"/>
      <c r="D19" s="84"/>
      <c r="E19" s="14"/>
      <c r="F19" s="84"/>
      <c r="G19" s="14"/>
      <c r="H19" s="84"/>
      <c r="I19" s="14"/>
      <c r="J19" s="84"/>
      <c r="K19" s="14"/>
      <c r="L19" s="84"/>
      <c r="M19" s="30"/>
      <c r="N19" s="102"/>
      <c r="O19" s="35" t="s">
        <v>13</v>
      </c>
      <c r="P19" s="98"/>
      <c r="Q19" s="85"/>
      <c r="R19" s="98"/>
      <c r="S19" s="85"/>
      <c r="T19" s="98"/>
      <c r="U19" s="85"/>
      <c r="V19" s="98"/>
      <c r="W19" s="85"/>
      <c r="X19" s="98"/>
      <c r="Y19" s="85"/>
      <c r="Z19" s="98"/>
      <c r="AA19" s="85"/>
      <c r="AB19" s="98"/>
      <c r="AC19" s="85"/>
      <c r="AD19" s="98"/>
      <c r="AE19" s="85"/>
      <c r="AF19" s="98"/>
      <c r="AG19" s="85"/>
      <c r="AH19" s="98"/>
      <c r="AI19" s="85"/>
      <c r="AJ19" s="98"/>
      <c r="AK19" s="85"/>
      <c r="AL19" s="98"/>
      <c r="AM19" s="85"/>
      <c r="AN19" s="98"/>
      <c r="AO19" s="85"/>
      <c r="AP19" s="98"/>
      <c r="AQ19" s="85"/>
      <c r="AR19" s="98"/>
      <c r="AS19" s="85"/>
      <c r="AT19" s="98"/>
      <c r="AU19" s="85"/>
      <c r="AV19" s="98"/>
      <c r="AW19" s="85"/>
      <c r="AX19" s="98"/>
      <c r="AY19" s="85" t="e">
        <f t="shared" si="1"/>
        <v>#DIV/0!</v>
      </c>
      <c r="AZ19" s="62"/>
      <c r="BA19" s="35" t="s">
        <v>13</v>
      </c>
      <c r="BB19" s="98"/>
      <c r="BC19" s="85"/>
      <c r="BD19" s="98"/>
      <c r="BE19" s="85"/>
      <c r="BF19" s="98"/>
      <c r="BG19" s="85"/>
      <c r="BH19" s="98"/>
      <c r="BI19" s="85"/>
      <c r="BJ19" s="98"/>
      <c r="BK19" s="85"/>
      <c r="BL19" s="98"/>
      <c r="BM19" s="85"/>
      <c r="BN19" s="98"/>
      <c r="BO19" s="85"/>
      <c r="BP19" s="98"/>
      <c r="BQ19" s="85"/>
      <c r="BR19" s="98"/>
      <c r="BS19" s="85"/>
      <c r="BT19" s="98"/>
      <c r="BU19" s="85"/>
      <c r="BV19" s="98"/>
      <c r="BW19" s="85"/>
      <c r="BX19" s="98"/>
      <c r="BY19" s="85"/>
      <c r="BZ19" s="98"/>
      <c r="CA19" s="85"/>
      <c r="CB19" s="98"/>
      <c r="CC19" s="85"/>
      <c r="CD19" s="98"/>
      <c r="CE19" s="85"/>
      <c r="CF19" s="98"/>
      <c r="CG19" s="85"/>
      <c r="CH19" s="98"/>
      <c r="CI19" s="85"/>
      <c r="CJ19" s="98"/>
      <c r="CK19" s="85"/>
      <c r="CL19" s="62"/>
      <c r="CM19" s="35" t="s">
        <v>13</v>
      </c>
      <c r="CN19" s="98"/>
      <c r="CO19" s="85"/>
      <c r="CP19" s="98"/>
      <c r="CQ19" s="85"/>
      <c r="CR19" s="98"/>
      <c r="CS19" s="85"/>
      <c r="CT19" s="98"/>
      <c r="CU19" s="85"/>
      <c r="CV19" s="98"/>
      <c r="CW19" s="85"/>
      <c r="CX19" s="98"/>
      <c r="CY19" s="85"/>
      <c r="CZ19" s="98"/>
      <c r="DA19" s="85"/>
      <c r="DB19" s="98"/>
      <c r="DC19" s="85"/>
      <c r="DD19" s="98"/>
      <c r="DE19" s="85"/>
      <c r="DF19" s="98"/>
      <c r="DG19" s="85"/>
      <c r="DH19" s="98"/>
      <c r="DI19" s="85"/>
      <c r="DJ19" s="98"/>
      <c r="DK19" s="85"/>
      <c r="DL19" s="98"/>
      <c r="DM19" s="85"/>
      <c r="DN19" s="98"/>
      <c r="DO19" s="85"/>
      <c r="DP19" s="98"/>
      <c r="DQ19" s="85"/>
      <c r="DR19" s="98"/>
      <c r="DS19" s="85"/>
      <c r="DT19" s="98"/>
      <c r="DU19" s="85"/>
      <c r="DV19" s="98"/>
      <c r="DW19" s="85"/>
      <c r="DX19" s="98"/>
      <c r="DY19" s="85"/>
      <c r="DZ19" s="98"/>
      <c r="EA19" s="85"/>
      <c r="EB19" s="98"/>
      <c r="EC19" s="85"/>
      <c r="ED19" s="98"/>
      <c r="EE19" s="85"/>
      <c r="EF19" s="98"/>
      <c r="EG19" s="85"/>
      <c r="EH19" s="98"/>
      <c r="EI19" s="85"/>
    </row>
    <row r="20" spans="1:139" x14ac:dyDescent="0.2">
      <c r="A20" s="3"/>
      <c r="B20" s="37" t="s">
        <v>36</v>
      </c>
      <c r="C20" s="17"/>
      <c r="D20" s="27"/>
      <c r="E20" s="17"/>
      <c r="F20" s="27"/>
      <c r="G20" s="17"/>
      <c r="H20" s="27"/>
      <c r="I20" s="17"/>
      <c r="J20" s="27"/>
      <c r="K20" s="17"/>
      <c r="L20" s="27"/>
      <c r="M20" s="32"/>
      <c r="N20" s="103"/>
      <c r="O20" s="37" t="s">
        <v>36</v>
      </c>
      <c r="P20" s="17"/>
      <c r="Q20" s="27"/>
      <c r="R20" s="17"/>
      <c r="S20" s="27"/>
      <c r="T20" s="17"/>
      <c r="U20" s="27"/>
      <c r="V20" s="17"/>
      <c r="W20" s="27"/>
      <c r="X20" s="17"/>
      <c r="Y20" s="27"/>
      <c r="Z20" s="17"/>
      <c r="AA20" s="27"/>
      <c r="AB20" s="17"/>
      <c r="AC20" s="27"/>
      <c r="AD20" s="17"/>
      <c r="AE20" s="27"/>
      <c r="AF20" s="17"/>
      <c r="AG20" s="27"/>
      <c r="AH20" s="17"/>
      <c r="AI20" s="27"/>
      <c r="AJ20" s="17"/>
      <c r="AK20" s="27"/>
      <c r="AL20" s="17"/>
      <c r="AM20" s="27"/>
      <c r="AN20" s="17"/>
      <c r="AO20" s="27"/>
      <c r="AP20" s="17"/>
      <c r="AQ20" s="27"/>
      <c r="AR20" s="17"/>
      <c r="AS20" s="27"/>
      <c r="AT20" s="17"/>
      <c r="AU20" s="27"/>
      <c r="AV20" s="17"/>
      <c r="AW20" s="27"/>
      <c r="AX20" s="17"/>
      <c r="AY20" s="27" t="e">
        <f t="shared" si="1"/>
        <v>#DIV/0!</v>
      </c>
      <c r="AZ20" s="62"/>
      <c r="BA20" s="37" t="s">
        <v>36</v>
      </c>
      <c r="BB20" s="17"/>
      <c r="BC20" s="27"/>
      <c r="BD20" s="17"/>
      <c r="BE20" s="27"/>
      <c r="BF20" s="17"/>
      <c r="BG20" s="27"/>
      <c r="BH20" s="17"/>
      <c r="BI20" s="27"/>
      <c r="BJ20" s="17"/>
      <c r="BK20" s="27"/>
      <c r="BL20" s="17"/>
      <c r="BM20" s="27"/>
      <c r="BN20" s="17"/>
      <c r="BO20" s="27"/>
      <c r="BP20" s="17"/>
      <c r="BQ20" s="27"/>
      <c r="BR20" s="17"/>
      <c r="BS20" s="27"/>
      <c r="BT20" s="17"/>
      <c r="BU20" s="27"/>
      <c r="BV20" s="17"/>
      <c r="BW20" s="27"/>
      <c r="BX20" s="17"/>
      <c r="BY20" s="27"/>
      <c r="BZ20" s="17"/>
      <c r="CA20" s="27"/>
      <c r="CB20" s="17"/>
      <c r="CC20" s="27"/>
      <c r="CD20" s="17"/>
      <c r="CE20" s="27"/>
      <c r="CF20" s="17"/>
      <c r="CG20" s="27"/>
      <c r="CH20" s="17"/>
      <c r="CI20" s="27"/>
      <c r="CJ20" s="17"/>
      <c r="CK20" s="27"/>
      <c r="CL20" s="62"/>
      <c r="CM20" s="37" t="s">
        <v>36</v>
      </c>
      <c r="CN20" s="17"/>
      <c r="CO20" s="27"/>
      <c r="CP20" s="17"/>
      <c r="CQ20" s="27"/>
      <c r="CR20" s="17"/>
      <c r="CS20" s="27"/>
      <c r="CT20" s="17"/>
      <c r="CU20" s="27"/>
      <c r="CV20" s="17"/>
      <c r="CW20" s="27"/>
      <c r="CX20" s="17"/>
      <c r="CY20" s="27"/>
      <c r="CZ20" s="17"/>
      <c r="DA20" s="27"/>
      <c r="DB20" s="17"/>
      <c r="DC20" s="27"/>
      <c r="DD20" s="17"/>
      <c r="DE20" s="27"/>
      <c r="DF20" s="17"/>
      <c r="DG20" s="27"/>
      <c r="DH20" s="17"/>
      <c r="DI20" s="27"/>
      <c r="DJ20" s="17"/>
      <c r="DK20" s="27"/>
      <c r="DL20" s="17"/>
      <c r="DM20" s="27"/>
      <c r="DN20" s="17"/>
      <c r="DO20" s="27"/>
      <c r="DP20" s="17"/>
      <c r="DQ20" s="27"/>
      <c r="DR20" s="17"/>
      <c r="DS20" s="27"/>
      <c r="DT20" s="17"/>
      <c r="DU20" s="27"/>
      <c r="DV20" s="17"/>
      <c r="DW20" s="27"/>
      <c r="DX20" s="17"/>
      <c r="DY20" s="27"/>
      <c r="DZ20" s="17"/>
      <c r="EA20" s="27"/>
      <c r="EB20" s="17"/>
      <c r="EC20" s="27"/>
      <c r="ED20" s="17"/>
      <c r="EE20" s="27"/>
      <c r="EF20" s="17"/>
      <c r="EG20" s="27"/>
      <c r="EH20" s="17"/>
      <c r="EI20" s="27"/>
    </row>
    <row r="21" spans="1:139" s="55" customFormat="1" x14ac:dyDescent="0.2">
      <c r="A21" s="107">
        <v>97234</v>
      </c>
      <c r="B21" s="34" t="s">
        <v>2</v>
      </c>
      <c r="C21" s="14"/>
      <c r="D21" s="84"/>
      <c r="E21" s="14"/>
      <c r="F21" s="84"/>
      <c r="G21" s="14"/>
      <c r="H21" s="84"/>
      <c r="I21" s="14"/>
      <c r="J21" s="84"/>
      <c r="K21" s="14"/>
      <c r="L21" s="84"/>
      <c r="M21" s="30"/>
      <c r="N21" s="102"/>
      <c r="O21" s="34" t="s">
        <v>2</v>
      </c>
      <c r="P21" s="108"/>
      <c r="Q21" s="84"/>
      <c r="R21" s="108"/>
      <c r="S21" s="84"/>
      <c r="T21" s="108"/>
      <c r="U21" s="84"/>
      <c r="V21" s="108"/>
      <c r="W21" s="84"/>
      <c r="X21" s="108"/>
      <c r="Y21" s="84"/>
      <c r="Z21" s="108"/>
      <c r="AA21" s="84"/>
      <c r="AB21" s="108"/>
      <c r="AC21" s="84"/>
      <c r="AD21" s="108"/>
      <c r="AE21" s="84"/>
      <c r="AF21" s="108"/>
      <c r="AG21" s="84"/>
      <c r="AH21" s="108"/>
      <c r="AI21" s="84"/>
      <c r="AJ21" s="108"/>
      <c r="AK21" s="84"/>
      <c r="AL21" s="108"/>
      <c r="AM21" s="84"/>
      <c r="AN21" s="108"/>
      <c r="AO21" s="84"/>
      <c r="AP21" s="108"/>
      <c r="AQ21" s="84"/>
      <c r="AR21" s="108"/>
      <c r="AS21" s="84"/>
      <c r="AT21" s="108"/>
      <c r="AU21" s="84"/>
      <c r="AV21" s="108"/>
      <c r="AW21" s="84"/>
      <c r="AX21" s="108"/>
      <c r="AY21" s="84" t="e">
        <f t="shared" si="1"/>
        <v>#DIV/0!</v>
      </c>
      <c r="AZ21" s="62"/>
      <c r="BA21" s="34" t="s">
        <v>2</v>
      </c>
      <c r="BB21" s="108"/>
      <c r="BC21" s="84"/>
      <c r="BD21" s="108"/>
      <c r="BE21" s="84"/>
      <c r="BF21" s="108"/>
      <c r="BG21" s="84"/>
      <c r="BH21" s="108"/>
      <c r="BI21" s="84"/>
      <c r="BJ21" s="108"/>
      <c r="BK21" s="84"/>
      <c r="BL21" s="108"/>
      <c r="BM21" s="84"/>
      <c r="BN21" s="108"/>
      <c r="BO21" s="84"/>
      <c r="BP21" s="108"/>
      <c r="BQ21" s="84"/>
      <c r="BR21" s="108"/>
      <c r="BS21" s="84"/>
      <c r="BT21" s="108"/>
      <c r="BU21" s="84"/>
      <c r="BV21" s="108"/>
      <c r="BW21" s="84"/>
      <c r="BX21" s="108"/>
      <c r="BY21" s="84"/>
      <c r="BZ21" s="108"/>
      <c r="CA21" s="84"/>
      <c r="CB21" s="108"/>
      <c r="CC21" s="84"/>
      <c r="CD21" s="108"/>
      <c r="CE21" s="84"/>
      <c r="CF21" s="108"/>
      <c r="CG21" s="84"/>
      <c r="CH21" s="108"/>
      <c r="CI21" s="84"/>
      <c r="CJ21" s="108"/>
      <c r="CK21" s="84"/>
      <c r="CL21" s="62"/>
      <c r="CM21" s="34" t="s">
        <v>2</v>
      </c>
      <c r="CN21" s="108"/>
      <c r="CO21" s="84"/>
      <c r="CP21" s="108"/>
      <c r="CQ21" s="84"/>
      <c r="CR21" s="108"/>
      <c r="CS21" s="84"/>
      <c r="CT21" s="108"/>
      <c r="CU21" s="84"/>
      <c r="CV21" s="108"/>
      <c r="CW21" s="84"/>
      <c r="CX21" s="108"/>
      <c r="CY21" s="84"/>
      <c r="CZ21" s="108"/>
      <c r="DA21" s="84"/>
      <c r="DB21" s="108"/>
      <c r="DC21" s="84"/>
      <c r="DD21" s="108"/>
      <c r="DE21" s="84"/>
      <c r="DF21" s="108"/>
      <c r="DG21" s="84"/>
      <c r="DH21" s="108"/>
      <c r="DI21" s="84"/>
      <c r="DJ21" s="108"/>
      <c r="DK21" s="84"/>
      <c r="DL21" s="108"/>
      <c r="DM21" s="84"/>
      <c r="DN21" s="108"/>
      <c r="DO21" s="84"/>
      <c r="DP21" s="108"/>
      <c r="DQ21" s="84"/>
      <c r="DR21" s="108"/>
      <c r="DS21" s="84"/>
      <c r="DT21" s="108"/>
      <c r="DU21" s="84"/>
      <c r="DV21" s="108"/>
      <c r="DW21" s="84"/>
      <c r="DX21" s="108"/>
      <c r="DY21" s="84"/>
      <c r="DZ21" s="108"/>
      <c r="EA21" s="84"/>
      <c r="EB21" s="108"/>
      <c r="EC21" s="84"/>
      <c r="ED21" s="108"/>
      <c r="EE21" s="84"/>
      <c r="EF21" s="108"/>
      <c r="EG21" s="84"/>
      <c r="EH21" s="108"/>
      <c r="EI21" s="84"/>
    </row>
    <row r="22" spans="1:139" x14ac:dyDescent="0.2">
      <c r="A22" s="1">
        <v>97204</v>
      </c>
      <c r="B22" s="34" t="s">
        <v>3</v>
      </c>
      <c r="C22" s="12"/>
      <c r="D22" s="84"/>
      <c r="E22" s="12"/>
      <c r="F22" s="84"/>
      <c r="G22" s="12"/>
      <c r="H22" s="84"/>
      <c r="I22" s="12"/>
      <c r="J22" s="84"/>
      <c r="K22" s="12"/>
      <c r="L22" s="84"/>
      <c r="M22" s="30"/>
      <c r="N22" s="102"/>
      <c r="O22" s="34" t="s">
        <v>3</v>
      </c>
      <c r="P22" s="98"/>
      <c r="Q22" s="84"/>
      <c r="R22" s="98"/>
      <c r="S22" s="84"/>
      <c r="T22" s="98"/>
      <c r="U22" s="84"/>
      <c r="V22" s="98"/>
      <c r="W22" s="84"/>
      <c r="X22" s="98"/>
      <c r="Y22" s="84"/>
      <c r="Z22" s="98"/>
      <c r="AA22" s="84"/>
      <c r="AB22" s="98"/>
      <c r="AC22" s="84"/>
      <c r="AD22" s="98"/>
      <c r="AE22" s="84"/>
      <c r="AF22" s="98"/>
      <c r="AG22" s="84"/>
      <c r="AH22" s="98"/>
      <c r="AI22" s="84"/>
      <c r="AJ22" s="98"/>
      <c r="AK22" s="84"/>
      <c r="AL22" s="98"/>
      <c r="AM22" s="84"/>
      <c r="AN22" s="98"/>
      <c r="AO22" s="84"/>
      <c r="AP22" s="98"/>
      <c r="AQ22" s="84"/>
      <c r="AR22" s="98"/>
      <c r="AS22" s="84"/>
      <c r="AT22" s="98"/>
      <c r="AU22" s="84"/>
      <c r="AV22" s="98"/>
      <c r="AW22" s="84"/>
      <c r="AX22" s="98"/>
      <c r="AY22" s="84" t="e">
        <f t="shared" si="1"/>
        <v>#DIV/0!</v>
      </c>
      <c r="AZ22" s="62"/>
      <c r="BA22" s="34" t="s">
        <v>3</v>
      </c>
      <c r="BB22" s="98"/>
      <c r="BC22" s="84"/>
      <c r="BD22" s="98"/>
      <c r="BE22" s="84"/>
      <c r="BF22" s="98"/>
      <c r="BG22" s="84"/>
      <c r="BH22" s="98"/>
      <c r="BI22" s="84"/>
      <c r="BJ22" s="98"/>
      <c r="BK22" s="84"/>
      <c r="BL22" s="98"/>
      <c r="BM22" s="84"/>
      <c r="BN22" s="98"/>
      <c r="BO22" s="84"/>
      <c r="BP22" s="98"/>
      <c r="BQ22" s="84"/>
      <c r="BR22" s="98"/>
      <c r="BS22" s="84"/>
      <c r="BT22" s="98"/>
      <c r="BU22" s="84"/>
      <c r="BV22" s="98"/>
      <c r="BW22" s="84"/>
      <c r="BX22" s="98"/>
      <c r="BY22" s="84"/>
      <c r="BZ22" s="98"/>
      <c r="CA22" s="84"/>
      <c r="CB22" s="98"/>
      <c r="CC22" s="84"/>
      <c r="CD22" s="98"/>
      <c r="CE22" s="84"/>
      <c r="CF22" s="98"/>
      <c r="CG22" s="84"/>
      <c r="CH22" s="98"/>
      <c r="CI22" s="84"/>
      <c r="CJ22" s="98"/>
      <c r="CK22" s="84"/>
      <c r="CL22" s="62"/>
      <c r="CM22" s="34" t="s">
        <v>3</v>
      </c>
      <c r="CN22" s="98"/>
      <c r="CO22" s="84"/>
      <c r="CP22" s="98"/>
      <c r="CQ22" s="84"/>
      <c r="CR22" s="98"/>
      <c r="CS22" s="84"/>
      <c r="CT22" s="98"/>
      <c r="CU22" s="84"/>
      <c r="CV22" s="98"/>
      <c r="CW22" s="84"/>
      <c r="CX22" s="98"/>
      <c r="CY22" s="84"/>
      <c r="CZ22" s="98"/>
      <c r="DA22" s="84"/>
      <c r="DB22" s="98"/>
      <c r="DC22" s="84"/>
      <c r="DD22" s="98"/>
      <c r="DE22" s="84"/>
      <c r="DF22" s="98"/>
      <c r="DG22" s="84"/>
      <c r="DH22" s="98"/>
      <c r="DI22" s="84"/>
      <c r="DJ22" s="98"/>
      <c r="DK22" s="84"/>
      <c r="DL22" s="98"/>
      <c r="DM22" s="84"/>
      <c r="DN22" s="98"/>
      <c r="DO22" s="84"/>
      <c r="DP22" s="98"/>
      <c r="DQ22" s="84"/>
      <c r="DR22" s="98"/>
      <c r="DS22" s="84"/>
      <c r="DT22" s="98"/>
      <c r="DU22" s="84"/>
      <c r="DV22" s="98"/>
      <c r="DW22" s="84"/>
      <c r="DX22" s="98"/>
      <c r="DY22" s="84"/>
      <c r="DZ22" s="98"/>
      <c r="EA22" s="84"/>
      <c r="EB22" s="98"/>
      <c r="EC22" s="84"/>
      <c r="ED22" s="98"/>
      <c r="EE22" s="84"/>
      <c r="EF22" s="98"/>
      <c r="EG22" s="84"/>
      <c r="EH22" s="98"/>
      <c r="EI22" s="84"/>
    </row>
    <row r="23" spans="1:139" x14ac:dyDescent="0.2">
      <c r="A23" s="1">
        <v>97205</v>
      </c>
      <c r="B23" s="34" t="s">
        <v>4</v>
      </c>
      <c r="C23" s="12"/>
      <c r="D23" s="84"/>
      <c r="E23" s="12"/>
      <c r="F23" s="84"/>
      <c r="G23" s="12"/>
      <c r="H23" s="84"/>
      <c r="I23" s="12"/>
      <c r="J23" s="84"/>
      <c r="K23" s="12"/>
      <c r="L23" s="84"/>
      <c r="M23" s="30"/>
      <c r="N23" s="102"/>
      <c r="O23" s="34" t="s">
        <v>4</v>
      </c>
      <c r="P23" s="98"/>
      <c r="Q23" s="84"/>
      <c r="R23" s="98"/>
      <c r="S23" s="84"/>
      <c r="T23" s="98"/>
      <c r="U23" s="84"/>
      <c r="V23" s="98"/>
      <c r="W23" s="84"/>
      <c r="X23" s="98"/>
      <c r="Y23" s="84"/>
      <c r="Z23" s="98"/>
      <c r="AA23" s="84"/>
      <c r="AB23" s="98"/>
      <c r="AC23" s="84"/>
      <c r="AD23" s="98"/>
      <c r="AE23" s="84"/>
      <c r="AF23" s="98"/>
      <c r="AG23" s="84"/>
      <c r="AH23" s="98"/>
      <c r="AI23" s="84"/>
      <c r="AJ23" s="98"/>
      <c r="AK23" s="84"/>
      <c r="AL23" s="98"/>
      <c r="AM23" s="84"/>
      <c r="AN23" s="98"/>
      <c r="AO23" s="84"/>
      <c r="AP23" s="98"/>
      <c r="AQ23" s="84"/>
      <c r="AR23" s="98"/>
      <c r="AS23" s="84"/>
      <c r="AT23" s="98"/>
      <c r="AU23" s="84"/>
      <c r="AV23" s="98"/>
      <c r="AW23" s="84"/>
      <c r="AX23" s="98"/>
      <c r="AY23" s="84" t="e">
        <f t="shared" si="1"/>
        <v>#DIV/0!</v>
      </c>
      <c r="AZ23" s="62"/>
      <c r="BA23" s="34" t="s">
        <v>4</v>
      </c>
      <c r="BB23" s="98"/>
      <c r="BC23" s="84"/>
      <c r="BD23" s="98"/>
      <c r="BE23" s="84"/>
      <c r="BF23" s="98"/>
      <c r="BG23" s="84"/>
      <c r="BH23" s="98"/>
      <c r="BI23" s="84"/>
      <c r="BJ23" s="98"/>
      <c r="BK23" s="84"/>
      <c r="BL23" s="98"/>
      <c r="BM23" s="84"/>
      <c r="BN23" s="98"/>
      <c r="BO23" s="84"/>
      <c r="BP23" s="98"/>
      <c r="BQ23" s="84"/>
      <c r="BR23" s="98"/>
      <c r="BS23" s="84"/>
      <c r="BT23" s="98"/>
      <c r="BU23" s="84"/>
      <c r="BV23" s="98"/>
      <c r="BW23" s="84"/>
      <c r="BX23" s="98"/>
      <c r="BY23" s="84"/>
      <c r="BZ23" s="98"/>
      <c r="CA23" s="84"/>
      <c r="CB23" s="98"/>
      <c r="CC23" s="84"/>
      <c r="CD23" s="98"/>
      <c r="CE23" s="84"/>
      <c r="CF23" s="98"/>
      <c r="CG23" s="84"/>
      <c r="CH23" s="98"/>
      <c r="CI23" s="84"/>
      <c r="CJ23" s="98"/>
      <c r="CK23" s="84"/>
      <c r="CL23" s="62"/>
      <c r="CM23" s="34" t="s">
        <v>4</v>
      </c>
      <c r="CN23" s="98"/>
      <c r="CO23" s="84"/>
      <c r="CP23" s="98"/>
      <c r="CQ23" s="84"/>
      <c r="CR23" s="98"/>
      <c r="CS23" s="84"/>
      <c r="CT23" s="98"/>
      <c r="CU23" s="84"/>
      <c r="CV23" s="98"/>
      <c r="CW23" s="84"/>
      <c r="CX23" s="98"/>
      <c r="CY23" s="84"/>
      <c r="CZ23" s="98"/>
      <c r="DA23" s="84"/>
      <c r="DB23" s="98"/>
      <c r="DC23" s="84"/>
      <c r="DD23" s="98"/>
      <c r="DE23" s="84"/>
      <c r="DF23" s="98"/>
      <c r="DG23" s="84"/>
      <c r="DH23" s="98"/>
      <c r="DI23" s="84"/>
      <c r="DJ23" s="98"/>
      <c r="DK23" s="84"/>
      <c r="DL23" s="98"/>
      <c r="DM23" s="84"/>
      <c r="DN23" s="98"/>
      <c r="DO23" s="84"/>
      <c r="DP23" s="98"/>
      <c r="DQ23" s="84"/>
      <c r="DR23" s="98"/>
      <c r="DS23" s="84"/>
      <c r="DT23" s="98"/>
      <c r="DU23" s="84"/>
      <c r="DV23" s="98"/>
      <c r="DW23" s="84"/>
      <c r="DX23" s="98"/>
      <c r="DY23" s="84"/>
      <c r="DZ23" s="98"/>
      <c r="EA23" s="84"/>
      <c r="EB23" s="98"/>
      <c r="EC23" s="84"/>
      <c r="ED23" s="98"/>
      <c r="EE23" s="84"/>
      <c r="EF23" s="98"/>
      <c r="EG23" s="84"/>
      <c r="EH23" s="98"/>
      <c r="EI23" s="84"/>
    </row>
    <row r="24" spans="1:139" x14ac:dyDescent="0.2">
      <c r="A24" s="1">
        <v>97208</v>
      </c>
      <c r="B24" s="34" t="s">
        <v>7</v>
      </c>
      <c r="C24" s="12"/>
      <c r="D24" s="84"/>
      <c r="E24" s="12"/>
      <c r="F24" s="84"/>
      <c r="G24" s="12"/>
      <c r="H24" s="84"/>
      <c r="I24" s="12"/>
      <c r="J24" s="84"/>
      <c r="K24" s="12"/>
      <c r="L24" s="84"/>
      <c r="M24" s="30"/>
      <c r="N24" s="102"/>
      <c r="O24" s="34" t="s">
        <v>7</v>
      </c>
      <c r="P24" s="98"/>
      <c r="Q24" s="84"/>
      <c r="R24" s="98"/>
      <c r="S24" s="84"/>
      <c r="T24" s="98"/>
      <c r="U24" s="84"/>
      <c r="V24" s="98"/>
      <c r="W24" s="84"/>
      <c r="X24" s="98"/>
      <c r="Y24" s="84"/>
      <c r="Z24" s="98"/>
      <c r="AA24" s="84"/>
      <c r="AB24" s="98"/>
      <c r="AC24" s="84"/>
      <c r="AD24" s="98"/>
      <c r="AE24" s="84"/>
      <c r="AF24" s="98"/>
      <c r="AG24" s="84"/>
      <c r="AH24" s="98"/>
      <c r="AI24" s="84"/>
      <c r="AJ24" s="98"/>
      <c r="AK24" s="84"/>
      <c r="AL24" s="98"/>
      <c r="AM24" s="84"/>
      <c r="AN24" s="98"/>
      <c r="AO24" s="84"/>
      <c r="AP24" s="98"/>
      <c r="AQ24" s="84"/>
      <c r="AR24" s="98"/>
      <c r="AS24" s="84"/>
      <c r="AT24" s="98"/>
      <c r="AU24" s="84"/>
      <c r="AV24" s="98"/>
      <c r="AW24" s="84"/>
      <c r="AX24" s="98"/>
      <c r="AY24" s="84" t="e">
        <f t="shared" si="1"/>
        <v>#DIV/0!</v>
      </c>
      <c r="AZ24" s="62"/>
      <c r="BA24" s="34" t="s">
        <v>7</v>
      </c>
      <c r="BB24" s="98"/>
      <c r="BC24" s="84"/>
      <c r="BD24" s="98"/>
      <c r="BE24" s="84"/>
      <c r="BF24" s="98"/>
      <c r="BG24" s="84"/>
      <c r="BH24" s="98"/>
      <c r="BI24" s="84"/>
      <c r="BJ24" s="98"/>
      <c r="BK24" s="84"/>
      <c r="BL24" s="98"/>
      <c r="BM24" s="84"/>
      <c r="BN24" s="98"/>
      <c r="BO24" s="84"/>
      <c r="BP24" s="98"/>
      <c r="BQ24" s="84"/>
      <c r="BR24" s="98"/>
      <c r="BS24" s="84"/>
      <c r="BT24" s="98"/>
      <c r="BU24" s="84"/>
      <c r="BV24" s="98"/>
      <c r="BW24" s="84"/>
      <c r="BX24" s="98"/>
      <c r="BY24" s="84"/>
      <c r="BZ24" s="98"/>
      <c r="CA24" s="84"/>
      <c r="CB24" s="98"/>
      <c r="CC24" s="84"/>
      <c r="CD24" s="98"/>
      <c r="CE24" s="84"/>
      <c r="CF24" s="98"/>
      <c r="CG24" s="84"/>
      <c r="CH24" s="98"/>
      <c r="CI24" s="84"/>
      <c r="CJ24" s="98"/>
      <c r="CK24" s="84"/>
      <c r="CL24" s="62"/>
      <c r="CM24" s="34" t="s">
        <v>7</v>
      </c>
      <c r="CN24" s="98"/>
      <c r="CO24" s="84"/>
      <c r="CP24" s="98"/>
      <c r="CQ24" s="84"/>
      <c r="CR24" s="98"/>
      <c r="CS24" s="84"/>
      <c r="CT24" s="98"/>
      <c r="CU24" s="84"/>
      <c r="CV24" s="98"/>
      <c r="CW24" s="84"/>
      <c r="CX24" s="98"/>
      <c r="CY24" s="84"/>
      <c r="CZ24" s="98"/>
      <c r="DA24" s="84"/>
      <c r="DB24" s="98"/>
      <c r="DC24" s="84"/>
      <c r="DD24" s="98"/>
      <c r="DE24" s="84"/>
      <c r="DF24" s="98"/>
      <c r="DG24" s="84"/>
      <c r="DH24" s="98"/>
      <c r="DI24" s="84"/>
      <c r="DJ24" s="98"/>
      <c r="DK24" s="84"/>
      <c r="DL24" s="98"/>
      <c r="DM24" s="84"/>
      <c r="DN24" s="98"/>
      <c r="DO24" s="84"/>
      <c r="DP24" s="98"/>
      <c r="DQ24" s="84"/>
      <c r="DR24" s="98"/>
      <c r="DS24" s="84"/>
      <c r="DT24" s="98"/>
      <c r="DU24" s="84"/>
      <c r="DV24" s="98"/>
      <c r="DW24" s="84"/>
      <c r="DX24" s="98"/>
      <c r="DY24" s="84"/>
      <c r="DZ24" s="98"/>
      <c r="EA24" s="84"/>
      <c r="EB24" s="98"/>
      <c r="EC24" s="84"/>
      <c r="ED24" s="98"/>
      <c r="EE24" s="84"/>
      <c r="EF24" s="98"/>
      <c r="EG24" s="84"/>
      <c r="EH24" s="98"/>
      <c r="EI24" s="84"/>
    </row>
    <row r="25" spans="1:139" x14ac:dyDescent="0.2">
      <c r="A25" s="1">
        <v>97218</v>
      </c>
      <c r="B25" s="34" t="s">
        <v>15</v>
      </c>
      <c r="C25" s="12"/>
      <c r="D25" s="84"/>
      <c r="E25" s="12"/>
      <c r="F25" s="84"/>
      <c r="G25" s="12"/>
      <c r="H25" s="84"/>
      <c r="I25" s="12"/>
      <c r="J25" s="84"/>
      <c r="K25" s="12"/>
      <c r="L25" s="84"/>
      <c r="M25" s="30"/>
      <c r="N25" s="102"/>
      <c r="O25" s="34" t="s">
        <v>15</v>
      </c>
      <c r="P25" s="98"/>
      <c r="Q25" s="84"/>
      <c r="R25" s="98"/>
      <c r="S25" s="84"/>
      <c r="T25" s="98"/>
      <c r="U25" s="84"/>
      <c r="V25" s="98"/>
      <c r="W25" s="84"/>
      <c r="X25" s="98"/>
      <c r="Y25" s="84"/>
      <c r="Z25" s="98"/>
      <c r="AA25" s="84"/>
      <c r="AB25" s="98"/>
      <c r="AC25" s="84"/>
      <c r="AD25" s="98"/>
      <c r="AE25" s="84"/>
      <c r="AF25" s="98"/>
      <c r="AG25" s="84"/>
      <c r="AH25" s="98"/>
      <c r="AI25" s="84"/>
      <c r="AJ25" s="98"/>
      <c r="AK25" s="84"/>
      <c r="AL25" s="98"/>
      <c r="AM25" s="84"/>
      <c r="AN25" s="98"/>
      <c r="AO25" s="84"/>
      <c r="AP25" s="98"/>
      <c r="AQ25" s="84"/>
      <c r="AR25" s="98"/>
      <c r="AS25" s="84"/>
      <c r="AT25" s="98"/>
      <c r="AU25" s="84"/>
      <c r="AV25" s="98"/>
      <c r="AW25" s="84"/>
      <c r="AX25" s="98"/>
      <c r="AY25" s="84" t="e">
        <f t="shared" si="1"/>
        <v>#DIV/0!</v>
      </c>
      <c r="AZ25" s="62"/>
      <c r="BA25" s="34" t="s">
        <v>15</v>
      </c>
      <c r="BB25" s="98"/>
      <c r="BC25" s="84"/>
      <c r="BD25" s="98"/>
      <c r="BE25" s="84"/>
      <c r="BF25" s="98"/>
      <c r="BG25" s="84"/>
      <c r="BH25" s="98"/>
      <c r="BI25" s="84"/>
      <c r="BJ25" s="98"/>
      <c r="BK25" s="84"/>
      <c r="BL25" s="98"/>
      <c r="BM25" s="84"/>
      <c r="BN25" s="98"/>
      <c r="BO25" s="84"/>
      <c r="BP25" s="98"/>
      <c r="BQ25" s="84"/>
      <c r="BR25" s="98"/>
      <c r="BS25" s="84"/>
      <c r="BT25" s="98"/>
      <c r="BU25" s="84"/>
      <c r="BV25" s="98"/>
      <c r="BW25" s="84"/>
      <c r="BX25" s="98"/>
      <c r="BY25" s="84"/>
      <c r="BZ25" s="98"/>
      <c r="CA25" s="84"/>
      <c r="CB25" s="98"/>
      <c r="CC25" s="84"/>
      <c r="CD25" s="98"/>
      <c r="CE25" s="84"/>
      <c r="CF25" s="98"/>
      <c r="CG25" s="84"/>
      <c r="CH25" s="98"/>
      <c r="CI25" s="84"/>
      <c r="CJ25" s="98"/>
      <c r="CK25" s="84"/>
      <c r="CL25" s="62"/>
      <c r="CM25" s="34" t="s">
        <v>15</v>
      </c>
      <c r="CN25" s="98"/>
      <c r="CO25" s="84"/>
      <c r="CP25" s="98"/>
      <c r="CQ25" s="84"/>
      <c r="CR25" s="98"/>
      <c r="CS25" s="84"/>
      <c r="CT25" s="98"/>
      <c r="CU25" s="84"/>
      <c r="CV25" s="98"/>
      <c r="CW25" s="84"/>
      <c r="CX25" s="98"/>
      <c r="CY25" s="84"/>
      <c r="CZ25" s="98"/>
      <c r="DA25" s="84"/>
      <c r="DB25" s="98"/>
      <c r="DC25" s="84"/>
      <c r="DD25" s="98"/>
      <c r="DE25" s="84"/>
      <c r="DF25" s="98"/>
      <c r="DG25" s="84"/>
      <c r="DH25" s="98"/>
      <c r="DI25" s="84"/>
      <c r="DJ25" s="98"/>
      <c r="DK25" s="84"/>
      <c r="DL25" s="98"/>
      <c r="DM25" s="84"/>
      <c r="DN25" s="98"/>
      <c r="DO25" s="84"/>
      <c r="DP25" s="98"/>
      <c r="DQ25" s="84"/>
      <c r="DR25" s="98"/>
      <c r="DS25" s="84"/>
      <c r="DT25" s="98"/>
      <c r="DU25" s="84"/>
      <c r="DV25" s="98"/>
      <c r="DW25" s="84"/>
      <c r="DX25" s="98"/>
      <c r="DY25" s="84"/>
      <c r="DZ25" s="98"/>
      <c r="EA25" s="84"/>
      <c r="EB25" s="98"/>
      <c r="EC25" s="84"/>
      <c r="ED25" s="98"/>
      <c r="EE25" s="84"/>
      <c r="EF25" s="98"/>
      <c r="EG25" s="84"/>
      <c r="EH25" s="98"/>
      <c r="EI25" s="84"/>
    </row>
    <row r="26" spans="1:139" x14ac:dyDescent="0.2">
      <c r="A26" s="1">
        <v>97233</v>
      </c>
      <c r="B26" s="34" t="s">
        <v>16</v>
      </c>
      <c r="C26" s="12"/>
      <c r="D26" s="84"/>
      <c r="E26" s="12"/>
      <c r="F26" s="84"/>
      <c r="G26" s="12"/>
      <c r="H26" s="84"/>
      <c r="I26" s="12"/>
      <c r="J26" s="84"/>
      <c r="K26" s="12"/>
      <c r="L26" s="84"/>
      <c r="M26" s="30"/>
      <c r="N26" s="102"/>
      <c r="O26" s="34" t="s">
        <v>16</v>
      </c>
      <c r="P26" s="98"/>
      <c r="Q26" s="84"/>
      <c r="R26" s="98"/>
      <c r="S26" s="84"/>
      <c r="T26" s="98"/>
      <c r="U26" s="84"/>
      <c r="V26" s="98"/>
      <c r="W26" s="84"/>
      <c r="X26" s="98"/>
      <c r="Y26" s="84"/>
      <c r="Z26" s="98"/>
      <c r="AA26" s="84"/>
      <c r="AB26" s="98"/>
      <c r="AC26" s="84"/>
      <c r="AD26" s="98"/>
      <c r="AE26" s="84"/>
      <c r="AF26" s="98"/>
      <c r="AG26" s="84"/>
      <c r="AH26" s="98"/>
      <c r="AI26" s="84"/>
      <c r="AJ26" s="98"/>
      <c r="AK26" s="84"/>
      <c r="AL26" s="98"/>
      <c r="AM26" s="84"/>
      <c r="AN26" s="98"/>
      <c r="AO26" s="84"/>
      <c r="AP26" s="98"/>
      <c r="AQ26" s="84"/>
      <c r="AR26" s="98"/>
      <c r="AS26" s="84"/>
      <c r="AT26" s="98"/>
      <c r="AU26" s="84"/>
      <c r="AV26" s="98"/>
      <c r="AW26" s="84"/>
      <c r="AX26" s="98"/>
      <c r="AY26" s="84" t="e">
        <f t="shared" si="1"/>
        <v>#DIV/0!</v>
      </c>
      <c r="AZ26" s="62"/>
      <c r="BA26" s="34" t="s">
        <v>16</v>
      </c>
      <c r="BB26" s="98"/>
      <c r="BC26" s="84"/>
      <c r="BD26" s="98"/>
      <c r="BE26" s="84"/>
      <c r="BF26" s="98"/>
      <c r="BG26" s="84"/>
      <c r="BH26" s="98"/>
      <c r="BI26" s="84"/>
      <c r="BJ26" s="98"/>
      <c r="BK26" s="84"/>
      <c r="BL26" s="98"/>
      <c r="BM26" s="84"/>
      <c r="BN26" s="98"/>
      <c r="BO26" s="84"/>
      <c r="BP26" s="98"/>
      <c r="BQ26" s="84"/>
      <c r="BR26" s="98"/>
      <c r="BS26" s="84"/>
      <c r="BT26" s="98"/>
      <c r="BU26" s="84"/>
      <c r="BV26" s="98"/>
      <c r="BW26" s="84"/>
      <c r="BX26" s="98"/>
      <c r="BY26" s="84"/>
      <c r="BZ26" s="98"/>
      <c r="CA26" s="84"/>
      <c r="CB26" s="98"/>
      <c r="CC26" s="84"/>
      <c r="CD26" s="98"/>
      <c r="CE26" s="84"/>
      <c r="CF26" s="98"/>
      <c r="CG26" s="84"/>
      <c r="CH26" s="98"/>
      <c r="CI26" s="84"/>
      <c r="CJ26" s="98"/>
      <c r="CK26" s="84"/>
      <c r="CL26" s="62"/>
      <c r="CM26" s="34" t="s">
        <v>16</v>
      </c>
      <c r="CN26" s="98"/>
      <c r="CO26" s="84"/>
      <c r="CP26" s="98"/>
      <c r="CQ26" s="84"/>
      <c r="CR26" s="98"/>
      <c r="CS26" s="84"/>
      <c r="CT26" s="98"/>
      <c r="CU26" s="84"/>
      <c r="CV26" s="98"/>
      <c r="CW26" s="84"/>
      <c r="CX26" s="98"/>
      <c r="CY26" s="84"/>
      <c r="CZ26" s="98"/>
      <c r="DA26" s="84"/>
      <c r="DB26" s="98"/>
      <c r="DC26" s="84"/>
      <c r="DD26" s="98"/>
      <c r="DE26" s="84"/>
      <c r="DF26" s="98"/>
      <c r="DG26" s="84"/>
      <c r="DH26" s="98"/>
      <c r="DI26" s="84"/>
      <c r="DJ26" s="98"/>
      <c r="DK26" s="84"/>
      <c r="DL26" s="98"/>
      <c r="DM26" s="84"/>
      <c r="DN26" s="98"/>
      <c r="DO26" s="84"/>
      <c r="DP26" s="98"/>
      <c r="DQ26" s="84"/>
      <c r="DR26" s="98"/>
      <c r="DS26" s="84"/>
      <c r="DT26" s="98"/>
      <c r="DU26" s="84"/>
      <c r="DV26" s="98"/>
      <c r="DW26" s="84"/>
      <c r="DX26" s="98"/>
      <c r="DY26" s="84"/>
      <c r="DZ26" s="98"/>
      <c r="EA26" s="84"/>
      <c r="EB26" s="98"/>
      <c r="EC26" s="84"/>
      <c r="ED26" s="98"/>
      <c r="EE26" s="84"/>
      <c r="EF26" s="98"/>
      <c r="EG26" s="84"/>
      <c r="EH26" s="98"/>
      <c r="EI26" s="84"/>
    </row>
    <row r="27" spans="1:139" x14ac:dyDescent="0.2">
      <c r="A27" s="1">
        <v>97219</v>
      </c>
      <c r="B27" s="34" t="s">
        <v>31</v>
      </c>
      <c r="C27" s="12"/>
      <c r="D27" s="84"/>
      <c r="E27" s="12"/>
      <c r="F27" s="84"/>
      <c r="G27" s="12"/>
      <c r="H27" s="84"/>
      <c r="I27" s="12"/>
      <c r="J27" s="84"/>
      <c r="K27" s="12"/>
      <c r="L27" s="84"/>
      <c r="M27" s="30"/>
      <c r="N27" s="102"/>
      <c r="O27" s="34" t="s">
        <v>31</v>
      </c>
      <c r="P27" s="98"/>
      <c r="Q27" s="84"/>
      <c r="R27" s="98"/>
      <c r="S27" s="84"/>
      <c r="T27" s="98"/>
      <c r="U27" s="84"/>
      <c r="V27" s="98"/>
      <c r="W27" s="84"/>
      <c r="X27" s="98"/>
      <c r="Y27" s="84"/>
      <c r="Z27" s="98"/>
      <c r="AA27" s="84"/>
      <c r="AB27" s="98"/>
      <c r="AC27" s="84"/>
      <c r="AD27" s="98"/>
      <c r="AE27" s="84"/>
      <c r="AF27" s="98"/>
      <c r="AG27" s="84"/>
      <c r="AH27" s="98"/>
      <c r="AI27" s="84"/>
      <c r="AJ27" s="98"/>
      <c r="AK27" s="84"/>
      <c r="AL27" s="98"/>
      <c r="AM27" s="84"/>
      <c r="AN27" s="98"/>
      <c r="AO27" s="84"/>
      <c r="AP27" s="98"/>
      <c r="AQ27" s="84"/>
      <c r="AR27" s="98"/>
      <c r="AS27" s="84"/>
      <c r="AT27" s="98"/>
      <c r="AU27" s="84"/>
      <c r="AV27" s="98"/>
      <c r="AW27" s="84"/>
      <c r="AX27" s="98"/>
      <c r="AY27" s="84" t="e">
        <f t="shared" si="1"/>
        <v>#DIV/0!</v>
      </c>
      <c r="AZ27" s="62"/>
      <c r="BA27" s="34" t="s">
        <v>31</v>
      </c>
      <c r="BB27" s="98"/>
      <c r="BC27" s="84"/>
      <c r="BD27" s="98"/>
      <c r="BE27" s="84"/>
      <c r="BF27" s="98"/>
      <c r="BG27" s="84"/>
      <c r="BH27" s="98"/>
      <c r="BI27" s="84"/>
      <c r="BJ27" s="98"/>
      <c r="BK27" s="84"/>
      <c r="BL27" s="98"/>
      <c r="BM27" s="84"/>
      <c r="BN27" s="98"/>
      <c r="BO27" s="84"/>
      <c r="BP27" s="98"/>
      <c r="BQ27" s="84"/>
      <c r="BR27" s="98"/>
      <c r="BS27" s="84"/>
      <c r="BT27" s="98"/>
      <c r="BU27" s="84"/>
      <c r="BV27" s="98"/>
      <c r="BW27" s="84"/>
      <c r="BX27" s="98"/>
      <c r="BY27" s="84"/>
      <c r="BZ27" s="98"/>
      <c r="CA27" s="84"/>
      <c r="CB27" s="98"/>
      <c r="CC27" s="84"/>
      <c r="CD27" s="98"/>
      <c r="CE27" s="84"/>
      <c r="CF27" s="98"/>
      <c r="CG27" s="84"/>
      <c r="CH27" s="98"/>
      <c r="CI27" s="84"/>
      <c r="CJ27" s="98"/>
      <c r="CK27" s="84"/>
      <c r="CL27" s="62"/>
      <c r="CM27" s="34" t="s">
        <v>31</v>
      </c>
      <c r="CN27" s="98"/>
      <c r="CO27" s="84"/>
      <c r="CP27" s="98"/>
      <c r="CQ27" s="84"/>
      <c r="CR27" s="98"/>
      <c r="CS27" s="84"/>
      <c r="CT27" s="98"/>
      <c r="CU27" s="84"/>
      <c r="CV27" s="98"/>
      <c r="CW27" s="84"/>
      <c r="CX27" s="98"/>
      <c r="CY27" s="84"/>
      <c r="CZ27" s="98"/>
      <c r="DA27" s="84"/>
      <c r="DB27" s="98"/>
      <c r="DC27" s="84"/>
      <c r="DD27" s="98"/>
      <c r="DE27" s="84"/>
      <c r="DF27" s="98"/>
      <c r="DG27" s="84"/>
      <c r="DH27" s="98"/>
      <c r="DI27" s="84"/>
      <c r="DJ27" s="98"/>
      <c r="DK27" s="84"/>
      <c r="DL27" s="98"/>
      <c r="DM27" s="84"/>
      <c r="DN27" s="98"/>
      <c r="DO27" s="84"/>
      <c r="DP27" s="98"/>
      <c r="DQ27" s="84"/>
      <c r="DR27" s="98"/>
      <c r="DS27" s="84"/>
      <c r="DT27" s="98"/>
      <c r="DU27" s="84"/>
      <c r="DV27" s="98"/>
      <c r="DW27" s="84"/>
      <c r="DX27" s="98"/>
      <c r="DY27" s="84"/>
      <c r="DZ27" s="98"/>
      <c r="EA27" s="84"/>
      <c r="EB27" s="98"/>
      <c r="EC27" s="84"/>
      <c r="ED27" s="98"/>
      <c r="EE27" s="84"/>
      <c r="EF27" s="98"/>
      <c r="EG27" s="84"/>
      <c r="EH27" s="98"/>
      <c r="EI27" s="84"/>
    </row>
    <row r="28" spans="1:139" s="55" customFormat="1" x14ac:dyDescent="0.2">
      <c r="A28" s="107">
        <v>97225</v>
      </c>
      <c r="B28" s="34" t="s">
        <v>20</v>
      </c>
      <c r="C28" s="14"/>
      <c r="D28" s="84"/>
      <c r="E28" s="14"/>
      <c r="F28" s="84"/>
      <c r="G28" s="14"/>
      <c r="H28" s="84"/>
      <c r="I28" s="14"/>
      <c r="J28" s="84"/>
      <c r="K28" s="14"/>
      <c r="L28" s="84"/>
      <c r="M28" s="30"/>
      <c r="N28" s="102"/>
      <c r="O28" s="34" t="s">
        <v>20</v>
      </c>
      <c r="P28" s="108"/>
      <c r="Q28" s="84"/>
      <c r="R28" s="108"/>
      <c r="S28" s="84"/>
      <c r="T28" s="108"/>
      <c r="U28" s="84"/>
      <c r="V28" s="108"/>
      <c r="W28" s="84"/>
      <c r="X28" s="108"/>
      <c r="Y28" s="84"/>
      <c r="Z28" s="108"/>
      <c r="AA28" s="84"/>
      <c r="AB28" s="108"/>
      <c r="AC28" s="84"/>
      <c r="AD28" s="108"/>
      <c r="AE28" s="84"/>
      <c r="AF28" s="108"/>
      <c r="AG28" s="84"/>
      <c r="AH28" s="108"/>
      <c r="AI28" s="84"/>
      <c r="AJ28" s="108"/>
      <c r="AK28" s="84"/>
      <c r="AL28" s="108"/>
      <c r="AM28" s="84"/>
      <c r="AN28" s="108"/>
      <c r="AO28" s="84"/>
      <c r="AP28" s="108"/>
      <c r="AQ28" s="84"/>
      <c r="AR28" s="108"/>
      <c r="AS28" s="84"/>
      <c r="AT28" s="108"/>
      <c r="AU28" s="84"/>
      <c r="AV28" s="108"/>
      <c r="AW28" s="84"/>
      <c r="AX28" s="108"/>
      <c r="AY28" s="84" t="e">
        <f t="shared" si="1"/>
        <v>#DIV/0!</v>
      </c>
      <c r="AZ28" s="62"/>
      <c r="BA28" s="34" t="s">
        <v>20</v>
      </c>
      <c r="BB28" s="108"/>
      <c r="BC28" s="84"/>
      <c r="BD28" s="108"/>
      <c r="BE28" s="84"/>
      <c r="BF28" s="108"/>
      <c r="BG28" s="84"/>
      <c r="BH28" s="108"/>
      <c r="BI28" s="84"/>
      <c r="BJ28" s="108"/>
      <c r="BK28" s="84"/>
      <c r="BL28" s="108"/>
      <c r="BM28" s="84"/>
      <c r="BN28" s="108"/>
      <c r="BO28" s="84"/>
      <c r="BP28" s="108"/>
      <c r="BQ28" s="84"/>
      <c r="BR28" s="108"/>
      <c r="BS28" s="84"/>
      <c r="BT28" s="108"/>
      <c r="BU28" s="84"/>
      <c r="BV28" s="108"/>
      <c r="BW28" s="84"/>
      <c r="BX28" s="108"/>
      <c r="BY28" s="84"/>
      <c r="BZ28" s="108"/>
      <c r="CA28" s="84"/>
      <c r="CB28" s="108"/>
      <c r="CC28" s="84"/>
      <c r="CD28" s="108"/>
      <c r="CE28" s="84"/>
      <c r="CF28" s="108"/>
      <c r="CG28" s="84"/>
      <c r="CH28" s="108"/>
      <c r="CI28" s="84"/>
      <c r="CJ28" s="108"/>
      <c r="CK28" s="84"/>
      <c r="CL28" s="62"/>
      <c r="CM28" s="34" t="s">
        <v>20</v>
      </c>
      <c r="CN28" s="108"/>
      <c r="CO28" s="84"/>
      <c r="CP28" s="108"/>
      <c r="CQ28" s="84"/>
      <c r="CR28" s="108"/>
      <c r="CS28" s="84"/>
      <c r="CT28" s="108"/>
      <c r="CU28" s="84"/>
      <c r="CV28" s="108"/>
      <c r="CW28" s="84"/>
      <c r="CX28" s="108"/>
      <c r="CY28" s="84"/>
      <c r="CZ28" s="108"/>
      <c r="DA28" s="84"/>
      <c r="DB28" s="108"/>
      <c r="DC28" s="84"/>
      <c r="DD28" s="108"/>
      <c r="DE28" s="84"/>
      <c r="DF28" s="108"/>
      <c r="DG28" s="84"/>
      <c r="DH28" s="108"/>
      <c r="DI28" s="84"/>
      <c r="DJ28" s="108"/>
      <c r="DK28" s="84"/>
      <c r="DL28" s="108"/>
      <c r="DM28" s="84"/>
      <c r="DN28" s="108"/>
      <c r="DO28" s="84"/>
      <c r="DP28" s="108"/>
      <c r="DQ28" s="84"/>
      <c r="DR28" s="108"/>
      <c r="DS28" s="84"/>
      <c r="DT28" s="108"/>
      <c r="DU28" s="84"/>
      <c r="DV28" s="108"/>
      <c r="DW28" s="84"/>
      <c r="DX28" s="108"/>
      <c r="DY28" s="84"/>
      <c r="DZ28" s="108"/>
      <c r="EA28" s="84"/>
      <c r="EB28" s="108"/>
      <c r="EC28" s="84"/>
      <c r="ED28" s="108"/>
      <c r="EE28" s="84"/>
      <c r="EF28" s="108"/>
      <c r="EG28" s="84"/>
      <c r="EH28" s="108"/>
      <c r="EI28" s="84"/>
    </row>
    <row r="29" spans="1:139" x14ac:dyDescent="0.2">
      <c r="A29" s="3"/>
      <c r="B29" s="37" t="s">
        <v>37</v>
      </c>
      <c r="C29" s="17"/>
      <c r="D29" s="27"/>
      <c r="E29" s="17"/>
      <c r="F29" s="27"/>
      <c r="G29" s="17"/>
      <c r="H29" s="27"/>
      <c r="I29" s="17"/>
      <c r="J29" s="27"/>
      <c r="K29" s="17"/>
      <c r="L29" s="27"/>
      <c r="M29" s="32"/>
      <c r="N29" s="103"/>
      <c r="O29" s="37" t="s">
        <v>37</v>
      </c>
      <c r="P29" s="17"/>
      <c r="Q29" s="27"/>
      <c r="R29" s="17"/>
      <c r="S29" s="27"/>
      <c r="T29" s="17"/>
      <c r="U29" s="27"/>
      <c r="V29" s="17"/>
      <c r="W29" s="27"/>
      <c r="X29" s="17"/>
      <c r="Y29" s="27"/>
      <c r="Z29" s="17"/>
      <c r="AA29" s="27"/>
      <c r="AB29" s="17"/>
      <c r="AC29" s="27"/>
      <c r="AD29" s="17"/>
      <c r="AE29" s="27"/>
      <c r="AF29" s="17"/>
      <c r="AG29" s="27"/>
      <c r="AH29" s="17"/>
      <c r="AI29" s="27"/>
      <c r="AJ29" s="17"/>
      <c r="AK29" s="27"/>
      <c r="AL29" s="17"/>
      <c r="AM29" s="27"/>
      <c r="AN29" s="17"/>
      <c r="AO29" s="27"/>
      <c r="AP29" s="17"/>
      <c r="AQ29" s="27"/>
      <c r="AR29" s="17"/>
      <c r="AS29" s="27"/>
      <c r="AT29" s="17"/>
      <c r="AU29" s="27"/>
      <c r="AV29" s="17"/>
      <c r="AW29" s="27"/>
      <c r="AX29" s="17"/>
      <c r="AY29" s="27" t="e">
        <f t="shared" si="1"/>
        <v>#DIV/0!</v>
      </c>
      <c r="AZ29" s="62"/>
      <c r="BA29" s="37" t="s">
        <v>37</v>
      </c>
      <c r="BB29" s="17"/>
      <c r="BC29" s="27"/>
      <c r="BD29" s="17"/>
      <c r="BE29" s="27"/>
      <c r="BF29" s="17"/>
      <c r="BG29" s="27"/>
      <c r="BH29" s="17"/>
      <c r="BI29" s="27"/>
      <c r="BJ29" s="17"/>
      <c r="BK29" s="27"/>
      <c r="BL29" s="17"/>
      <c r="BM29" s="27"/>
      <c r="BN29" s="17"/>
      <c r="BO29" s="27"/>
      <c r="BP29" s="17"/>
      <c r="BQ29" s="27"/>
      <c r="BR29" s="17"/>
      <c r="BS29" s="27"/>
      <c r="BT29" s="17"/>
      <c r="BU29" s="27"/>
      <c r="BV29" s="17"/>
      <c r="BW29" s="27"/>
      <c r="BX29" s="17"/>
      <c r="BY29" s="27"/>
      <c r="BZ29" s="17"/>
      <c r="CA29" s="27"/>
      <c r="CB29" s="17"/>
      <c r="CC29" s="27"/>
      <c r="CD29" s="17"/>
      <c r="CE29" s="27"/>
      <c r="CF29" s="17"/>
      <c r="CG29" s="27"/>
      <c r="CH29" s="17"/>
      <c r="CI29" s="27"/>
      <c r="CJ29" s="17"/>
      <c r="CK29" s="27"/>
      <c r="CL29" s="62"/>
      <c r="CM29" s="37" t="s">
        <v>37</v>
      </c>
      <c r="CN29" s="17"/>
      <c r="CO29" s="27"/>
      <c r="CP29" s="17"/>
      <c r="CQ29" s="27"/>
      <c r="CR29" s="17"/>
      <c r="CS29" s="27"/>
      <c r="CT29" s="17"/>
      <c r="CU29" s="27"/>
      <c r="CV29" s="17"/>
      <c r="CW29" s="27"/>
      <c r="CX29" s="17"/>
      <c r="CY29" s="27"/>
      <c r="CZ29" s="17"/>
      <c r="DA29" s="27"/>
      <c r="DB29" s="17"/>
      <c r="DC29" s="27"/>
      <c r="DD29" s="17"/>
      <c r="DE29" s="27"/>
      <c r="DF29" s="17"/>
      <c r="DG29" s="27"/>
      <c r="DH29" s="17"/>
      <c r="DI29" s="27"/>
      <c r="DJ29" s="17"/>
      <c r="DK29" s="27"/>
      <c r="DL29" s="17"/>
      <c r="DM29" s="27"/>
      <c r="DN29" s="17"/>
      <c r="DO29" s="27"/>
      <c r="DP29" s="17"/>
      <c r="DQ29" s="27"/>
      <c r="DR29" s="17"/>
      <c r="DS29" s="27"/>
      <c r="DT29" s="17"/>
      <c r="DU29" s="27"/>
      <c r="DV29" s="17"/>
      <c r="DW29" s="27"/>
      <c r="DX29" s="17"/>
      <c r="DY29" s="27"/>
      <c r="DZ29" s="17"/>
      <c r="EA29" s="27"/>
      <c r="EB29" s="17"/>
      <c r="EC29" s="27"/>
      <c r="ED29" s="17"/>
      <c r="EE29" s="27"/>
      <c r="EF29" s="17"/>
      <c r="EG29" s="27"/>
      <c r="EH29" s="17"/>
      <c r="EI29" s="27"/>
    </row>
    <row r="30" spans="1:139" ht="13.5" thickBot="1" x14ac:dyDescent="0.25">
      <c r="A30" s="3"/>
      <c r="B30" s="36" t="s">
        <v>39</v>
      </c>
      <c r="C30" s="16"/>
      <c r="D30" s="53"/>
      <c r="E30" s="16"/>
      <c r="F30" s="53"/>
      <c r="G30" s="16"/>
      <c r="H30" s="53"/>
      <c r="I30" s="16"/>
      <c r="J30" s="53"/>
      <c r="K30" s="16"/>
      <c r="L30" s="53"/>
      <c r="M30" s="48"/>
      <c r="N30" s="103"/>
      <c r="O30" s="36" t="s">
        <v>39</v>
      </c>
      <c r="P30" s="16"/>
      <c r="Q30" s="53"/>
      <c r="R30" s="16"/>
      <c r="S30" s="53"/>
      <c r="T30" s="16"/>
      <c r="U30" s="53"/>
      <c r="V30" s="16"/>
      <c r="W30" s="53"/>
      <c r="X30" s="16"/>
      <c r="Y30" s="53"/>
      <c r="Z30" s="16"/>
      <c r="AA30" s="53"/>
      <c r="AB30" s="16"/>
      <c r="AC30" s="53"/>
      <c r="AD30" s="16"/>
      <c r="AE30" s="53"/>
      <c r="AF30" s="16"/>
      <c r="AG30" s="53"/>
      <c r="AH30" s="16"/>
      <c r="AI30" s="53"/>
      <c r="AJ30" s="16"/>
      <c r="AK30" s="53"/>
      <c r="AL30" s="16"/>
      <c r="AM30" s="53"/>
      <c r="AN30" s="16"/>
      <c r="AO30" s="53"/>
      <c r="AP30" s="16"/>
      <c r="AQ30" s="53"/>
      <c r="AR30" s="16"/>
      <c r="AS30" s="53"/>
      <c r="AT30" s="16"/>
      <c r="AU30" s="53"/>
      <c r="AV30" s="16"/>
      <c r="AW30" s="53"/>
      <c r="AX30" s="16"/>
      <c r="AY30" s="53" t="e">
        <f t="shared" si="1"/>
        <v>#DIV/0!</v>
      </c>
      <c r="AZ30" s="62"/>
      <c r="BA30" s="36" t="s">
        <v>39</v>
      </c>
      <c r="BB30" s="16"/>
      <c r="BC30" s="53"/>
      <c r="BD30" s="16"/>
      <c r="BE30" s="53"/>
      <c r="BF30" s="16"/>
      <c r="BG30" s="53"/>
      <c r="BH30" s="16"/>
      <c r="BI30" s="53"/>
      <c r="BJ30" s="16"/>
      <c r="BK30" s="53"/>
      <c r="BL30" s="16"/>
      <c r="BM30" s="53"/>
      <c r="BN30" s="16"/>
      <c r="BO30" s="53"/>
      <c r="BP30" s="16"/>
      <c r="BQ30" s="53"/>
      <c r="BR30" s="16"/>
      <c r="BS30" s="53"/>
      <c r="BT30" s="16"/>
      <c r="BU30" s="53"/>
      <c r="BV30" s="16"/>
      <c r="BW30" s="53"/>
      <c r="BX30" s="16"/>
      <c r="BY30" s="53"/>
      <c r="BZ30" s="16"/>
      <c r="CA30" s="53"/>
      <c r="CB30" s="16"/>
      <c r="CC30" s="53"/>
      <c r="CD30" s="16"/>
      <c r="CE30" s="53"/>
      <c r="CF30" s="16"/>
      <c r="CG30" s="53"/>
      <c r="CH30" s="16"/>
      <c r="CI30" s="53"/>
      <c r="CJ30" s="16"/>
      <c r="CK30" s="53"/>
      <c r="CL30" s="62"/>
      <c r="CM30" s="36" t="s">
        <v>39</v>
      </c>
      <c r="CN30" s="16"/>
      <c r="CO30" s="53"/>
      <c r="CP30" s="16"/>
      <c r="CQ30" s="53"/>
      <c r="CR30" s="16"/>
      <c r="CS30" s="53"/>
      <c r="CT30" s="16"/>
      <c r="CU30" s="53"/>
      <c r="CV30" s="16"/>
      <c r="CW30" s="53"/>
      <c r="CX30" s="16"/>
      <c r="CY30" s="53"/>
      <c r="CZ30" s="16"/>
      <c r="DA30" s="53"/>
      <c r="DB30" s="16"/>
      <c r="DC30" s="53"/>
      <c r="DD30" s="16"/>
      <c r="DE30" s="53"/>
      <c r="DF30" s="16"/>
      <c r="DG30" s="53"/>
      <c r="DH30" s="16"/>
      <c r="DI30" s="53"/>
      <c r="DJ30" s="16"/>
      <c r="DK30" s="53"/>
      <c r="DL30" s="16"/>
      <c r="DM30" s="53"/>
      <c r="DN30" s="16"/>
      <c r="DO30" s="53"/>
      <c r="DP30" s="16"/>
      <c r="DQ30" s="53"/>
      <c r="DR30" s="16"/>
      <c r="DS30" s="53"/>
      <c r="DT30" s="16"/>
      <c r="DU30" s="53"/>
      <c r="DV30" s="16"/>
      <c r="DW30" s="53"/>
      <c r="DX30" s="16"/>
      <c r="DY30" s="53"/>
      <c r="DZ30" s="16"/>
      <c r="EA30" s="53"/>
      <c r="EB30" s="16"/>
      <c r="EC30" s="53"/>
      <c r="ED30" s="16"/>
      <c r="EE30" s="53"/>
      <c r="EF30" s="16"/>
      <c r="EG30" s="53"/>
      <c r="EH30" s="16"/>
      <c r="EI30" s="53"/>
    </row>
    <row r="31" spans="1:139" x14ac:dyDescent="0.2">
      <c r="A31" s="1">
        <v>97210</v>
      </c>
      <c r="B31" s="33" t="s">
        <v>33</v>
      </c>
      <c r="C31" s="12"/>
      <c r="D31" s="86"/>
      <c r="E31" s="12"/>
      <c r="F31" s="86"/>
      <c r="G31" s="12"/>
      <c r="H31" s="86"/>
      <c r="I31" s="12"/>
      <c r="J31" s="86"/>
      <c r="K31" s="12"/>
      <c r="L31" s="86"/>
      <c r="M31" s="47"/>
      <c r="N31" s="102"/>
      <c r="O31" s="33" t="s">
        <v>33</v>
      </c>
      <c r="P31" s="98"/>
      <c r="Q31" s="86"/>
      <c r="R31" s="98"/>
      <c r="S31" s="86"/>
      <c r="T31" s="98"/>
      <c r="U31" s="86"/>
      <c r="V31" s="98"/>
      <c r="W31" s="86"/>
      <c r="X31" s="98"/>
      <c r="Y31" s="86"/>
      <c r="Z31" s="98"/>
      <c r="AA31" s="86"/>
      <c r="AB31" s="98"/>
      <c r="AC31" s="86"/>
      <c r="AD31" s="98"/>
      <c r="AE31" s="86"/>
      <c r="AF31" s="98"/>
      <c r="AG31" s="86"/>
      <c r="AH31" s="98"/>
      <c r="AI31" s="86"/>
      <c r="AJ31" s="98"/>
      <c r="AK31" s="86"/>
      <c r="AL31" s="98"/>
      <c r="AM31" s="86"/>
      <c r="AN31" s="98"/>
      <c r="AO31" s="86"/>
      <c r="AP31" s="98"/>
      <c r="AQ31" s="86"/>
      <c r="AR31" s="98"/>
      <c r="AS31" s="86"/>
      <c r="AT31" s="98"/>
      <c r="AU31" s="86"/>
      <c r="AV31" s="98"/>
      <c r="AW31" s="86"/>
      <c r="AX31" s="98"/>
      <c r="AY31" s="86" t="e">
        <f t="shared" si="1"/>
        <v>#DIV/0!</v>
      </c>
      <c r="AZ31" s="62"/>
      <c r="BA31" s="33" t="s">
        <v>33</v>
      </c>
      <c r="BB31" s="98"/>
      <c r="BC31" s="86"/>
      <c r="BD31" s="98"/>
      <c r="BE31" s="86"/>
      <c r="BF31" s="98"/>
      <c r="BG31" s="86"/>
      <c r="BH31" s="98"/>
      <c r="BI31" s="86"/>
      <c r="BJ31" s="98"/>
      <c r="BK31" s="86"/>
      <c r="BL31" s="98"/>
      <c r="BM31" s="86"/>
      <c r="BN31" s="98"/>
      <c r="BO31" s="86"/>
      <c r="BP31" s="98"/>
      <c r="BQ31" s="86"/>
      <c r="BR31" s="98"/>
      <c r="BS31" s="86"/>
      <c r="BT31" s="98"/>
      <c r="BU31" s="86"/>
      <c r="BV31" s="98"/>
      <c r="BW31" s="86"/>
      <c r="BX31" s="98"/>
      <c r="BY31" s="86"/>
      <c r="BZ31" s="98"/>
      <c r="CA31" s="86"/>
      <c r="CB31" s="98"/>
      <c r="CC31" s="86"/>
      <c r="CD31" s="98"/>
      <c r="CE31" s="86"/>
      <c r="CF31" s="98"/>
      <c r="CG31" s="86"/>
      <c r="CH31" s="98"/>
      <c r="CI31" s="86"/>
      <c r="CJ31" s="98"/>
      <c r="CK31" s="86"/>
      <c r="CL31" s="62"/>
      <c r="CM31" s="33" t="s">
        <v>33</v>
      </c>
      <c r="CN31" s="98"/>
      <c r="CO31" s="86"/>
      <c r="CP31" s="98"/>
      <c r="CQ31" s="86"/>
      <c r="CR31" s="98"/>
      <c r="CS31" s="86"/>
      <c r="CT31" s="98"/>
      <c r="CU31" s="86"/>
      <c r="CV31" s="98"/>
      <c r="CW31" s="86"/>
      <c r="CX31" s="98"/>
      <c r="CY31" s="86"/>
      <c r="CZ31" s="98"/>
      <c r="DA31" s="86"/>
      <c r="DB31" s="98"/>
      <c r="DC31" s="86"/>
      <c r="DD31" s="98"/>
      <c r="DE31" s="86"/>
      <c r="DF31" s="98"/>
      <c r="DG31" s="86"/>
      <c r="DH31" s="98"/>
      <c r="DI31" s="86"/>
      <c r="DJ31" s="98"/>
      <c r="DK31" s="86"/>
      <c r="DL31" s="98"/>
      <c r="DM31" s="86"/>
      <c r="DN31" s="98"/>
      <c r="DO31" s="86"/>
      <c r="DP31" s="98"/>
      <c r="DQ31" s="86"/>
      <c r="DR31" s="98"/>
      <c r="DS31" s="86"/>
      <c r="DT31" s="98"/>
      <c r="DU31" s="86"/>
      <c r="DV31" s="98"/>
      <c r="DW31" s="86"/>
      <c r="DX31" s="98"/>
      <c r="DY31" s="86"/>
      <c r="DZ31" s="98"/>
      <c r="EA31" s="86"/>
      <c r="EB31" s="98"/>
      <c r="EC31" s="86"/>
      <c r="ED31" s="98"/>
      <c r="EE31" s="86"/>
      <c r="EF31" s="98"/>
      <c r="EG31" s="86"/>
      <c r="EH31" s="98"/>
      <c r="EI31" s="86"/>
    </row>
    <row r="32" spans="1:139" x14ac:dyDescent="0.2">
      <c r="A32" s="1">
        <v>97217</v>
      </c>
      <c r="B32" s="34" t="s">
        <v>14</v>
      </c>
      <c r="C32" s="12"/>
      <c r="D32" s="84"/>
      <c r="E32" s="12"/>
      <c r="F32" s="84"/>
      <c r="G32" s="12"/>
      <c r="H32" s="84"/>
      <c r="I32" s="12"/>
      <c r="J32" s="84"/>
      <c r="K32" s="12"/>
      <c r="L32" s="84"/>
      <c r="M32" s="30"/>
      <c r="N32" s="102"/>
      <c r="O32" s="34" t="s">
        <v>14</v>
      </c>
      <c r="P32" s="98"/>
      <c r="Q32" s="84"/>
      <c r="R32" s="98"/>
      <c r="S32" s="84"/>
      <c r="T32" s="98"/>
      <c r="U32" s="84"/>
      <c r="V32" s="98"/>
      <c r="W32" s="84"/>
      <c r="X32" s="98"/>
      <c r="Y32" s="84"/>
      <c r="Z32" s="98"/>
      <c r="AA32" s="84"/>
      <c r="AB32" s="98"/>
      <c r="AC32" s="84"/>
      <c r="AD32" s="98"/>
      <c r="AE32" s="84"/>
      <c r="AF32" s="98"/>
      <c r="AG32" s="84"/>
      <c r="AH32" s="98"/>
      <c r="AI32" s="84"/>
      <c r="AJ32" s="98"/>
      <c r="AK32" s="84"/>
      <c r="AL32" s="98"/>
      <c r="AM32" s="84"/>
      <c r="AN32" s="98"/>
      <c r="AO32" s="84"/>
      <c r="AP32" s="98"/>
      <c r="AQ32" s="84"/>
      <c r="AR32" s="98"/>
      <c r="AS32" s="84"/>
      <c r="AT32" s="98"/>
      <c r="AU32" s="84"/>
      <c r="AV32" s="98"/>
      <c r="AW32" s="84"/>
      <c r="AX32" s="98"/>
      <c r="AY32" s="84" t="e">
        <f t="shared" si="1"/>
        <v>#DIV/0!</v>
      </c>
      <c r="AZ32" s="62"/>
      <c r="BA32" s="34" t="s">
        <v>14</v>
      </c>
      <c r="BB32" s="98"/>
      <c r="BC32" s="84"/>
      <c r="BD32" s="98"/>
      <c r="BE32" s="84"/>
      <c r="BF32" s="98"/>
      <c r="BG32" s="84"/>
      <c r="BH32" s="98"/>
      <c r="BI32" s="84"/>
      <c r="BJ32" s="98"/>
      <c r="BK32" s="84"/>
      <c r="BL32" s="98"/>
      <c r="BM32" s="84"/>
      <c r="BN32" s="98"/>
      <c r="BO32" s="84"/>
      <c r="BP32" s="98"/>
      <c r="BQ32" s="84"/>
      <c r="BR32" s="98"/>
      <c r="BS32" s="84"/>
      <c r="BT32" s="98"/>
      <c r="BU32" s="84"/>
      <c r="BV32" s="98"/>
      <c r="BW32" s="84"/>
      <c r="BX32" s="98"/>
      <c r="BY32" s="84"/>
      <c r="BZ32" s="98"/>
      <c r="CA32" s="84"/>
      <c r="CB32" s="98"/>
      <c r="CC32" s="84"/>
      <c r="CD32" s="98"/>
      <c r="CE32" s="84"/>
      <c r="CF32" s="98"/>
      <c r="CG32" s="84"/>
      <c r="CH32" s="98"/>
      <c r="CI32" s="84"/>
      <c r="CJ32" s="98"/>
      <c r="CK32" s="84"/>
      <c r="CL32" s="62"/>
      <c r="CM32" s="34" t="s">
        <v>14</v>
      </c>
      <c r="CN32" s="98"/>
      <c r="CO32" s="84"/>
      <c r="CP32" s="98"/>
      <c r="CQ32" s="84"/>
      <c r="CR32" s="98"/>
      <c r="CS32" s="84"/>
      <c r="CT32" s="98"/>
      <c r="CU32" s="84"/>
      <c r="CV32" s="98"/>
      <c r="CW32" s="84"/>
      <c r="CX32" s="98"/>
      <c r="CY32" s="84"/>
      <c r="CZ32" s="98"/>
      <c r="DA32" s="84"/>
      <c r="DB32" s="98"/>
      <c r="DC32" s="84"/>
      <c r="DD32" s="98"/>
      <c r="DE32" s="84"/>
      <c r="DF32" s="98"/>
      <c r="DG32" s="84"/>
      <c r="DH32" s="98"/>
      <c r="DI32" s="84"/>
      <c r="DJ32" s="98"/>
      <c r="DK32" s="84"/>
      <c r="DL32" s="98"/>
      <c r="DM32" s="84"/>
      <c r="DN32" s="98"/>
      <c r="DO32" s="84"/>
      <c r="DP32" s="98"/>
      <c r="DQ32" s="84"/>
      <c r="DR32" s="98"/>
      <c r="DS32" s="84"/>
      <c r="DT32" s="98"/>
      <c r="DU32" s="84"/>
      <c r="DV32" s="98"/>
      <c r="DW32" s="84"/>
      <c r="DX32" s="98"/>
      <c r="DY32" s="84"/>
      <c r="DZ32" s="98"/>
      <c r="EA32" s="84"/>
      <c r="EB32" s="98"/>
      <c r="EC32" s="84"/>
      <c r="ED32" s="98"/>
      <c r="EE32" s="84"/>
      <c r="EF32" s="98"/>
      <c r="EG32" s="84"/>
      <c r="EH32" s="98"/>
      <c r="EI32" s="84"/>
    </row>
    <row r="33" spans="1:139" x14ac:dyDescent="0.2">
      <c r="A33" s="1">
        <v>97220</v>
      </c>
      <c r="B33" s="34" t="s">
        <v>28</v>
      </c>
      <c r="C33" s="12"/>
      <c r="D33" s="84"/>
      <c r="E33" s="12"/>
      <c r="F33" s="84"/>
      <c r="G33" s="12"/>
      <c r="H33" s="84"/>
      <c r="I33" s="12"/>
      <c r="J33" s="84"/>
      <c r="K33" s="12"/>
      <c r="L33" s="84"/>
      <c r="M33" s="30"/>
      <c r="N33" s="102"/>
      <c r="O33" s="34" t="s">
        <v>28</v>
      </c>
      <c r="P33" s="98"/>
      <c r="Q33" s="84"/>
      <c r="R33" s="98"/>
      <c r="S33" s="84"/>
      <c r="T33" s="98"/>
      <c r="U33" s="84"/>
      <c r="V33" s="98"/>
      <c r="W33" s="84"/>
      <c r="X33" s="98"/>
      <c r="Y33" s="84"/>
      <c r="Z33" s="98"/>
      <c r="AA33" s="84"/>
      <c r="AB33" s="98"/>
      <c r="AC33" s="84"/>
      <c r="AD33" s="98"/>
      <c r="AE33" s="84"/>
      <c r="AF33" s="98"/>
      <c r="AG33" s="84"/>
      <c r="AH33" s="98"/>
      <c r="AI33" s="84"/>
      <c r="AJ33" s="98"/>
      <c r="AK33" s="84"/>
      <c r="AL33" s="98"/>
      <c r="AM33" s="84"/>
      <c r="AN33" s="98"/>
      <c r="AO33" s="84"/>
      <c r="AP33" s="98"/>
      <c r="AQ33" s="84"/>
      <c r="AR33" s="98"/>
      <c r="AS33" s="84"/>
      <c r="AT33" s="98"/>
      <c r="AU33" s="84"/>
      <c r="AV33" s="98"/>
      <c r="AW33" s="84"/>
      <c r="AX33" s="98"/>
      <c r="AY33" s="84" t="e">
        <f t="shared" si="1"/>
        <v>#DIV/0!</v>
      </c>
      <c r="AZ33" s="62"/>
      <c r="BA33" s="34" t="s">
        <v>28</v>
      </c>
      <c r="BB33" s="98"/>
      <c r="BC33" s="84"/>
      <c r="BD33" s="98"/>
      <c r="BE33" s="84"/>
      <c r="BF33" s="98"/>
      <c r="BG33" s="84"/>
      <c r="BH33" s="98"/>
      <c r="BI33" s="84"/>
      <c r="BJ33" s="98"/>
      <c r="BK33" s="84"/>
      <c r="BL33" s="98"/>
      <c r="BM33" s="84"/>
      <c r="BN33" s="98"/>
      <c r="BO33" s="84"/>
      <c r="BP33" s="98"/>
      <c r="BQ33" s="84"/>
      <c r="BR33" s="98"/>
      <c r="BS33" s="84"/>
      <c r="BT33" s="98"/>
      <c r="BU33" s="84"/>
      <c r="BV33" s="98"/>
      <c r="BW33" s="84"/>
      <c r="BX33" s="98"/>
      <c r="BY33" s="84"/>
      <c r="BZ33" s="98"/>
      <c r="CA33" s="84"/>
      <c r="CB33" s="98"/>
      <c r="CC33" s="84"/>
      <c r="CD33" s="98"/>
      <c r="CE33" s="84"/>
      <c r="CF33" s="98"/>
      <c r="CG33" s="84"/>
      <c r="CH33" s="98"/>
      <c r="CI33" s="84"/>
      <c r="CJ33" s="98"/>
      <c r="CK33" s="84"/>
      <c r="CL33" s="62"/>
      <c r="CM33" s="34" t="s">
        <v>28</v>
      </c>
      <c r="CN33" s="98"/>
      <c r="CO33" s="84"/>
      <c r="CP33" s="98"/>
      <c r="CQ33" s="84"/>
      <c r="CR33" s="98"/>
      <c r="CS33" s="84"/>
      <c r="CT33" s="98"/>
      <c r="CU33" s="84"/>
      <c r="CV33" s="98"/>
      <c r="CW33" s="84"/>
      <c r="CX33" s="98"/>
      <c r="CY33" s="84"/>
      <c r="CZ33" s="98"/>
      <c r="DA33" s="84"/>
      <c r="DB33" s="98"/>
      <c r="DC33" s="84"/>
      <c r="DD33" s="98"/>
      <c r="DE33" s="84"/>
      <c r="DF33" s="98"/>
      <c r="DG33" s="84"/>
      <c r="DH33" s="98"/>
      <c r="DI33" s="84"/>
      <c r="DJ33" s="98"/>
      <c r="DK33" s="84"/>
      <c r="DL33" s="98"/>
      <c r="DM33" s="84"/>
      <c r="DN33" s="98"/>
      <c r="DO33" s="84"/>
      <c r="DP33" s="98"/>
      <c r="DQ33" s="84"/>
      <c r="DR33" s="98"/>
      <c r="DS33" s="84"/>
      <c r="DT33" s="98"/>
      <c r="DU33" s="84"/>
      <c r="DV33" s="98"/>
      <c r="DW33" s="84"/>
      <c r="DX33" s="98"/>
      <c r="DY33" s="84"/>
      <c r="DZ33" s="98"/>
      <c r="EA33" s="84"/>
      <c r="EB33" s="98"/>
      <c r="EC33" s="84"/>
      <c r="ED33" s="98"/>
      <c r="EE33" s="84"/>
      <c r="EF33" s="98"/>
      <c r="EG33" s="84"/>
      <c r="EH33" s="98"/>
      <c r="EI33" s="84"/>
    </row>
    <row r="34" spans="1:139" x14ac:dyDescent="0.2">
      <c r="A34" s="1">
        <v>97226</v>
      </c>
      <c r="B34" s="34" t="s">
        <v>21</v>
      </c>
      <c r="C34" s="12"/>
      <c r="D34" s="84"/>
      <c r="E34" s="12"/>
      <c r="F34" s="84"/>
      <c r="G34" s="12"/>
      <c r="H34" s="84"/>
      <c r="I34" s="12"/>
      <c r="J34" s="84"/>
      <c r="K34" s="12"/>
      <c r="L34" s="84"/>
      <c r="M34" s="30"/>
      <c r="N34" s="102"/>
      <c r="O34" s="34" t="s">
        <v>21</v>
      </c>
      <c r="P34" s="98"/>
      <c r="Q34" s="84"/>
      <c r="R34" s="98"/>
      <c r="S34" s="84"/>
      <c r="T34" s="98"/>
      <c r="U34" s="84"/>
      <c r="V34" s="98"/>
      <c r="W34" s="84"/>
      <c r="X34" s="98"/>
      <c r="Y34" s="84"/>
      <c r="Z34" s="98"/>
      <c r="AA34" s="84"/>
      <c r="AB34" s="98"/>
      <c r="AC34" s="84"/>
      <c r="AD34" s="98"/>
      <c r="AE34" s="84"/>
      <c r="AF34" s="98"/>
      <c r="AG34" s="84"/>
      <c r="AH34" s="98"/>
      <c r="AI34" s="84"/>
      <c r="AJ34" s="98"/>
      <c r="AK34" s="84"/>
      <c r="AL34" s="98"/>
      <c r="AM34" s="84"/>
      <c r="AN34" s="98"/>
      <c r="AO34" s="84"/>
      <c r="AP34" s="98"/>
      <c r="AQ34" s="84"/>
      <c r="AR34" s="98"/>
      <c r="AS34" s="84"/>
      <c r="AT34" s="98"/>
      <c r="AU34" s="84"/>
      <c r="AV34" s="98"/>
      <c r="AW34" s="84"/>
      <c r="AX34" s="98"/>
      <c r="AY34" s="84" t="e">
        <f t="shared" si="1"/>
        <v>#DIV/0!</v>
      </c>
      <c r="AZ34" s="62"/>
      <c r="BA34" s="34" t="s">
        <v>21</v>
      </c>
      <c r="BB34" s="98"/>
      <c r="BC34" s="84"/>
      <c r="BD34" s="98"/>
      <c r="BE34" s="84"/>
      <c r="BF34" s="98"/>
      <c r="BG34" s="84"/>
      <c r="BH34" s="98"/>
      <c r="BI34" s="84"/>
      <c r="BJ34" s="98"/>
      <c r="BK34" s="84"/>
      <c r="BL34" s="98"/>
      <c r="BM34" s="84"/>
      <c r="BN34" s="98"/>
      <c r="BO34" s="84"/>
      <c r="BP34" s="98"/>
      <c r="BQ34" s="84"/>
      <c r="BR34" s="98"/>
      <c r="BS34" s="84"/>
      <c r="BT34" s="98"/>
      <c r="BU34" s="84"/>
      <c r="BV34" s="98"/>
      <c r="BW34" s="84"/>
      <c r="BX34" s="98"/>
      <c r="BY34" s="84"/>
      <c r="BZ34" s="98"/>
      <c r="CA34" s="84"/>
      <c r="CB34" s="98"/>
      <c r="CC34" s="84"/>
      <c r="CD34" s="98"/>
      <c r="CE34" s="84"/>
      <c r="CF34" s="98"/>
      <c r="CG34" s="84"/>
      <c r="CH34" s="98"/>
      <c r="CI34" s="84"/>
      <c r="CJ34" s="98"/>
      <c r="CK34" s="84"/>
      <c r="CL34" s="62"/>
      <c r="CM34" s="34" t="s">
        <v>21</v>
      </c>
      <c r="CN34" s="98"/>
      <c r="CO34" s="84"/>
      <c r="CP34" s="98"/>
      <c r="CQ34" s="84"/>
      <c r="CR34" s="98"/>
      <c r="CS34" s="84"/>
      <c r="CT34" s="98"/>
      <c r="CU34" s="84"/>
      <c r="CV34" s="98"/>
      <c r="CW34" s="84"/>
      <c r="CX34" s="98"/>
      <c r="CY34" s="84"/>
      <c r="CZ34" s="98"/>
      <c r="DA34" s="84"/>
      <c r="DB34" s="98"/>
      <c r="DC34" s="84"/>
      <c r="DD34" s="98"/>
      <c r="DE34" s="84"/>
      <c r="DF34" s="98"/>
      <c r="DG34" s="84"/>
      <c r="DH34" s="98"/>
      <c r="DI34" s="84"/>
      <c r="DJ34" s="98"/>
      <c r="DK34" s="84"/>
      <c r="DL34" s="98"/>
      <c r="DM34" s="84"/>
      <c r="DN34" s="98"/>
      <c r="DO34" s="84"/>
      <c r="DP34" s="98"/>
      <c r="DQ34" s="84"/>
      <c r="DR34" s="98"/>
      <c r="DS34" s="84"/>
      <c r="DT34" s="98"/>
      <c r="DU34" s="84"/>
      <c r="DV34" s="98"/>
      <c r="DW34" s="84"/>
      <c r="DX34" s="98"/>
      <c r="DY34" s="84"/>
      <c r="DZ34" s="98"/>
      <c r="EA34" s="84"/>
      <c r="EB34" s="98"/>
      <c r="EC34" s="84"/>
      <c r="ED34" s="98"/>
      <c r="EE34" s="84"/>
      <c r="EF34" s="98"/>
      <c r="EG34" s="84"/>
      <c r="EH34" s="98"/>
      <c r="EI34" s="84"/>
    </row>
    <row r="35" spans="1:139" x14ac:dyDescent="0.2">
      <c r="A35" s="1">
        <v>97232</v>
      </c>
      <c r="B35" s="34" t="s">
        <v>26</v>
      </c>
      <c r="C35" s="14"/>
      <c r="D35" s="84"/>
      <c r="E35" s="14"/>
      <c r="F35" s="84"/>
      <c r="G35" s="14"/>
      <c r="H35" s="84"/>
      <c r="I35" s="14"/>
      <c r="J35" s="84"/>
      <c r="K35" s="14"/>
      <c r="L35" s="84"/>
      <c r="M35" s="30"/>
      <c r="N35" s="102"/>
      <c r="O35" s="35" t="s">
        <v>26</v>
      </c>
      <c r="P35" s="98"/>
      <c r="Q35" s="85"/>
      <c r="R35" s="98"/>
      <c r="S35" s="85"/>
      <c r="T35" s="98"/>
      <c r="U35" s="85"/>
      <c r="V35" s="98"/>
      <c r="W35" s="85"/>
      <c r="X35" s="98"/>
      <c r="Y35" s="85"/>
      <c r="Z35" s="98"/>
      <c r="AA35" s="85"/>
      <c r="AB35" s="98"/>
      <c r="AC35" s="85"/>
      <c r="AD35" s="98"/>
      <c r="AE35" s="85"/>
      <c r="AF35" s="98"/>
      <c r="AG35" s="85"/>
      <c r="AH35" s="98"/>
      <c r="AI35" s="85"/>
      <c r="AJ35" s="98"/>
      <c r="AK35" s="85"/>
      <c r="AL35" s="98"/>
      <c r="AM35" s="85"/>
      <c r="AN35" s="98"/>
      <c r="AO35" s="85"/>
      <c r="AP35" s="98"/>
      <c r="AQ35" s="85"/>
      <c r="AR35" s="98"/>
      <c r="AS35" s="85"/>
      <c r="AT35" s="98"/>
      <c r="AU35" s="85"/>
      <c r="AV35" s="98"/>
      <c r="AW35" s="85"/>
      <c r="AX35" s="98"/>
      <c r="AY35" s="85" t="e">
        <f t="shared" si="1"/>
        <v>#DIV/0!</v>
      </c>
      <c r="AZ35" s="62"/>
      <c r="BA35" s="35" t="s">
        <v>26</v>
      </c>
      <c r="BB35" s="98"/>
      <c r="BC35" s="85"/>
      <c r="BD35" s="98"/>
      <c r="BE35" s="85"/>
      <c r="BF35" s="98"/>
      <c r="BG35" s="85"/>
      <c r="BH35" s="98"/>
      <c r="BI35" s="85"/>
      <c r="BJ35" s="98"/>
      <c r="BK35" s="85"/>
      <c r="BL35" s="98"/>
      <c r="BM35" s="85"/>
      <c r="BN35" s="98"/>
      <c r="BO35" s="85"/>
      <c r="BP35" s="98"/>
      <c r="BQ35" s="85"/>
      <c r="BR35" s="98"/>
      <c r="BS35" s="85"/>
      <c r="BT35" s="98"/>
      <c r="BU35" s="85"/>
      <c r="BV35" s="98"/>
      <c r="BW35" s="85"/>
      <c r="BX35" s="98"/>
      <c r="BY35" s="85"/>
      <c r="BZ35" s="98"/>
      <c r="CA35" s="85"/>
      <c r="CB35" s="98"/>
      <c r="CC35" s="85"/>
      <c r="CD35" s="98"/>
      <c r="CE35" s="85"/>
      <c r="CF35" s="98"/>
      <c r="CG35" s="85"/>
      <c r="CH35" s="98"/>
      <c r="CI35" s="85"/>
      <c r="CJ35" s="98"/>
      <c r="CK35" s="85"/>
      <c r="CL35" s="62"/>
      <c r="CM35" s="35" t="s">
        <v>26</v>
      </c>
      <c r="CN35" s="98"/>
      <c r="CO35" s="85"/>
      <c r="CP35" s="98"/>
      <c r="CQ35" s="85"/>
      <c r="CR35" s="98"/>
      <c r="CS35" s="85"/>
      <c r="CT35" s="98"/>
      <c r="CU35" s="85"/>
      <c r="CV35" s="98"/>
      <c r="CW35" s="85"/>
      <c r="CX35" s="98"/>
      <c r="CY35" s="85"/>
      <c r="CZ35" s="98"/>
      <c r="DA35" s="85"/>
      <c r="DB35" s="98"/>
      <c r="DC35" s="85"/>
      <c r="DD35" s="98"/>
      <c r="DE35" s="85"/>
      <c r="DF35" s="98"/>
      <c r="DG35" s="85"/>
      <c r="DH35" s="98"/>
      <c r="DI35" s="85"/>
      <c r="DJ35" s="98"/>
      <c r="DK35" s="85"/>
      <c r="DL35" s="98"/>
      <c r="DM35" s="85"/>
      <c r="DN35" s="98"/>
      <c r="DO35" s="85"/>
      <c r="DP35" s="98"/>
      <c r="DQ35" s="85"/>
      <c r="DR35" s="98"/>
      <c r="DS35" s="85"/>
      <c r="DT35" s="98"/>
      <c r="DU35" s="85"/>
      <c r="DV35" s="98"/>
      <c r="DW35" s="85"/>
      <c r="DX35" s="98"/>
      <c r="DY35" s="85"/>
      <c r="DZ35" s="98"/>
      <c r="EA35" s="85"/>
      <c r="EB35" s="98"/>
      <c r="EC35" s="85"/>
      <c r="ED35" s="98"/>
      <c r="EE35" s="85"/>
      <c r="EF35" s="98"/>
      <c r="EG35" s="85"/>
      <c r="EH35" s="98"/>
      <c r="EI35" s="85"/>
    </row>
    <row r="36" spans="1:139" x14ac:dyDescent="0.2">
      <c r="A36" s="3"/>
      <c r="B36" s="37" t="s">
        <v>38</v>
      </c>
      <c r="C36" s="17"/>
      <c r="D36" s="27"/>
      <c r="E36" s="17"/>
      <c r="F36" s="27"/>
      <c r="G36" s="17"/>
      <c r="H36" s="27"/>
      <c r="I36" s="17"/>
      <c r="J36" s="27"/>
      <c r="K36" s="17"/>
      <c r="L36" s="27"/>
      <c r="M36" s="32"/>
      <c r="N36" s="103"/>
      <c r="O36" s="37" t="s">
        <v>38</v>
      </c>
      <c r="P36" s="17"/>
      <c r="Q36" s="27"/>
      <c r="R36" s="17"/>
      <c r="S36" s="27"/>
      <c r="T36" s="17"/>
      <c r="U36" s="27"/>
      <c r="V36" s="17"/>
      <c r="W36" s="27"/>
      <c r="X36" s="17"/>
      <c r="Y36" s="27"/>
      <c r="Z36" s="17"/>
      <c r="AA36" s="27"/>
      <c r="AB36" s="17"/>
      <c r="AC36" s="27"/>
      <c r="AD36" s="17"/>
      <c r="AE36" s="27"/>
      <c r="AF36" s="17"/>
      <c r="AG36" s="27"/>
      <c r="AH36" s="17"/>
      <c r="AI36" s="27"/>
      <c r="AJ36" s="17"/>
      <c r="AK36" s="27"/>
      <c r="AL36" s="17"/>
      <c r="AM36" s="27"/>
      <c r="AN36" s="17"/>
      <c r="AO36" s="27"/>
      <c r="AP36" s="17"/>
      <c r="AQ36" s="27"/>
      <c r="AR36" s="17"/>
      <c r="AS36" s="27"/>
      <c r="AT36" s="17"/>
      <c r="AU36" s="27"/>
      <c r="AV36" s="17"/>
      <c r="AW36" s="27"/>
      <c r="AX36" s="17"/>
      <c r="AY36" s="27" t="e">
        <f t="shared" si="1"/>
        <v>#DIV/0!</v>
      </c>
      <c r="AZ36" s="62"/>
      <c r="BA36" s="37" t="s">
        <v>38</v>
      </c>
      <c r="BB36" s="17"/>
      <c r="BC36" s="27"/>
      <c r="BD36" s="17"/>
      <c r="BE36" s="27"/>
      <c r="BF36" s="17"/>
      <c r="BG36" s="27"/>
      <c r="BH36" s="17"/>
      <c r="BI36" s="27"/>
      <c r="BJ36" s="17"/>
      <c r="BK36" s="27"/>
      <c r="BL36" s="17"/>
      <c r="BM36" s="27"/>
      <c r="BN36" s="17"/>
      <c r="BO36" s="27"/>
      <c r="BP36" s="17"/>
      <c r="BQ36" s="27"/>
      <c r="BR36" s="17"/>
      <c r="BS36" s="27"/>
      <c r="BT36" s="17"/>
      <c r="BU36" s="27"/>
      <c r="BV36" s="17"/>
      <c r="BW36" s="27"/>
      <c r="BX36" s="17"/>
      <c r="BY36" s="27"/>
      <c r="BZ36" s="17"/>
      <c r="CA36" s="27"/>
      <c r="CB36" s="17"/>
      <c r="CC36" s="27"/>
      <c r="CD36" s="17"/>
      <c r="CE36" s="27"/>
      <c r="CF36" s="17"/>
      <c r="CG36" s="27"/>
      <c r="CH36" s="17"/>
      <c r="CI36" s="27"/>
      <c r="CJ36" s="17"/>
      <c r="CK36" s="27"/>
      <c r="CL36" s="62"/>
      <c r="CM36" s="37" t="s">
        <v>38</v>
      </c>
      <c r="CN36" s="17"/>
      <c r="CO36" s="27"/>
      <c r="CP36" s="17"/>
      <c r="CQ36" s="27"/>
      <c r="CR36" s="17"/>
      <c r="CS36" s="27"/>
      <c r="CT36" s="17"/>
      <c r="CU36" s="27"/>
      <c r="CV36" s="17"/>
      <c r="CW36" s="27"/>
      <c r="CX36" s="17"/>
      <c r="CY36" s="27"/>
      <c r="CZ36" s="17"/>
      <c r="DA36" s="27"/>
      <c r="DB36" s="17"/>
      <c r="DC36" s="27"/>
      <c r="DD36" s="17"/>
      <c r="DE36" s="27"/>
      <c r="DF36" s="17"/>
      <c r="DG36" s="27"/>
      <c r="DH36" s="17"/>
      <c r="DI36" s="27"/>
      <c r="DJ36" s="17"/>
      <c r="DK36" s="27"/>
      <c r="DL36" s="17"/>
      <c r="DM36" s="27"/>
      <c r="DN36" s="17"/>
      <c r="DO36" s="27"/>
      <c r="DP36" s="17"/>
      <c r="DQ36" s="27"/>
      <c r="DR36" s="17"/>
      <c r="DS36" s="27"/>
      <c r="DT36" s="17"/>
      <c r="DU36" s="27"/>
      <c r="DV36" s="17"/>
      <c r="DW36" s="27"/>
      <c r="DX36" s="17"/>
      <c r="DY36" s="27"/>
      <c r="DZ36" s="17"/>
      <c r="EA36" s="27"/>
      <c r="EB36" s="17"/>
      <c r="EC36" s="27"/>
      <c r="ED36" s="17"/>
      <c r="EE36" s="27"/>
      <c r="EF36" s="17"/>
      <c r="EG36" s="27"/>
      <c r="EH36" s="17"/>
      <c r="EI36" s="27"/>
    </row>
    <row r="37" spans="1:139" s="55" customFormat="1" x14ac:dyDescent="0.2">
      <c r="A37" s="107">
        <v>97202</v>
      </c>
      <c r="B37" s="34" t="s">
        <v>0</v>
      </c>
      <c r="C37" s="14"/>
      <c r="D37" s="84"/>
      <c r="E37" s="14"/>
      <c r="F37" s="84"/>
      <c r="G37" s="14"/>
      <c r="H37" s="84"/>
      <c r="I37" s="14"/>
      <c r="J37" s="84"/>
      <c r="K37" s="14"/>
      <c r="L37" s="84"/>
      <c r="M37" s="30"/>
      <c r="N37" s="102"/>
      <c r="O37" s="34" t="s">
        <v>0</v>
      </c>
      <c r="P37" s="108"/>
      <c r="Q37" s="84"/>
      <c r="R37" s="108"/>
      <c r="S37" s="84"/>
      <c r="T37" s="108"/>
      <c r="U37" s="84"/>
      <c r="V37" s="108"/>
      <c r="W37" s="84"/>
      <c r="X37" s="108"/>
      <c r="Y37" s="84"/>
      <c r="Z37" s="108"/>
      <c r="AA37" s="84"/>
      <c r="AB37" s="108"/>
      <c r="AC37" s="84"/>
      <c r="AD37" s="108"/>
      <c r="AE37" s="84"/>
      <c r="AF37" s="108"/>
      <c r="AG37" s="84"/>
      <c r="AH37" s="108"/>
      <c r="AI37" s="84"/>
      <c r="AJ37" s="108"/>
      <c r="AK37" s="84"/>
      <c r="AL37" s="108"/>
      <c r="AM37" s="84"/>
      <c r="AN37" s="108"/>
      <c r="AO37" s="84"/>
      <c r="AP37" s="108"/>
      <c r="AQ37" s="84"/>
      <c r="AR37" s="108"/>
      <c r="AS37" s="84"/>
      <c r="AT37" s="108"/>
      <c r="AU37" s="84"/>
      <c r="AV37" s="108"/>
      <c r="AW37" s="84"/>
      <c r="AX37" s="108"/>
      <c r="AY37" s="84" t="e">
        <f t="shared" si="1"/>
        <v>#DIV/0!</v>
      </c>
      <c r="AZ37" s="62"/>
      <c r="BA37" s="34" t="s">
        <v>0</v>
      </c>
      <c r="BB37" s="108"/>
      <c r="BC37" s="84"/>
      <c r="BD37" s="108"/>
      <c r="BE37" s="84"/>
      <c r="BF37" s="108"/>
      <c r="BG37" s="84"/>
      <c r="BH37" s="108"/>
      <c r="BI37" s="84"/>
      <c r="BJ37" s="108"/>
      <c r="BK37" s="84"/>
      <c r="BL37" s="108"/>
      <c r="BM37" s="84"/>
      <c r="BN37" s="108"/>
      <c r="BO37" s="84"/>
      <c r="BP37" s="108"/>
      <c r="BQ37" s="84"/>
      <c r="BR37" s="108"/>
      <c r="BS37" s="84"/>
      <c r="BT37" s="108"/>
      <c r="BU37" s="84"/>
      <c r="BV37" s="108"/>
      <c r="BW37" s="84"/>
      <c r="BX37" s="108"/>
      <c r="BY37" s="84"/>
      <c r="BZ37" s="108"/>
      <c r="CA37" s="84"/>
      <c r="CB37" s="108"/>
      <c r="CC37" s="84"/>
      <c r="CD37" s="108"/>
      <c r="CE37" s="84"/>
      <c r="CF37" s="108"/>
      <c r="CG37" s="84"/>
      <c r="CH37" s="108"/>
      <c r="CI37" s="84"/>
      <c r="CJ37" s="108"/>
      <c r="CK37" s="84"/>
      <c r="CL37" s="62"/>
      <c r="CM37" s="34" t="s">
        <v>0</v>
      </c>
      <c r="CN37" s="108"/>
      <c r="CO37" s="84"/>
      <c r="CP37" s="108"/>
      <c r="CQ37" s="84"/>
      <c r="CR37" s="108"/>
      <c r="CS37" s="84"/>
      <c r="CT37" s="108"/>
      <c r="CU37" s="84"/>
      <c r="CV37" s="108"/>
      <c r="CW37" s="84"/>
      <c r="CX37" s="108"/>
      <c r="CY37" s="84"/>
      <c r="CZ37" s="108"/>
      <c r="DA37" s="84"/>
      <c r="DB37" s="108"/>
      <c r="DC37" s="84"/>
      <c r="DD37" s="108"/>
      <c r="DE37" s="84"/>
      <c r="DF37" s="108"/>
      <c r="DG37" s="84"/>
      <c r="DH37" s="108"/>
      <c r="DI37" s="84"/>
      <c r="DJ37" s="108"/>
      <c r="DK37" s="84"/>
      <c r="DL37" s="108"/>
      <c r="DM37" s="84"/>
      <c r="DN37" s="108"/>
      <c r="DO37" s="84"/>
      <c r="DP37" s="108"/>
      <c r="DQ37" s="84"/>
      <c r="DR37" s="108"/>
      <c r="DS37" s="84"/>
      <c r="DT37" s="108"/>
      <c r="DU37" s="84"/>
      <c r="DV37" s="108"/>
      <c r="DW37" s="84"/>
      <c r="DX37" s="108"/>
      <c r="DY37" s="84"/>
      <c r="DZ37" s="108"/>
      <c r="EA37" s="84"/>
      <c r="EB37" s="108"/>
      <c r="EC37" s="84"/>
      <c r="ED37" s="108"/>
      <c r="EE37" s="84"/>
      <c r="EF37" s="108"/>
      <c r="EG37" s="84"/>
      <c r="EH37" s="108"/>
      <c r="EI37" s="84"/>
    </row>
    <row r="38" spans="1:139" x14ac:dyDescent="0.2">
      <c r="A38" s="1">
        <v>97206</v>
      </c>
      <c r="B38" s="34" t="s">
        <v>5</v>
      </c>
      <c r="C38" s="12"/>
      <c r="D38" s="84"/>
      <c r="E38" s="12"/>
      <c r="F38" s="84"/>
      <c r="G38" s="12"/>
      <c r="H38" s="84"/>
      <c r="I38" s="12"/>
      <c r="J38" s="84"/>
      <c r="K38" s="12"/>
      <c r="L38" s="84"/>
      <c r="M38" s="30"/>
      <c r="N38" s="102"/>
      <c r="O38" s="34" t="s">
        <v>5</v>
      </c>
      <c r="P38" s="98"/>
      <c r="Q38" s="84"/>
      <c r="R38" s="98"/>
      <c r="S38" s="84"/>
      <c r="T38" s="98"/>
      <c r="U38" s="84"/>
      <c r="V38" s="98"/>
      <c r="W38" s="84"/>
      <c r="X38" s="98"/>
      <c r="Y38" s="84"/>
      <c r="Z38" s="98"/>
      <c r="AA38" s="84"/>
      <c r="AB38" s="98"/>
      <c r="AC38" s="84"/>
      <c r="AD38" s="98"/>
      <c r="AE38" s="84"/>
      <c r="AF38" s="98"/>
      <c r="AG38" s="84"/>
      <c r="AH38" s="98"/>
      <c r="AI38" s="84"/>
      <c r="AJ38" s="98"/>
      <c r="AK38" s="84"/>
      <c r="AL38" s="98"/>
      <c r="AM38" s="84"/>
      <c r="AN38" s="98"/>
      <c r="AO38" s="84"/>
      <c r="AP38" s="98"/>
      <c r="AQ38" s="84"/>
      <c r="AR38" s="98"/>
      <c r="AS38" s="84"/>
      <c r="AT38" s="98"/>
      <c r="AU38" s="84"/>
      <c r="AV38" s="98"/>
      <c r="AW38" s="84"/>
      <c r="AX38" s="98"/>
      <c r="AY38" s="84" t="e">
        <f t="shared" si="1"/>
        <v>#DIV/0!</v>
      </c>
      <c r="AZ38" s="62"/>
      <c r="BA38" s="34" t="s">
        <v>5</v>
      </c>
      <c r="BB38" s="98"/>
      <c r="BC38" s="84"/>
      <c r="BD38" s="98"/>
      <c r="BE38" s="84"/>
      <c r="BF38" s="98"/>
      <c r="BG38" s="84"/>
      <c r="BH38" s="98"/>
      <c r="BI38" s="84"/>
      <c r="BJ38" s="98"/>
      <c r="BK38" s="84"/>
      <c r="BL38" s="98"/>
      <c r="BM38" s="84"/>
      <c r="BN38" s="98"/>
      <c r="BO38" s="84"/>
      <c r="BP38" s="98"/>
      <c r="BQ38" s="84"/>
      <c r="BR38" s="98"/>
      <c r="BS38" s="84"/>
      <c r="BT38" s="98"/>
      <c r="BU38" s="84"/>
      <c r="BV38" s="98"/>
      <c r="BW38" s="84"/>
      <c r="BX38" s="98"/>
      <c r="BY38" s="84"/>
      <c r="BZ38" s="98"/>
      <c r="CA38" s="84"/>
      <c r="CB38" s="98"/>
      <c r="CC38" s="84"/>
      <c r="CD38" s="98"/>
      <c r="CE38" s="84"/>
      <c r="CF38" s="98"/>
      <c r="CG38" s="84"/>
      <c r="CH38" s="98"/>
      <c r="CI38" s="84"/>
      <c r="CJ38" s="98"/>
      <c r="CK38" s="84"/>
      <c r="CL38" s="62"/>
      <c r="CM38" s="34" t="s">
        <v>5</v>
      </c>
      <c r="CN38" s="98"/>
      <c r="CO38" s="84"/>
      <c r="CP38" s="98"/>
      <c r="CQ38" s="84"/>
      <c r="CR38" s="98"/>
      <c r="CS38" s="84"/>
      <c r="CT38" s="98"/>
      <c r="CU38" s="84"/>
      <c r="CV38" s="98"/>
      <c r="CW38" s="84"/>
      <c r="CX38" s="98"/>
      <c r="CY38" s="84"/>
      <c r="CZ38" s="98"/>
      <c r="DA38" s="84"/>
      <c r="DB38" s="98"/>
      <c r="DC38" s="84"/>
      <c r="DD38" s="98"/>
      <c r="DE38" s="84"/>
      <c r="DF38" s="98"/>
      <c r="DG38" s="84"/>
      <c r="DH38" s="98"/>
      <c r="DI38" s="84"/>
      <c r="DJ38" s="98"/>
      <c r="DK38" s="84"/>
      <c r="DL38" s="98"/>
      <c r="DM38" s="84"/>
      <c r="DN38" s="98"/>
      <c r="DO38" s="84"/>
      <c r="DP38" s="98"/>
      <c r="DQ38" s="84"/>
      <c r="DR38" s="98"/>
      <c r="DS38" s="84"/>
      <c r="DT38" s="98"/>
      <c r="DU38" s="84"/>
      <c r="DV38" s="98"/>
      <c r="DW38" s="84"/>
      <c r="DX38" s="98"/>
      <c r="DY38" s="84"/>
      <c r="DZ38" s="98"/>
      <c r="EA38" s="84"/>
      <c r="EB38" s="98"/>
      <c r="EC38" s="84"/>
      <c r="ED38" s="98"/>
      <c r="EE38" s="84"/>
      <c r="EF38" s="98"/>
      <c r="EG38" s="84"/>
      <c r="EH38" s="98"/>
      <c r="EI38" s="84"/>
    </row>
    <row r="39" spans="1:139" x14ac:dyDescent="0.2">
      <c r="A39" s="1">
        <v>97207</v>
      </c>
      <c r="B39" s="34" t="s">
        <v>6</v>
      </c>
      <c r="C39" s="12"/>
      <c r="D39" s="84"/>
      <c r="E39" s="12"/>
      <c r="F39" s="84"/>
      <c r="G39" s="12"/>
      <c r="H39" s="84"/>
      <c r="I39" s="12"/>
      <c r="J39" s="84"/>
      <c r="K39" s="12"/>
      <c r="L39" s="84"/>
      <c r="M39" s="30"/>
      <c r="N39" s="102"/>
      <c r="O39" s="34" t="s">
        <v>6</v>
      </c>
      <c r="P39" s="98"/>
      <c r="Q39" s="84"/>
      <c r="R39" s="98"/>
      <c r="S39" s="84"/>
      <c r="T39" s="98"/>
      <c r="U39" s="84"/>
      <c r="V39" s="98"/>
      <c r="W39" s="84"/>
      <c r="X39" s="98"/>
      <c r="Y39" s="84"/>
      <c r="Z39" s="98"/>
      <c r="AA39" s="84"/>
      <c r="AB39" s="98"/>
      <c r="AC39" s="84"/>
      <c r="AD39" s="98"/>
      <c r="AE39" s="84"/>
      <c r="AF39" s="98"/>
      <c r="AG39" s="84"/>
      <c r="AH39" s="98"/>
      <c r="AI39" s="84"/>
      <c r="AJ39" s="98"/>
      <c r="AK39" s="84"/>
      <c r="AL39" s="98"/>
      <c r="AM39" s="84"/>
      <c r="AN39" s="98"/>
      <c r="AO39" s="84"/>
      <c r="AP39" s="98"/>
      <c r="AQ39" s="84"/>
      <c r="AR39" s="98"/>
      <c r="AS39" s="84"/>
      <c r="AT39" s="98"/>
      <c r="AU39" s="84"/>
      <c r="AV39" s="98"/>
      <c r="AW39" s="84"/>
      <c r="AX39" s="98"/>
      <c r="AY39" s="84" t="e">
        <f t="shared" si="1"/>
        <v>#DIV/0!</v>
      </c>
      <c r="AZ39" s="62"/>
      <c r="BA39" s="34" t="s">
        <v>6</v>
      </c>
      <c r="BB39" s="98"/>
      <c r="BC39" s="84"/>
      <c r="BD39" s="98"/>
      <c r="BE39" s="84"/>
      <c r="BF39" s="98"/>
      <c r="BG39" s="84"/>
      <c r="BH39" s="98"/>
      <c r="BI39" s="84"/>
      <c r="BJ39" s="98"/>
      <c r="BK39" s="84"/>
      <c r="BL39" s="98"/>
      <c r="BM39" s="84"/>
      <c r="BN39" s="98"/>
      <c r="BO39" s="84"/>
      <c r="BP39" s="98"/>
      <c r="BQ39" s="84"/>
      <c r="BR39" s="98"/>
      <c r="BS39" s="84"/>
      <c r="BT39" s="98"/>
      <c r="BU39" s="84"/>
      <c r="BV39" s="98"/>
      <c r="BW39" s="84"/>
      <c r="BX39" s="98"/>
      <c r="BY39" s="84"/>
      <c r="BZ39" s="98"/>
      <c r="CA39" s="84"/>
      <c r="CB39" s="98"/>
      <c r="CC39" s="84"/>
      <c r="CD39" s="98"/>
      <c r="CE39" s="84"/>
      <c r="CF39" s="98"/>
      <c r="CG39" s="84"/>
      <c r="CH39" s="98"/>
      <c r="CI39" s="84"/>
      <c r="CJ39" s="98"/>
      <c r="CK39" s="84"/>
      <c r="CL39" s="62"/>
      <c r="CM39" s="34" t="s">
        <v>6</v>
      </c>
      <c r="CN39" s="98"/>
      <c r="CO39" s="84"/>
      <c r="CP39" s="98"/>
      <c r="CQ39" s="84"/>
      <c r="CR39" s="98"/>
      <c r="CS39" s="84"/>
      <c r="CT39" s="98"/>
      <c r="CU39" s="84"/>
      <c r="CV39" s="98"/>
      <c r="CW39" s="84"/>
      <c r="CX39" s="98"/>
      <c r="CY39" s="84"/>
      <c r="CZ39" s="98"/>
      <c r="DA39" s="84"/>
      <c r="DB39" s="98"/>
      <c r="DC39" s="84"/>
      <c r="DD39" s="98"/>
      <c r="DE39" s="84"/>
      <c r="DF39" s="98"/>
      <c r="DG39" s="84"/>
      <c r="DH39" s="98"/>
      <c r="DI39" s="84"/>
      <c r="DJ39" s="98"/>
      <c r="DK39" s="84"/>
      <c r="DL39" s="98"/>
      <c r="DM39" s="84"/>
      <c r="DN39" s="98"/>
      <c r="DO39" s="84"/>
      <c r="DP39" s="98"/>
      <c r="DQ39" s="84"/>
      <c r="DR39" s="98"/>
      <c r="DS39" s="84"/>
      <c r="DT39" s="98"/>
      <c r="DU39" s="84"/>
      <c r="DV39" s="98"/>
      <c r="DW39" s="84"/>
      <c r="DX39" s="98"/>
      <c r="DY39" s="84"/>
      <c r="DZ39" s="98"/>
      <c r="EA39" s="84"/>
      <c r="EB39" s="98"/>
      <c r="EC39" s="84"/>
      <c r="ED39" s="98"/>
      <c r="EE39" s="84"/>
      <c r="EF39" s="98"/>
      <c r="EG39" s="84"/>
      <c r="EH39" s="98"/>
      <c r="EI39" s="84"/>
    </row>
    <row r="40" spans="1:139" x14ac:dyDescent="0.2">
      <c r="A40" s="1">
        <v>97221</v>
      </c>
      <c r="B40" s="34" t="s">
        <v>27</v>
      </c>
      <c r="C40" s="12"/>
      <c r="D40" s="84"/>
      <c r="E40" s="12"/>
      <c r="F40" s="84"/>
      <c r="G40" s="12"/>
      <c r="H40" s="84"/>
      <c r="I40" s="12"/>
      <c r="J40" s="84"/>
      <c r="K40" s="12"/>
      <c r="L40" s="84"/>
      <c r="M40" s="30"/>
      <c r="N40" s="102"/>
      <c r="O40" s="34" t="s">
        <v>27</v>
      </c>
      <c r="P40" s="98"/>
      <c r="Q40" s="84"/>
      <c r="R40" s="98"/>
      <c r="S40" s="84"/>
      <c r="T40" s="98"/>
      <c r="U40" s="84"/>
      <c r="V40" s="98"/>
      <c r="W40" s="84"/>
      <c r="X40" s="98"/>
      <c r="Y40" s="84"/>
      <c r="Z40" s="98"/>
      <c r="AA40" s="84"/>
      <c r="AB40" s="98"/>
      <c r="AC40" s="84"/>
      <c r="AD40" s="98"/>
      <c r="AE40" s="84"/>
      <c r="AF40" s="98"/>
      <c r="AG40" s="84"/>
      <c r="AH40" s="98"/>
      <c r="AI40" s="84"/>
      <c r="AJ40" s="98"/>
      <c r="AK40" s="84"/>
      <c r="AL40" s="98"/>
      <c r="AM40" s="84"/>
      <c r="AN40" s="98"/>
      <c r="AO40" s="84"/>
      <c r="AP40" s="98"/>
      <c r="AQ40" s="84"/>
      <c r="AR40" s="98"/>
      <c r="AS40" s="84"/>
      <c r="AT40" s="98"/>
      <c r="AU40" s="84"/>
      <c r="AV40" s="98"/>
      <c r="AW40" s="84"/>
      <c r="AX40" s="98"/>
      <c r="AY40" s="84" t="e">
        <f t="shared" si="1"/>
        <v>#DIV/0!</v>
      </c>
      <c r="AZ40" s="62"/>
      <c r="BA40" s="34" t="s">
        <v>27</v>
      </c>
      <c r="BB40" s="98"/>
      <c r="BC40" s="84"/>
      <c r="BD40" s="98"/>
      <c r="BE40" s="84"/>
      <c r="BF40" s="98"/>
      <c r="BG40" s="84"/>
      <c r="BH40" s="98"/>
      <c r="BI40" s="84"/>
      <c r="BJ40" s="98"/>
      <c r="BK40" s="84"/>
      <c r="BL40" s="98"/>
      <c r="BM40" s="84"/>
      <c r="BN40" s="98"/>
      <c r="BO40" s="84"/>
      <c r="BP40" s="98"/>
      <c r="BQ40" s="84"/>
      <c r="BR40" s="98"/>
      <c r="BS40" s="84"/>
      <c r="BT40" s="98"/>
      <c r="BU40" s="84"/>
      <c r="BV40" s="98"/>
      <c r="BW40" s="84"/>
      <c r="BX40" s="98"/>
      <c r="BY40" s="84"/>
      <c r="BZ40" s="98"/>
      <c r="CA40" s="84"/>
      <c r="CB40" s="98"/>
      <c r="CC40" s="84"/>
      <c r="CD40" s="98"/>
      <c r="CE40" s="84"/>
      <c r="CF40" s="98"/>
      <c r="CG40" s="84"/>
      <c r="CH40" s="98"/>
      <c r="CI40" s="84"/>
      <c r="CJ40" s="98"/>
      <c r="CK40" s="84"/>
      <c r="CL40" s="62"/>
      <c r="CM40" s="34" t="s">
        <v>27</v>
      </c>
      <c r="CN40" s="98"/>
      <c r="CO40" s="84"/>
      <c r="CP40" s="98"/>
      <c r="CQ40" s="84"/>
      <c r="CR40" s="98"/>
      <c r="CS40" s="84"/>
      <c r="CT40" s="98"/>
      <c r="CU40" s="84"/>
      <c r="CV40" s="98"/>
      <c r="CW40" s="84"/>
      <c r="CX40" s="98"/>
      <c r="CY40" s="84"/>
      <c r="CZ40" s="98"/>
      <c r="DA40" s="84"/>
      <c r="DB40" s="98"/>
      <c r="DC40" s="84"/>
      <c r="DD40" s="98"/>
      <c r="DE40" s="84"/>
      <c r="DF40" s="98"/>
      <c r="DG40" s="84"/>
      <c r="DH40" s="98"/>
      <c r="DI40" s="84"/>
      <c r="DJ40" s="98"/>
      <c r="DK40" s="84"/>
      <c r="DL40" s="98"/>
      <c r="DM40" s="84"/>
      <c r="DN40" s="98"/>
      <c r="DO40" s="84"/>
      <c r="DP40" s="98"/>
      <c r="DQ40" s="84"/>
      <c r="DR40" s="98"/>
      <c r="DS40" s="84"/>
      <c r="DT40" s="98"/>
      <c r="DU40" s="84"/>
      <c r="DV40" s="98"/>
      <c r="DW40" s="84"/>
      <c r="DX40" s="98"/>
      <c r="DY40" s="84"/>
      <c r="DZ40" s="98"/>
      <c r="EA40" s="84"/>
      <c r="EB40" s="98"/>
      <c r="EC40" s="84"/>
      <c r="ED40" s="98"/>
      <c r="EE40" s="84"/>
      <c r="EF40" s="98"/>
      <c r="EG40" s="84"/>
      <c r="EH40" s="98"/>
      <c r="EI40" s="84"/>
    </row>
    <row r="41" spans="1:139" x14ac:dyDescent="0.2">
      <c r="A41" s="1">
        <v>97227</v>
      </c>
      <c r="B41" s="34" t="s">
        <v>22</v>
      </c>
      <c r="C41" s="12"/>
      <c r="D41" s="84"/>
      <c r="E41" s="12"/>
      <c r="F41" s="84"/>
      <c r="G41" s="12"/>
      <c r="H41" s="84"/>
      <c r="I41" s="12"/>
      <c r="J41" s="84"/>
      <c r="K41" s="12"/>
      <c r="L41" s="84"/>
      <c r="M41" s="30"/>
      <c r="N41" s="102"/>
      <c r="O41" s="34" t="s">
        <v>22</v>
      </c>
      <c r="P41" s="98"/>
      <c r="Q41" s="84"/>
      <c r="R41" s="98"/>
      <c r="S41" s="84"/>
      <c r="T41" s="98"/>
      <c r="U41" s="84"/>
      <c r="V41" s="98"/>
      <c r="W41" s="84"/>
      <c r="X41" s="98"/>
      <c r="Y41" s="84"/>
      <c r="Z41" s="98"/>
      <c r="AA41" s="84"/>
      <c r="AB41" s="98"/>
      <c r="AC41" s="84"/>
      <c r="AD41" s="98"/>
      <c r="AE41" s="84"/>
      <c r="AF41" s="98"/>
      <c r="AG41" s="84"/>
      <c r="AH41" s="98"/>
      <c r="AI41" s="84"/>
      <c r="AJ41" s="98"/>
      <c r="AK41" s="84"/>
      <c r="AL41" s="98"/>
      <c r="AM41" s="84"/>
      <c r="AN41" s="98"/>
      <c r="AO41" s="84"/>
      <c r="AP41" s="98"/>
      <c r="AQ41" s="84"/>
      <c r="AR41" s="98"/>
      <c r="AS41" s="84"/>
      <c r="AT41" s="98"/>
      <c r="AU41" s="84"/>
      <c r="AV41" s="98"/>
      <c r="AW41" s="84"/>
      <c r="AX41" s="98"/>
      <c r="AY41" s="84" t="e">
        <f t="shared" si="1"/>
        <v>#DIV/0!</v>
      </c>
      <c r="AZ41" s="62"/>
      <c r="BA41" s="34" t="s">
        <v>22</v>
      </c>
      <c r="BB41" s="98"/>
      <c r="BC41" s="84"/>
      <c r="BD41" s="98"/>
      <c r="BE41" s="84"/>
      <c r="BF41" s="98"/>
      <c r="BG41" s="84"/>
      <c r="BH41" s="98"/>
      <c r="BI41" s="84"/>
      <c r="BJ41" s="98"/>
      <c r="BK41" s="84"/>
      <c r="BL41" s="98"/>
      <c r="BM41" s="84"/>
      <c r="BN41" s="98"/>
      <c r="BO41" s="84"/>
      <c r="BP41" s="98"/>
      <c r="BQ41" s="84"/>
      <c r="BR41" s="98"/>
      <c r="BS41" s="84"/>
      <c r="BT41" s="98"/>
      <c r="BU41" s="84"/>
      <c r="BV41" s="98"/>
      <c r="BW41" s="84"/>
      <c r="BX41" s="98"/>
      <c r="BY41" s="84"/>
      <c r="BZ41" s="98"/>
      <c r="CA41" s="84"/>
      <c r="CB41" s="98"/>
      <c r="CC41" s="84"/>
      <c r="CD41" s="98"/>
      <c r="CE41" s="84"/>
      <c r="CF41" s="98"/>
      <c r="CG41" s="84"/>
      <c r="CH41" s="98"/>
      <c r="CI41" s="84"/>
      <c r="CJ41" s="98"/>
      <c r="CK41" s="84"/>
      <c r="CL41" s="62"/>
      <c r="CM41" s="34" t="s">
        <v>22</v>
      </c>
      <c r="CN41" s="98"/>
      <c r="CO41" s="84"/>
      <c r="CP41" s="98"/>
      <c r="CQ41" s="84"/>
      <c r="CR41" s="98"/>
      <c r="CS41" s="84"/>
      <c r="CT41" s="98"/>
      <c r="CU41" s="84"/>
      <c r="CV41" s="98"/>
      <c r="CW41" s="84"/>
      <c r="CX41" s="98"/>
      <c r="CY41" s="84"/>
      <c r="CZ41" s="98"/>
      <c r="DA41" s="84"/>
      <c r="DB41" s="98"/>
      <c r="DC41" s="84"/>
      <c r="DD41" s="98"/>
      <c r="DE41" s="84"/>
      <c r="DF41" s="98"/>
      <c r="DG41" s="84"/>
      <c r="DH41" s="98"/>
      <c r="DI41" s="84"/>
      <c r="DJ41" s="98"/>
      <c r="DK41" s="84"/>
      <c r="DL41" s="98"/>
      <c r="DM41" s="84"/>
      <c r="DN41" s="98"/>
      <c r="DO41" s="84"/>
      <c r="DP41" s="98"/>
      <c r="DQ41" s="84"/>
      <c r="DR41" s="98"/>
      <c r="DS41" s="84"/>
      <c r="DT41" s="98"/>
      <c r="DU41" s="84"/>
      <c r="DV41" s="98"/>
      <c r="DW41" s="84"/>
      <c r="DX41" s="98"/>
      <c r="DY41" s="84"/>
      <c r="DZ41" s="98"/>
      <c r="EA41" s="84"/>
      <c r="EB41" s="98"/>
      <c r="EC41" s="84"/>
      <c r="ED41" s="98"/>
      <c r="EE41" s="84"/>
      <c r="EF41" s="98"/>
      <c r="EG41" s="84"/>
      <c r="EH41" s="98"/>
      <c r="EI41" s="84"/>
    </row>
    <row r="42" spans="1:139" x14ac:dyDescent="0.2">
      <c r="A42" s="1">
        <v>97223</v>
      </c>
      <c r="B42" s="34" t="s">
        <v>18</v>
      </c>
      <c r="C42" s="12"/>
      <c r="D42" s="84"/>
      <c r="E42" s="12"/>
      <c r="F42" s="84"/>
      <c r="G42" s="12"/>
      <c r="H42" s="84"/>
      <c r="I42" s="12"/>
      <c r="J42" s="84"/>
      <c r="K42" s="12"/>
      <c r="L42" s="84"/>
      <c r="M42" s="30"/>
      <c r="N42" s="102"/>
      <c r="O42" s="34" t="s">
        <v>18</v>
      </c>
      <c r="P42" s="98"/>
      <c r="Q42" s="84"/>
      <c r="R42" s="98"/>
      <c r="S42" s="84"/>
      <c r="T42" s="98"/>
      <c r="U42" s="84"/>
      <c r="V42" s="98"/>
      <c r="W42" s="84"/>
      <c r="X42" s="98"/>
      <c r="Y42" s="84"/>
      <c r="Z42" s="98"/>
      <c r="AA42" s="84"/>
      <c r="AB42" s="98"/>
      <c r="AC42" s="84"/>
      <c r="AD42" s="98"/>
      <c r="AE42" s="84"/>
      <c r="AF42" s="98"/>
      <c r="AG42" s="84"/>
      <c r="AH42" s="98"/>
      <c r="AI42" s="84"/>
      <c r="AJ42" s="98"/>
      <c r="AK42" s="84"/>
      <c r="AL42" s="98"/>
      <c r="AM42" s="84"/>
      <c r="AN42" s="98"/>
      <c r="AO42" s="84"/>
      <c r="AP42" s="98"/>
      <c r="AQ42" s="84"/>
      <c r="AR42" s="98"/>
      <c r="AS42" s="84"/>
      <c r="AT42" s="98"/>
      <c r="AU42" s="84"/>
      <c r="AV42" s="98"/>
      <c r="AW42" s="84"/>
      <c r="AX42" s="98"/>
      <c r="AY42" s="84" t="e">
        <f t="shared" si="1"/>
        <v>#DIV/0!</v>
      </c>
      <c r="AZ42" s="62"/>
      <c r="BA42" s="34" t="s">
        <v>18</v>
      </c>
      <c r="BB42" s="98"/>
      <c r="BC42" s="84"/>
      <c r="BD42" s="98"/>
      <c r="BE42" s="84"/>
      <c r="BF42" s="98"/>
      <c r="BG42" s="84"/>
      <c r="BH42" s="98"/>
      <c r="BI42" s="84"/>
      <c r="BJ42" s="98"/>
      <c r="BK42" s="84"/>
      <c r="BL42" s="98"/>
      <c r="BM42" s="84"/>
      <c r="BN42" s="98"/>
      <c r="BO42" s="84"/>
      <c r="BP42" s="98"/>
      <c r="BQ42" s="84"/>
      <c r="BR42" s="98"/>
      <c r="BS42" s="84"/>
      <c r="BT42" s="98"/>
      <c r="BU42" s="84"/>
      <c r="BV42" s="98"/>
      <c r="BW42" s="84"/>
      <c r="BX42" s="98"/>
      <c r="BY42" s="84"/>
      <c r="BZ42" s="98"/>
      <c r="CA42" s="84"/>
      <c r="CB42" s="98"/>
      <c r="CC42" s="84"/>
      <c r="CD42" s="98"/>
      <c r="CE42" s="84"/>
      <c r="CF42" s="98"/>
      <c r="CG42" s="84"/>
      <c r="CH42" s="98"/>
      <c r="CI42" s="84"/>
      <c r="CJ42" s="98"/>
      <c r="CK42" s="84"/>
      <c r="CL42" s="62"/>
      <c r="CM42" s="34" t="s">
        <v>18</v>
      </c>
      <c r="CN42" s="98"/>
      <c r="CO42" s="84"/>
      <c r="CP42" s="98"/>
      <c r="CQ42" s="84"/>
      <c r="CR42" s="98"/>
      <c r="CS42" s="84"/>
      <c r="CT42" s="98"/>
      <c r="CU42" s="84"/>
      <c r="CV42" s="98"/>
      <c r="CW42" s="84"/>
      <c r="CX42" s="98"/>
      <c r="CY42" s="84"/>
      <c r="CZ42" s="98"/>
      <c r="DA42" s="84"/>
      <c r="DB42" s="98"/>
      <c r="DC42" s="84"/>
      <c r="DD42" s="98"/>
      <c r="DE42" s="84"/>
      <c r="DF42" s="98"/>
      <c r="DG42" s="84"/>
      <c r="DH42" s="98"/>
      <c r="DI42" s="84"/>
      <c r="DJ42" s="98"/>
      <c r="DK42" s="84"/>
      <c r="DL42" s="98"/>
      <c r="DM42" s="84"/>
      <c r="DN42" s="98"/>
      <c r="DO42" s="84"/>
      <c r="DP42" s="98"/>
      <c r="DQ42" s="84"/>
      <c r="DR42" s="98"/>
      <c r="DS42" s="84"/>
      <c r="DT42" s="98"/>
      <c r="DU42" s="84"/>
      <c r="DV42" s="98"/>
      <c r="DW42" s="84"/>
      <c r="DX42" s="98"/>
      <c r="DY42" s="84"/>
      <c r="DZ42" s="98"/>
      <c r="EA42" s="84"/>
      <c r="EB42" s="98"/>
      <c r="EC42" s="84"/>
      <c r="ED42" s="98"/>
      <c r="EE42" s="84"/>
      <c r="EF42" s="98"/>
      <c r="EG42" s="84"/>
      <c r="EH42" s="98"/>
      <c r="EI42" s="84"/>
    </row>
    <row r="43" spans="1:139" x14ac:dyDescent="0.2">
      <c r="A43" s="1">
        <v>97231</v>
      </c>
      <c r="B43" s="35" t="s">
        <v>29</v>
      </c>
      <c r="C43" s="12"/>
      <c r="D43" s="85"/>
      <c r="E43" s="12"/>
      <c r="F43" s="85"/>
      <c r="G43" s="12"/>
      <c r="H43" s="85"/>
      <c r="I43" s="12"/>
      <c r="J43" s="85"/>
      <c r="K43" s="12"/>
      <c r="L43" s="85"/>
      <c r="M43" s="31"/>
      <c r="N43" s="102"/>
      <c r="O43" s="35" t="s">
        <v>29</v>
      </c>
      <c r="P43" s="98"/>
      <c r="Q43" s="85"/>
      <c r="R43" s="98"/>
      <c r="S43" s="85"/>
      <c r="T43" s="98"/>
      <c r="U43" s="85"/>
      <c r="V43" s="98"/>
      <c r="W43" s="85"/>
      <c r="X43" s="98"/>
      <c r="Y43" s="85"/>
      <c r="Z43" s="98"/>
      <c r="AA43" s="85"/>
      <c r="AB43" s="98"/>
      <c r="AC43" s="85"/>
      <c r="AD43" s="98"/>
      <c r="AE43" s="85"/>
      <c r="AF43" s="98"/>
      <c r="AG43" s="85"/>
      <c r="AH43" s="98"/>
      <c r="AI43" s="85"/>
      <c r="AJ43" s="98"/>
      <c r="AK43" s="85"/>
      <c r="AL43" s="98"/>
      <c r="AM43" s="85"/>
      <c r="AN43" s="98"/>
      <c r="AO43" s="85"/>
      <c r="AP43" s="98"/>
      <c r="AQ43" s="85"/>
      <c r="AR43" s="98"/>
      <c r="AS43" s="85"/>
      <c r="AT43" s="98"/>
      <c r="AU43" s="85"/>
      <c r="AV43" s="98"/>
      <c r="AW43" s="85"/>
      <c r="AX43" s="98"/>
      <c r="AY43" s="85" t="e">
        <f t="shared" si="1"/>
        <v>#DIV/0!</v>
      </c>
      <c r="AZ43" s="62"/>
      <c r="BA43" s="35" t="s">
        <v>29</v>
      </c>
      <c r="BB43" s="98"/>
      <c r="BC43" s="85"/>
      <c r="BD43" s="98"/>
      <c r="BE43" s="85"/>
      <c r="BF43" s="98"/>
      <c r="BG43" s="85"/>
      <c r="BH43" s="98"/>
      <c r="BI43" s="85"/>
      <c r="BJ43" s="98"/>
      <c r="BK43" s="85"/>
      <c r="BL43" s="98"/>
      <c r="BM43" s="85"/>
      <c r="BN43" s="98"/>
      <c r="BO43" s="85"/>
      <c r="BP43" s="98"/>
      <c r="BQ43" s="85"/>
      <c r="BR43" s="98"/>
      <c r="BS43" s="85"/>
      <c r="BT43" s="98"/>
      <c r="BU43" s="85"/>
      <c r="BV43" s="98"/>
      <c r="BW43" s="85"/>
      <c r="BX43" s="98"/>
      <c r="BY43" s="85"/>
      <c r="BZ43" s="98"/>
      <c r="CA43" s="85"/>
      <c r="CB43" s="98"/>
      <c r="CC43" s="85"/>
      <c r="CD43" s="98"/>
      <c r="CE43" s="85"/>
      <c r="CF43" s="98"/>
      <c r="CG43" s="85"/>
      <c r="CH43" s="98"/>
      <c r="CI43" s="85"/>
      <c r="CJ43" s="98"/>
      <c r="CK43" s="85"/>
      <c r="CL43" s="62"/>
      <c r="CM43" s="35" t="s">
        <v>29</v>
      </c>
      <c r="CN43" s="98"/>
      <c r="CO43" s="85"/>
      <c r="CP43" s="98"/>
      <c r="CQ43" s="85"/>
      <c r="CR43" s="98"/>
      <c r="CS43" s="85"/>
      <c r="CT43" s="98"/>
      <c r="CU43" s="85"/>
      <c r="CV43" s="98"/>
      <c r="CW43" s="85"/>
      <c r="CX43" s="98"/>
      <c r="CY43" s="85"/>
      <c r="CZ43" s="98"/>
      <c r="DA43" s="85"/>
      <c r="DB43" s="98"/>
      <c r="DC43" s="85"/>
      <c r="DD43" s="98"/>
      <c r="DE43" s="85"/>
      <c r="DF43" s="98"/>
      <c r="DG43" s="85"/>
      <c r="DH43" s="98"/>
      <c r="DI43" s="85"/>
      <c r="DJ43" s="98"/>
      <c r="DK43" s="85"/>
      <c r="DL43" s="98"/>
      <c r="DM43" s="85"/>
      <c r="DN43" s="98"/>
      <c r="DO43" s="85"/>
      <c r="DP43" s="98"/>
      <c r="DQ43" s="85"/>
      <c r="DR43" s="98"/>
      <c r="DS43" s="85"/>
      <c r="DT43" s="98"/>
      <c r="DU43" s="85"/>
      <c r="DV43" s="98"/>
      <c r="DW43" s="85"/>
      <c r="DX43" s="98"/>
      <c r="DY43" s="85"/>
      <c r="DZ43" s="98"/>
      <c r="EA43" s="85"/>
      <c r="EB43" s="98"/>
      <c r="EC43" s="85"/>
      <c r="ED43" s="98"/>
      <c r="EE43" s="85"/>
      <c r="EF43" s="98"/>
      <c r="EG43" s="85"/>
      <c r="EH43" s="98"/>
      <c r="EI43" s="85"/>
    </row>
    <row r="44" spans="1:139" x14ac:dyDescent="0.2">
      <c r="A44" s="3"/>
      <c r="B44" s="37" t="s">
        <v>40</v>
      </c>
      <c r="C44" s="17"/>
      <c r="D44" s="27"/>
      <c r="E44" s="17"/>
      <c r="F44" s="27"/>
      <c r="G44" s="17"/>
      <c r="H44" s="27"/>
      <c r="I44" s="17"/>
      <c r="J44" s="27"/>
      <c r="K44" s="17"/>
      <c r="L44" s="27"/>
      <c r="M44" s="32"/>
      <c r="N44" s="103"/>
      <c r="O44" s="37" t="s">
        <v>40</v>
      </c>
      <c r="P44" s="17">
        <f>SUM(P37:P43)</f>
        <v>0</v>
      </c>
      <c r="Q44" s="27" t="e">
        <f>P44/$C44</f>
        <v>#DIV/0!</v>
      </c>
      <c r="R44" s="17">
        <f>SUM(R37:R43)</f>
        <v>0</v>
      </c>
      <c r="S44" s="27" t="e">
        <f>R44/$C44</f>
        <v>#DIV/0!</v>
      </c>
      <c r="T44" s="17">
        <f>SUM(T37:T43)</f>
        <v>0</v>
      </c>
      <c r="U44" s="27" t="e">
        <f>T44/$C44</f>
        <v>#DIV/0!</v>
      </c>
      <c r="V44" s="17">
        <f>SUM(V37:V43)</f>
        <v>0</v>
      </c>
      <c r="W44" s="27" t="e">
        <f>V44/$C44</f>
        <v>#DIV/0!</v>
      </c>
      <c r="X44" s="17">
        <f>SUM(X37:X43)</f>
        <v>0</v>
      </c>
      <c r="Y44" s="27" t="e">
        <f>X44/$C44</f>
        <v>#DIV/0!</v>
      </c>
      <c r="Z44" s="17">
        <f>SUM(Z37:Z43)</f>
        <v>0</v>
      </c>
      <c r="AA44" s="27" t="e">
        <f>Z44/$C44</f>
        <v>#DIV/0!</v>
      </c>
      <c r="AB44" s="17">
        <f>SUM(AB37:AB43)</f>
        <v>0</v>
      </c>
      <c r="AC44" s="27" t="e">
        <f>AB44/$E44</f>
        <v>#DIV/0!</v>
      </c>
      <c r="AD44" s="17">
        <f>SUM(AD37:AD43)</f>
        <v>0</v>
      </c>
      <c r="AE44" s="27" t="e">
        <f>AD44/$E44</f>
        <v>#DIV/0!</v>
      </c>
      <c r="AF44" s="17">
        <f>SUM(AF37:AF43)</f>
        <v>0</v>
      </c>
      <c r="AG44" s="27" t="e">
        <f>AF44/$E44</f>
        <v>#DIV/0!</v>
      </c>
      <c r="AH44" s="17">
        <f>SUM(AH37:AH43)</f>
        <v>0</v>
      </c>
      <c r="AI44" s="27" t="e">
        <f>AH44/$E44</f>
        <v>#DIV/0!</v>
      </c>
      <c r="AJ44" s="17">
        <f>SUM(AJ37:AJ43)</f>
        <v>0</v>
      </c>
      <c r="AK44" s="27" t="e">
        <f>AJ44/$E44</f>
        <v>#DIV/0!</v>
      </c>
      <c r="AL44" s="17">
        <f>SUM(AL37:AL43)</f>
        <v>0</v>
      </c>
      <c r="AM44" s="27" t="e">
        <f>AL44/$E44</f>
        <v>#DIV/0!</v>
      </c>
      <c r="AN44" s="17">
        <f>SUM(AN37:AN43)</f>
        <v>0</v>
      </c>
      <c r="AO44" s="27" t="e">
        <f>AN44/$G44</f>
        <v>#DIV/0!</v>
      </c>
      <c r="AP44" s="17">
        <f>SUM(AP37:AP43)</f>
        <v>0</v>
      </c>
      <c r="AQ44" s="27" t="e">
        <f>AP44/$G44</f>
        <v>#DIV/0!</v>
      </c>
      <c r="AR44" s="17">
        <f>SUM(AR37:AR43)</f>
        <v>0</v>
      </c>
      <c r="AS44" s="27" t="e">
        <f>AR44/$G44</f>
        <v>#DIV/0!</v>
      </c>
      <c r="AT44" s="17">
        <f>SUM(AT37:AT43)</f>
        <v>0</v>
      </c>
      <c r="AU44" s="27" t="e">
        <f>AT44/$G44</f>
        <v>#DIV/0!</v>
      </c>
      <c r="AV44" s="17">
        <f>SUM(AV37:AV43)</f>
        <v>0</v>
      </c>
      <c r="AW44" s="27" t="e">
        <f>AV44/$G44</f>
        <v>#DIV/0!</v>
      </c>
      <c r="AX44" s="17">
        <f>SUM(AX37:AX43)</f>
        <v>0</v>
      </c>
      <c r="AY44" s="27" t="e">
        <f t="shared" si="1"/>
        <v>#DIV/0!</v>
      </c>
      <c r="AZ44" s="62"/>
      <c r="BA44" s="37" t="s">
        <v>40</v>
      </c>
      <c r="BB44" s="17"/>
      <c r="BC44" s="27"/>
      <c r="BD44" s="17"/>
      <c r="BE44" s="27"/>
      <c r="BF44" s="17"/>
      <c r="BG44" s="27"/>
      <c r="BH44" s="17"/>
      <c r="BI44" s="27"/>
      <c r="BJ44" s="17"/>
      <c r="BK44" s="27"/>
      <c r="BL44" s="17"/>
      <c r="BM44" s="27"/>
      <c r="BN44" s="17"/>
      <c r="BO44" s="27"/>
      <c r="BP44" s="17"/>
      <c r="BQ44" s="27"/>
      <c r="BR44" s="17"/>
      <c r="BS44" s="27"/>
      <c r="BT44" s="17"/>
      <c r="BU44" s="27"/>
      <c r="BV44" s="17"/>
      <c r="BW44" s="27"/>
      <c r="BX44" s="17"/>
      <c r="BY44" s="27"/>
      <c r="BZ44" s="17"/>
      <c r="CA44" s="27"/>
      <c r="CB44" s="17"/>
      <c r="CC44" s="27"/>
      <c r="CD44" s="17"/>
      <c r="CE44" s="27"/>
      <c r="CF44" s="17"/>
      <c r="CG44" s="27"/>
      <c r="CH44" s="17"/>
      <c r="CI44" s="27"/>
      <c r="CJ44" s="17"/>
      <c r="CK44" s="27"/>
      <c r="CL44" s="62"/>
      <c r="CM44" s="37" t="s">
        <v>40</v>
      </c>
      <c r="CN44" s="17"/>
      <c r="CO44" s="27"/>
      <c r="CP44" s="17"/>
      <c r="CQ44" s="27"/>
      <c r="CR44" s="17"/>
      <c r="CS44" s="27"/>
      <c r="CT44" s="17"/>
      <c r="CU44" s="27"/>
      <c r="CV44" s="17"/>
      <c r="CW44" s="27"/>
      <c r="CX44" s="17"/>
      <c r="CY44" s="27"/>
      <c r="CZ44" s="17"/>
      <c r="DA44" s="27"/>
      <c r="DB44" s="17"/>
      <c r="DC44" s="27"/>
      <c r="DD44" s="17"/>
      <c r="DE44" s="27"/>
      <c r="DF44" s="17"/>
      <c r="DG44" s="27"/>
      <c r="DH44" s="17"/>
      <c r="DI44" s="27"/>
      <c r="DJ44" s="17"/>
      <c r="DK44" s="27"/>
      <c r="DL44" s="17"/>
      <c r="DM44" s="27"/>
      <c r="DN44" s="17"/>
      <c r="DO44" s="27"/>
      <c r="DP44" s="17"/>
      <c r="DQ44" s="27"/>
      <c r="DR44" s="17"/>
      <c r="DS44" s="27"/>
      <c r="DT44" s="17"/>
      <c r="DU44" s="27"/>
      <c r="DV44" s="17"/>
      <c r="DW44" s="27"/>
      <c r="DX44" s="17"/>
      <c r="DY44" s="27"/>
      <c r="DZ44" s="17"/>
      <c r="EA44" s="27"/>
      <c r="EB44" s="17"/>
      <c r="EC44" s="27"/>
      <c r="ED44" s="17"/>
      <c r="EE44" s="27"/>
      <c r="EF44" s="17"/>
      <c r="EG44" s="27"/>
      <c r="EH44" s="17"/>
      <c r="EI44" s="27"/>
    </row>
    <row r="45" spans="1:139" ht="13.5" thickBot="1" x14ac:dyDescent="0.25">
      <c r="A45" s="3"/>
      <c r="B45" s="36" t="s">
        <v>41</v>
      </c>
      <c r="C45" s="16"/>
      <c r="D45" s="53"/>
      <c r="E45" s="16"/>
      <c r="F45" s="53"/>
      <c r="G45" s="16"/>
      <c r="H45" s="53"/>
      <c r="I45" s="16"/>
      <c r="J45" s="53"/>
      <c r="K45" s="16"/>
      <c r="L45" s="53"/>
      <c r="M45" s="48"/>
      <c r="N45" s="103"/>
      <c r="O45" s="36" t="s">
        <v>41</v>
      </c>
      <c r="P45" s="16">
        <f>P36+P44</f>
        <v>0</v>
      </c>
      <c r="Q45" s="53" t="e">
        <f>P45/$C45</f>
        <v>#DIV/0!</v>
      </c>
      <c r="R45" s="16">
        <f>R36+R44</f>
        <v>0</v>
      </c>
      <c r="S45" s="53" t="e">
        <f>R45/$C45</f>
        <v>#DIV/0!</v>
      </c>
      <c r="T45" s="16">
        <f>T36+T44</f>
        <v>0</v>
      </c>
      <c r="U45" s="53" t="e">
        <f>T45/$C45</f>
        <v>#DIV/0!</v>
      </c>
      <c r="V45" s="16">
        <f>V36+V44</f>
        <v>0</v>
      </c>
      <c r="W45" s="53" t="e">
        <f>V45/$C45</f>
        <v>#DIV/0!</v>
      </c>
      <c r="X45" s="16">
        <f>X36+X44</f>
        <v>0</v>
      </c>
      <c r="Y45" s="53" t="e">
        <f>X45/$C45</f>
        <v>#DIV/0!</v>
      </c>
      <c r="Z45" s="16">
        <f>Z36+Z44</f>
        <v>0</v>
      </c>
      <c r="AA45" s="53" t="e">
        <f>Z45/$C45</f>
        <v>#DIV/0!</v>
      </c>
      <c r="AB45" s="16">
        <f>AB36+AB44</f>
        <v>0</v>
      </c>
      <c r="AC45" s="53" t="e">
        <f>AB45/$E45</f>
        <v>#DIV/0!</v>
      </c>
      <c r="AD45" s="16">
        <f>AD36+AD44</f>
        <v>0</v>
      </c>
      <c r="AE45" s="53" t="e">
        <f>AD45/$E45</f>
        <v>#DIV/0!</v>
      </c>
      <c r="AF45" s="16">
        <f>AF36+AF44</f>
        <v>0</v>
      </c>
      <c r="AG45" s="53" t="e">
        <f>AF45/$E45</f>
        <v>#DIV/0!</v>
      </c>
      <c r="AH45" s="16">
        <f>AH36+AH44</f>
        <v>0</v>
      </c>
      <c r="AI45" s="53" t="e">
        <f>AH45/$E45</f>
        <v>#DIV/0!</v>
      </c>
      <c r="AJ45" s="16">
        <f>AJ36+AJ44</f>
        <v>0</v>
      </c>
      <c r="AK45" s="53" t="e">
        <f>AJ45/$E45</f>
        <v>#DIV/0!</v>
      </c>
      <c r="AL45" s="16">
        <f>AL36+AL44</f>
        <v>0</v>
      </c>
      <c r="AM45" s="53" t="e">
        <f>AL45/$E45</f>
        <v>#DIV/0!</v>
      </c>
      <c r="AN45" s="16">
        <f>AN36+AN44</f>
        <v>0</v>
      </c>
      <c r="AO45" s="53" t="e">
        <f>AN45/$G45</f>
        <v>#DIV/0!</v>
      </c>
      <c r="AP45" s="16">
        <f>AP36+AP44</f>
        <v>0</v>
      </c>
      <c r="AQ45" s="53" t="e">
        <f>AP45/$G45</f>
        <v>#DIV/0!</v>
      </c>
      <c r="AR45" s="16">
        <f>AR36+AR44</f>
        <v>0</v>
      </c>
      <c r="AS45" s="53" t="e">
        <f>AR45/$G45</f>
        <v>#DIV/0!</v>
      </c>
      <c r="AT45" s="16">
        <f>AT36+AT44</f>
        <v>0</v>
      </c>
      <c r="AU45" s="53" t="e">
        <f>AT45/$G45</f>
        <v>#DIV/0!</v>
      </c>
      <c r="AV45" s="16">
        <f>AV36+AV44</f>
        <v>0</v>
      </c>
      <c r="AW45" s="53" t="e">
        <f>AV45/$G45</f>
        <v>#DIV/0!</v>
      </c>
      <c r="AX45" s="16">
        <f>AX36+AX44</f>
        <v>0</v>
      </c>
      <c r="AY45" s="53" t="e">
        <f t="shared" si="1"/>
        <v>#DIV/0!</v>
      </c>
      <c r="AZ45" s="62"/>
      <c r="BA45" s="36" t="s">
        <v>41</v>
      </c>
      <c r="BB45" s="16"/>
      <c r="BC45" s="53"/>
      <c r="BD45" s="16"/>
      <c r="BE45" s="53"/>
      <c r="BF45" s="16"/>
      <c r="BG45" s="53"/>
      <c r="BH45" s="16"/>
      <c r="BI45" s="53"/>
      <c r="BJ45" s="16"/>
      <c r="BK45" s="53"/>
      <c r="BL45" s="16"/>
      <c r="BM45" s="53"/>
      <c r="BN45" s="16"/>
      <c r="BO45" s="53"/>
      <c r="BP45" s="16"/>
      <c r="BQ45" s="53"/>
      <c r="BR45" s="16"/>
      <c r="BS45" s="53"/>
      <c r="BT45" s="16"/>
      <c r="BU45" s="53"/>
      <c r="BV45" s="16"/>
      <c r="BW45" s="53"/>
      <c r="BX45" s="16"/>
      <c r="BY45" s="53"/>
      <c r="BZ45" s="16"/>
      <c r="CA45" s="53"/>
      <c r="CB45" s="16"/>
      <c r="CC45" s="53"/>
      <c r="CD45" s="16"/>
      <c r="CE45" s="53"/>
      <c r="CF45" s="16"/>
      <c r="CG45" s="53"/>
      <c r="CH45" s="16"/>
      <c r="CI45" s="53"/>
      <c r="CJ45" s="16"/>
      <c r="CK45" s="53"/>
      <c r="CL45" s="62"/>
      <c r="CM45" s="36" t="s">
        <v>41</v>
      </c>
      <c r="CN45" s="16"/>
      <c r="CO45" s="53"/>
      <c r="CP45" s="16"/>
      <c r="CQ45" s="53"/>
      <c r="CR45" s="16"/>
      <c r="CS45" s="53"/>
      <c r="CT45" s="16"/>
      <c r="CU45" s="53"/>
      <c r="CV45" s="16"/>
      <c r="CW45" s="53"/>
      <c r="CX45" s="16"/>
      <c r="CY45" s="53"/>
      <c r="CZ45" s="16"/>
      <c r="DA45" s="53"/>
      <c r="DB45" s="16"/>
      <c r="DC45" s="53"/>
      <c r="DD45" s="16"/>
      <c r="DE45" s="53"/>
      <c r="DF45" s="16"/>
      <c r="DG45" s="53"/>
      <c r="DH45" s="16"/>
      <c r="DI45" s="53"/>
      <c r="DJ45" s="16"/>
      <c r="DK45" s="53"/>
      <c r="DL45" s="16"/>
      <c r="DM45" s="53"/>
      <c r="DN45" s="16"/>
      <c r="DO45" s="53"/>
      <c r="DP45" s="16"/>
      <c r="DQ45" s="53"/>
      <c r="DR45" s="16"/>
      <c r="DS45" s="53"/>
      <c r="DT45" s="16"/>
      <c r="DU45" s="53"/>
      <c r="DV45" s="16"/>
      <c r="DW45" s="53"/>
      <c r="DX45" s="16"/>
      <c r="DY45" s="53"/>
      <c r="DZ45" s="16"/>
      <c r="EA45" s="53"/>
      <c r="EB45" s="16"/>
      <c r="EC45" s="53"/>
      <c r="ED45" s="16"/>
      <c r="EE45" s="53"/>
      <c r="EF45" s="16"/>
      <c r="EG45" s="53"/>
      <c r="EH45" s="16"/>
      <c r="EI45" s="53"/>
    </row>
    <row r="46" spans="1:139" ht="13.5" thickBot="1" x14ac:dyDescent="0.25">
      <c r="A46" s="3"/>
      <c r="B46" s="51" t="s">
        <v>42</v>
      </c>
      <c r="C46" s="50"/>
      <c r="D46" s="54"/>
      <c r="E46" s="50"/>
      <c r="F46" s="54"/>
      <c r="G46" s="50"/>
      <c r="H46" s="54"/>
      <c r="I46" s="50"/>
      <c r="J46" s="54"/>
      <c r="K46" s="50"/>
      <c r="L46" s="54"/>
      <c r="M46" s="49"/>
      <c r="N46" s="103"/>
      <c r="O46" s="51" t="s">
        <v>42</v>
      </c>
      <c r="P46" s="50">
        <f>P8+P30+P45</f>
        <v>0</v>
      </c>
      <c r="Q46" s="54" t="e">
        <f>P46/$C46</f>
        <v>#DIV/0!</v>
      </c>
      <c r="R46" s="50">
        <f>R8+R30+R45</f>
        <v>0</v>
      </c>
      <c r="S46" s="54" t="e">
        <f>R46/$C46</f>
        <v>#DIV/0!</v>
      </c>
      <c r="T46" s="50">
        <f>T8+T30+T45</f>
        <v>0</v>
      </c>
      <c r="U46" s="54" t="e">
        <f>T46/$C46</f>
        <v>#DIV/0!</v>
      </c>
      <c r="V46" s="50">
        <f>V8+V30+V45</f>
        <v>0</v>
      </c>
      <c r="W46" s="54" t="e">
        <f>V46/$C46</f>
        <v>#DIV/0!</v>
      </c>
      <c r="X46" s="50">
        <f>X8+X30+X45</f>
        <v>0</v>
      </c>
      <c r="Y46" s="54" t="e">
        <f>X46/$C46</f>
        <v>#DIV/0!</v>
      </c>
      <c r="Z46" s="50">
        <f>Z8+Z30+Z45</f>
        <v>0</v>
      </c>
      <c r="AA46" s="54" t="e">
        <f>Z46/$C46</f>
        <v>#DIV/0!</v>
      </c>
      <c r="AB46" s="50">
        <f>AB8+AB30+AB45</f>
        <v>0</v>
      </c>
      <c r="AC46" s="54" t="e">
        <f>AB46/$E46</f>
        <v>#DIV/0!</v>
      </c>
      <c r="AD46" s="50">
        <f>AD8+AD30+AD45</f>
        <v>0</v>
      </c>
      <c r="AE46" s="54" t="e">
        <f>AD46/$E46</f>
        <v>#DIV/0!</v>
      </c>
      <c r="AF46" s="50">
        <f>AF8+AF30+AF45</f>
        <v>0</v>
      </c>
      <c r="AG46" s="54" t="e">
        <f>AF46/$E46</f>
        <v>#DIV/0!</v>
      </c>
      <c r="AH46" s="50">
        <f>AH8+AH30+AH45</f>
        <v>0</v>
      </c>
      <c r="AI46" s="54" t="e">
        <f>AH46/$E46</f>
        <v>#DIV/0!</v>
      </c>
      <c r="AJ46" s="50">
        <f>AJ8+AJ30+AJ45</f>
        <v>0</v>
      </c>
      <c r="AK46" s="54" t="e">
        <f>AJ46/$E46</f>
        <v>#DIV/0!</v>
      </c>
      <c r="AL46" s="50">
        <f>AL8+AL30+AL45</f>
        <v>0</v>
      </c>
      <c r="AM46" s="54" t="e">
        <f>AL46/$E46</f>
        <v>#DIV/0!</v>
      </c>
      <c r="AN46" s="50">
        <f>AN8+AN30+AN45</f>
        <v>0</v>
      </c>
      <c r="AO46" s="54" t="e">
        <f>AN46/$G46</f>
        <v>#DIV/0!</v>
      </c>
      <c r="AP46" s="50">
        <f>AP8+AP30+AP45</f>
        <v>0</v>
      </c>
      <c r="AQ46" s="54" t="e">
        <f>AP46/$G46</f>
        <v>#DIV/0!</v>
      </c>
      <c r="AR46" s="50">
        <f>AR8+AR30+AR45</f>
        <v>0</v>
      </c>
      <c r="AS46" s="54" t="e">
        <f>AR46/$G46</f>
        <v>#DIV/0!</v>
      </c>
      <c r="AT46" s="50">
        <f>AT8+AT30+AT45</f>
        <v>0</v>
      </c>
      <c r="AU46" s="54" t="e">
        <f>AT46/$G46</f>
        <v>#DIV/0!</v>
      </c>
      <c r="AV46" s="50">
        <f>AV8+AV30+AV45</f>
        <v>0</v>
      </c>
      <c r="AW46" s="54" t="e">
        <f>AV46/$G46</f>
        <v>#DIV/0!</v>
      </c>
      <c r="AX46" s="50">
        <f>AX8+AX30+AX45</f>
        <v>0</v>
      </c>
      <c r="AY46" s="54" t="e">
        <f t="shared" si="1"/>
        <v>#DIV/0!</v>
      </c>
      <c r="AZ46" s="62"/>
      <c r="BA46" s="51" t="s">
        <v>42</v>
      </c>
      <c r="BB46" s="50"/>
      <c r="BC46" s="54"/>
      <c r="BD46" s="50"/>
      <c r="BE46" s="54"/>
      <c r="BF46" s="50"/>
      <c r="BG46" s="54"/>
      <c r="BH46" s="50"/>
      <c r="BI46" s="54"/>
      <c r="BJ46" s="50"/>
      <c r="BK46" s="54"/>
      <c r="BL46" s="50"/>
      <c r="BM46" s="54"/>
      <c r="BN46" s="50"/>
      <c r="BO46" s="54"/>
      <c r="BP46" s="50"/>
      <c r="BQ46" s="54"/>
      <c r="BR46" s="50"/>
      <c r="BS46" s="54"/>
      <c r="BT46" s="50"/>
      <c r="BU46" s="54"/>
      <c r="BV46" s="50"/>
      <c r="BW46" s="54"/>
      <c r="BX46" s="50"/>
      <c r="BY46" s="54"/>
      <c r="BZ46" s="50"/>
      <c r="CA46" s="54"/>
      <c r="CB46" s="50"/>
      <c r="CC46" s="54"/>
      <c r="CD46" s="50"/>
      <c r="CE46" s="54"/>
      <c r="CF46" s="50"/>
      <c r="CG46" s="54"/>
      <c r="CH46" s="50"/>
      <c r="CI46" s="54"/>
      <c r="CJ46" s="50"/>
      <c r="CK46" s="54"/>
      <c r="CL46" s="62"/>
      <c r="CM46" s="51" t="s">
        <v>42</v>
      </c>
      <c r="CN46" s="50"/>
      <c r="CO46" s="54"/>
      <c r="CP46" s="50"/>
      <c r="CQ46" s="54"/>
      <c r="CR46" s="50"/>
      <c r="CS46" s="54"/>
      <c r="CT46" s="50"/>
      <c r="CU46" s="54"/>
      <c r="CV46" s="50"/>
      <c r="CW46" s="54"/>
      <c r="CX46" s="50"/>
      <c r="CY46" s="54"/>
      <c r="CZ46" s="50"/>
      <c r="DA46" s="54"/>
      <c r="DB46" s="50"/>
      <c r="DC46" s="54"/>
      <c r="DD46" s="50"/>
      <c r="DE46" s="54"/>
      <c r="DF46" s="50"/>
      <c r="DG46" s="54"/>
      <c r="DH46" s="50"/>
      <c r="DI46" s="54"/>
      <c r="DJ46" s="50"/>
      <c r="DK46" s="54"/>
      <c r="DL46" s="50"/>
      <c r="DM46" s="54"/>
      <c r="DN46" s="50"/>
      <c r="DO46" s="54"/>
      <c r="DP46" s="50"/>
      <c r="DQ46" s="54"/>
      <c r="DR46" s="50"/>
      <c r="DS46" s="54"/>
      <c r="DT46" s="50"/>
      <c r="DU46" s="54"/>
      <c r="DV46" s="50"/>
      <c r="DW46" s="54"/>
      <c r="DX46" s="50"/>
      <c r="DY46" s="54"/>
      <c r="DZ46" s="50"/>
      <c r="EA46" s="54"/>
      <c r="EB46" s="50"/>
      <c r="EC46" s="54"/>
      <c r="ED46" s="50"/>
      <c r="EE46" s="54"/>
      <c r="EF46" s="50"/>
      <c r="EG46" s="54"/>
      <c r="EH46" s="50"/>
      <c r="EI46" s="54"/>
    </row>
    <row r="47" spans="1:139" x14ac:dyDescent="0.2">
      <c r="B47" s="66" t="s">
        <v>125</v>
      </c>
      <c r="D47" s="12"/>
      <c r="F47" s="12"/>
      <c r="H47" s="12"/>
      <c r="J47" s="12"/>
      <c r="L47" s="12"/>
      <c r="M47" s="12"/>
      <c r="N47" s="96"/>
      <c r="O47" s="66" t="s">
        <v>125</v>
      </c>
      <c r="BA47" s="66" t="s">
        <v>125</v>
      </c>
      <c r="CM47" s="66" t="s">
        <v>125</v>
      </c>
    </row>
    <row r="49" spans="15:27" x14ac:dyDescent="0.2">
      <c r="P49" s="62" t="str">
        <f>P3</f>
        <v>1 personne</v>
      </c>
      <c r="Q49" s="62" t="str">
        <f t="shared" ref="Q49:AA49" si="2">Q3</f>
        <v>%</v>
      </c>
      <c r="R49" s="62" t="str">
        <f t="shared" si="2"/>
        <v>2 personnes</v>
      </c>
      <c r="S49" s="62" t="str">
        <f t="shared" si="2"/>
        <v>%</v>
      </c>
      <c r="T49" s="62" t="str">
        <f t="shared" si="2"/>
        <v>3 personnes</v>
      </c>
      <c r="U49" s="62" t="str">
        <f t="shared" si="2"/>
        <v>%</v>
      </c>
      <c r="V49" s="62" t="str">
        <f t="shared" si="2"/>
        <v>4 personnes</v>
      </c>
      <c r="W49" s="62" t="str">
        <f t="shared" si="2"/>
        <v>%</v>
      </c>
      <c r="X49" s="62" t="str">
        <f t="shared" si="2"/>
        <v>5 personnes</v>
      </c>
      <c r="Y49" s="62" t="str">
        <f t="shared" si="2"/>
        <v>%</v>
      </c>
      <c r="Z49" s="62" t="str">
        <f t="shared" si="2"/>
        <v>6 personnes et +</v>
      </c>
      <c r="AA49" s="62" t="str">
        <f t="shared" si="2"/>
        <v>%</v>
      </c>
    </row>
    <row r="50" spans="15:27" x14ac:dyDescent="0.2">
      <c r="O50" s="174" t="s">
        <v>124</v>
      </c>
      <c r="P50" s="62">
        <f>P46</f>
        <v>0</v>
      </c>
      <c r="Q50" s="41" t="e">
        <f t="shared" ref="Q50:AA50" si="3">Q46</f>
        <v>#DIV/0!</v>
      </c>
      <c r="R50" s="62">
        <f t="shared" si="3"/>
        <v>0</v>
      </c>
      <c r="S50" s="41" t="e">
        <f t="shared" si="3"/>
        <v>#DIV/0!</v>
      </c>
      <c r="T50" s="62">
        <f t="shared" si="3"/>
        <v>0</v>
      </c>
      <c r="U50" s="41" t="e">
        <f t="shared" si="3"/>
        <v>#DIV/0!</v>
      </c>
      <c r="V50" s="62">
        <f t="shared" si="3"/>
        <v>0</v>
      </c>
      <c r="W50" s="41" t="e">
        <f t="shared" si="3"/>
        <v>#DIV/0!</v>
      </c>
      <c r="X50" s="62">
        <f t="shared" si="3"/>
        <v>0</v>
      </c>
      <c r="Y50" s="41" t="e">
        <f t="shared" si="3"/>
        <v>#DIV/0!</v>
      </c>
      <c r="Z50" s="62">
        <f t="shared" si="3"/>
        <v>0</v>
      </c>
      <c r="AA50" s="41" t="e">
        <f t="shared" si="3"/>
        <v>#DIV/0!</v>
      </c>
    </row>
    <row r="51" spans="15:27" x14ac:dyDescent="0.2">
      <c r="O51" s="3" t="s">
        <v>169</v>
      </c>
      <c r="P51" s="62">
        <f>AB46</f>
        <v>0</v>
      </c>
      <c r="Q51" s="41" t="e">
        <f t="shared" ref="Q51:AA51" si="4">AC46</f>
        <v>#DIV/0!</v>
      </c>
      <c r="R51" s="62">
        <f t="shared" si="4"/>
        <v>0</v>
      </c>
      <c r="S51" s="41" t="e">
        <f t="shared" si="4"/>
        <v>#DIV/0!</v>
      </c>
      <c r="T51" s="62">
        <f t="shared" si="4"/>
        <v>0</v>
      </c>
      <c r="U51" s="41" t="e">
        <f t="shared" si="4"/>
        <v>#DIV/0!</v>
      </c>
      <c r="V51" s="62">
        <f t="shared" si="4"/>
        <v>0</v>
      </c>
      <c r="W51" s="41" t="e">
        <f t="shared" si="4"/>
        <v>#DIV/0!</v>
      </c>
      <c r="X51" s="62">
        <f t="shared" si="4"/>
        <v>0</v>
      </c>
      <c r="Y51" s="41" t="e">
        <f t="shared" si="4"/>
        <v>#DIV/0!</v>
      </c>
      <c r="Z51" s="62">
        <f t="shared" si="4"/>
        <v>0</v>
      </c>
      <c r="AA51" s="41" t="e">
        <f t="shared" si="4"/>
        <v>#DIV/0!</v>
      </c>
    </row>
    <row r="52" spans="15:27" x14ac:dyDescent="0.2">
      <c r="O52" s="3" t="s">
        <v>170</v>
      </c>
      <c r="P52" s="62">
        <f>AN46</f>
        <v>0</v>
      </c>
      <c r="Q52" s="41" t="e">
        <f t="shared" ref="Q52:AA52" si="5">AO46</f>
        <v>#DIV/0!</v>
      </c>
      <c r="R52" s="62">
        <f t="shared" si="5"/>
        <v>0</v>
      </c>
      <c r="S52" s="41" t="e">
        <f t="shared" si="5"/>
        <v>#DIV/0!</v>
      </c>
      <c r="T52" s="62">
        <f t="shared" si="5"/>
        <v>0</v>
      </c>
      <c r="U52" s="41" t="e">
        <f t="shared" si="5"/>
        <v>#DIV/0!</v>
      </c>
      <c r="V52" s="62">
        <f t="shared" si="5"/>
        <v>0</v>
      </c>
      <c r="W52" s="41" t="e">
        <f t="shared" si="5"/>
        <v>#DIV/0!</v>
      </c>
      <c r="X52" s="62">
        <f t="shared" si="5"/>
        <v>0</v>
      </c>
      <c r="Y52" s="41" t="e">
        <f t="shared" si="5"/>
        <v>#DIV/0!</v>
      </c>
      <c r="Z52" s="62">
        <f t="shared" si="5"/>
        <v>0</v>
      </c>
      <c r="AA52" s="41" t="e">
        <f t="shared" si="5"/>
        <v>#DIV/0!</v>
      </c>
    </row>
  </sheetData>
  <phoneticPr fontId="2" type="noConversion"/>
  <pageMargins left="0.78740157499999996" right="0.78740157499999996" top="0.984251969" bottom="0.984251969" header="0.4921259845" footer="0.4921259845"/>
  <pageSetup paperSize="9" orientation="portrait" r:id="rId1"/>
  <headerFooter alignWithMargins="0">
    <oddHeader>&amp;CObservatoire de l'habitat de la Martinique
&amp;"Arial,Gras"&amp;11Le parc privé</oddHead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V47"/>
  <sheetViews>
    <sheetView workbookViewId="0"/>
  </sheetViews>
  <sheetFormatPr baseColWidth="10" defaultRowHeight="12.75" x14ac:dyDescent="0.2"/>
  <cols>
    <col min="1" max="1" width="11.85546875" customWidth="1"/>
    <col min="2" max="2" width="19.28515625" customWidth="1"/>
    <col min="3" max="3" width="11.42578125" style="55"/>
    <col min="4" max="4" width="8.7109375" customWidth="1"/>
    <col min="5" max="5" width="11.42578125" style="62"/>
    <col min="6" max="6" width="8.7109375" customWidth="1"/>
    <col min="7" max="7" width="11.42578125" style="55"/>
    <col min="8" max="8" width="8.7109375" customWidth="1"/>
    <col min="9" max="9" width="11.42578125" style="55"/>
    <col min="10" max="10" width="8.7109375" customWidth="1"/>
    <col min="11" max="11" width="11.42578125" style="55"/>
    <col min="12" max="12" width="8.7109375" customWidth="1"/>
    <col min="14" max="14" width="2.5703125" customWidth="1"/>
    <col min="15" max="15" width="1" customWidth="1"/>
    <col min="16" max="16" width="19.28515625" customWidth="1"/>
    <col min="17" max="17" width="11.42578125" style="55"/>
    <col min="18" max="18" width="8.7109375" customWidth="1"/>
    <col min="19" max="19" width="11.42578125" style="62"/>
    <col min="20" max="20" width="8.7109375" customWidth="1"/>
    <col min="21" max="21" width="11.42578125" style="55"/>
    <col min="22" max="22" width="8.7109375" customWidth="1"/>
    <col min="23" max="23" width="11.42578125" style="55"/>
    <col min="24" max="24" width="8.7109375" customWidth="1"/>
    <col min="25" max="25" width="11.42578125" style="55"/>
    <col min="26" max="26" width="8.7109375" customWidth="1"/>
    <col min="29" max="29" width="3.28515625" customWidth="1"/>
    <col min="30" max="30" width="19.28515625" customWidth="1"/>
    <col min="31" max="31" width="11.42578125" style="55"/>
    <col min="32" max="32" width="8.7109375" customWidth="1"/>
    <col min="33" max="33" width="11.42578125" style="62"/>
    <col min="34" max="34" width="8.7109375" customWidth="1"/>
    <col min="35" max="35" width="11.42578125" style="55"/>
    <col min="36" max="36" width="8.7109375" customWidth="1"/>
    <col min="37" max="37" width="11.42578125" style="55"/>
    <col min="38" max="38" width="8.7109375" customWidth="1"/>
    <col min="39" max="39" width="11.42578125" style="55"/>
    <col min="40" max="40" width="8.7109375" customWidth="1"/>
    <col min="41" max="41" width="11.7109375" style="55" customWidth="1"/>
    <col min="42" max="42" width="8.7109375" customWidth="1"/>
    <col min="45" max="45" width="19.28515625" customWidth="1"/>
    <col min="46" max="46" width="11.42578125" style="55"/>
    <col min="47" max="47" width="8.7109375" customWidth="1"/>
    <col min="48" max="48" width="11.42578125" style="62"/>
    <col min="49" max="49" width="8.7109375" customWidth="1"/>
    <col min="50" max="50" width="11.42578125" style="55"/>
    <col min="51" max="51" width="8.7109375" customWidth="1"/>
    <col min="52" max="52" width="11.42578125" style="55"/>
    <col min="53" max="53" width="8.7109375" customWidth="1"/>
    <col min="54" max="54" width="11.42578125" style="55"/>
    <col min="55" max="55" width="8.7109375" customWidth="1"/>
    <col min="56" max="56" width="11.42578125" style="55"/>
    <col min="57" max="57" width="8.7109375" customWidth="1"/>
    <col min="61" max="61" width="19.28515625" customWidth="1"/>
    <col min="62" max="62" width="11.42578125" style="55"/>
    <col min="63" max="63" width="8.7109375" customWidth="1"/>
    <col min="64" max="64" width="11.42578125" style="62"/>
    <col min="65" max="65" width="8.7109375" customWidth="1"/>
    <col min="66" max="66" width="11.42578125" style="55"/>
    <col min="67" max="67" width="8.7109375" customWidth="1"/>
    <col min="68" max="68" width="11.42578125" style="55"/>
    <col min="69" max="69" width="8.7109375" customWidth="1"/>
    <col min="70" max="70" width="11.42578125" style="55"/>
    <col min="71" max="71" width="8.7109375" customWidth="1"/>
    <col min="72" max="72" width="11.42578125" style="55"/>
    <col min="73" max="73" width="8.7109375" customWidth="1"/>
    <col min="74" max="74" width="11.42578125" style="55"/>
    <col min="75" max="75" width="8.7109375" customWidth="1"/>
    <col min="76" max="76" width="11.42578125" style="55"/>
    <col min="77" max="77" width="8.7109375" customWidth="1"/>
    <col min="78" max="78" width="11.42578125" style="55"/>
    <col min="79" max="79" width="8.7109375" customWidth="1"/>
    <col min="80" max="80" width="11.42578125" style="55"/>
    <col min="81" max="81" width="8.7109375" customWidth="1"/>
    <col min="83" max="83" width="2.85546875" customWidth="1"/>
    <col min="84" max="84" width="5.28515625" customWidth="1"/>
    <col min="85" max="85" width="19.28515625" customWidth="1"/>
    <col min="86" max="86" width="11.42578125" style="55"/>
    <col min="87" max="87" width="8.7109375" customWidth="1"/>
    <col min="88" max="88" width="11.42578125" style="62"/>
    <col min="89" max="89" width="8.7109375" customWidth="1"/>
    <col min="90" max="90" width="11.42578125" style="55"/>
    <col min="91" max="91" width="8.7109375" customWidth="1"/>
    <col min="92" max="92" width="11.42578125" style="55"/>
    <col min="93" max="93" width="8.7109375" customWidth="1"/>
    <col min="94" max="94" width="11.42578125" style="55"/>
    <col min="95" max="95" width="8.7109375" customWidth="1"/>
    <col min="96" max="96" width="11.42578125" style="55"/>
    <col min="97" max="97" width="8.7109375" customWidth="1"/>
    <col min="98" max="98" width="11.42578125" style="55"/>
    <col min="99" max="99" width="8.7109375" customWidth="1"/>
  </cols>
  <sheetData>
    <row r="2" spans="1:100" ht="15" x14ac:dyDescent="0.2">
      <c r="C2" s="83" t="s">
        <v>176</v>
      </c>
      <c r="D2" s="79"/>
      <c r="E2" s="80"/>
      <c r="F2" s="79"/>
      <c r="G2" s="81"/>
      <c r="H2" s="79"/>
      <c r="I2" s="81"/>
      <c r="J2" s="79"/>
      <c r="K2" s="81"/>
      <c r="L2" s="79"/>
      <c r="M2" s="82"/>
      <c r="Q2" s="83" t="s">
        <v>177</v>
      </c>
      <c r="R2" s="79"/>
      <c r="S2" s="80"/>
      <c r="T2" s="79"/>
      <c r="U2" s="81"/>
      <c r="V2" s="79"/>
      <c r="W2" s="81"/>
      <c r="X2" s="79"/>
      <c r="Y2" s="81"/>
      <c r="Z2" s="79"/>
      <c r="AA2" s="82"/>
      <c r="AE2" s="83" t="s">
        <v>178</v>
      </c>
      <c r="AF2" s="79"/>
      <c r="AG2" s="80"/>
      <c r="AH2" s="79"/>
      <c r="AI2" s="81"/>
      <c r="AJ2" s="79"/>
      <c r="AK2" s="81"/>
      <c r="AL2" s="79"/>
      <c r="AM2" s="81"/>
      <c r="AN2" s="79"/>
      <c r="AO2" s="81"/>
      <c r="AP2" s="79"/>
      <c r="AQ2" s="82"/>
      <c r="AT2" s="83" t="s">
        <v>179</v>
      </c>
      <c r="AU2" s="79"/>
      <c r="AV2" s="80"/>
      <c r="AW2" s="79"/>
      <c r="AX2" s="81"/>
      <c r="AY2" s="79"/>
      <c r="AZ2" s="81"/>
      <c r="BA2" s="79"/>
      <c r="BB2" s="81"/>
      <c r="BC2" s="79"/>
      <c r="BD2" s="81"/>
      <c r="BE2" s="79"/>
      <c r="BF2" s="82"/>
      <c r="BJ2" s="83" t="s">
        <v>180</v>
      </c>
      <c r="BK2" s="79"/>
      <c r="BL2" s="80"/>
      <c r="BM2" s="79"/>
      <c r="BN2" s="81"/>
      <c r="BO2" s="79"/>
      <c r="BP2" s="81"/>
      <c r="BQ2" s="79"/>
      <c r="BR2" s="81"/>
      <c r="BS2" s="79"/>
      <c r="BT2" s="81"/>
      <c r="BU2" s="79"/>
      <c r="BV2" s="81"/>
      <c r="BW2" s="79"/>
      <c r="BX2" s="81"/>
      <c r="BY2" s="79"/>
      <c r="BZ2" s="81"/>
      <c r="CA2" s="79"/>
      <c r="CB2" s="81"/>
      <c r="CC2" s="79"/>
      <c r="CD2" s="82"/>
      <c r="CH2" s="83" t="s">
        <v>181</v>
      </c>
      <c r="CI2" s="79"/>
      <c r="CJ2" s="80"/>
      <c r="CK2" s="79"/>
      <c r="CL2" s="81"/>
      <c r="CM2" s="79"/>
      <c r="CN2" s="81"/>
      <c r="CO2" s="79"/>
      <c r="CP2" s="81"/>
      <c r="CQ2" s="79"/>
      <c r="CR2" s="81"/>
      <c r="CS2" s="79"/>
      <c r="CT2" s="81"/>
      <c r="CU2" s="79"/>
      <c r="CV2" s="82"/>
    </row>
    <row r="3" spans="1:100" ht="51.75" thickBot="1" x14ac:dyDescent="0.25">
      <c r="C3" s="45" t="s">
        <v>81</v>
      </c>
      <c r="D3" s="46" t="s">
        <v>55</v>
      </c>
      <c r="E3" s="64" t="s">
        <v>85</v>
      </c>
      <c r="F3" s="46" t="s">
        <v>55</v>
      </c>
      <c r="G3" s="45" t="s">
        <v>82</v>
      </c>
      <c r="H3" s="46" t="s">
        <v>55</v>
      </c>
      <c r="I3" s="45" t="s">
        <v>84</v>
      </c>
      <c r="J3" s="46" t="s">
        <v>55</v>
      </c>
      <c r="K3" s="45" t="s">
        <v>83</v>
      </c>
      <c r="L3" s="46" t="s">
        <v>55</v>
      </c>
      <c r="M3" s="61" t="s">
        <v>65</v>
      </c>
      <c r="Q3" s="45" t="s">
        <v>86</v>
      </c>
      <c r="R3" s="46" t="s">
        <v>55</v>
      </c>
      <c r="S3" s="64" t="s">
        <v>87</v>
      </c>
      <c r="T3" s="46" t="s">
        <v>55</v>
      </c>
      <c r="U3" s="45" t="s">
        <v>88</v>
      </c>
      <c r="V3" s="46" t="s">
        <v>55</v>
      </c>
      <c r="W3" s="45" t="s">
        <v>89</v>
      </c>
      <c r="X3" s="46" t="s">
        <v>55</v>
      </c>
      <c r="Y3" s="45" t="s">
        <v>90</v>
      </c>
      <c r="Z3" s="46" t="s">
        <v>55</v>
      </c>
      <c r="AA3" s="61" t="s">
        <v>65</v>
      </c>
      <c r="AE3" s="45" t="s">
        <v>91</v>
      </c>
      <c r="AF3" s="46" t="s">
        <v>55</v>
      </c>
      <c r="AG3" s="64" t="s">
        <v>92</v>
      </c>
      <c r="AH3" s="46" t="s">
        <v>55</v>
      </c>
      <c r="AI3" s="45" t="s">
        <v>93</v>
      </c>
      <c r="AJ3" s="46" t="s">
        <v>55</v>
      </c>
      <c r="AK3" s="45" t="s">
        <v>94</v>
      </c>
      <c r="AL3" s="46" t="s">
        <v>55</v>
      </c>
      <c r="AM3" s="45" t="s">
        <v>95</v>
      </c>
      <c r="AN3" s="46" t="s">
        <v>55</v>
      </c>
      <c r="AO3" s="45" t="s">
        <v>96</v>
      </c>
      <c r="AP3" s="46" t="s">
        <v>55</v>
      </c>
      <c r="AQ3" s="61" t="s">
        <v>65</v>
      </c>
      <c r="AT3" s="45" t="s">
        <v>60</v>
      </c>
      <c r="AU3" s="46" t="s">
        <v>55</v>
      </c>
      <c r="AV3" s="64" t="s">
        <v>61</v>
      </c>
      <c r="AW3" s="46" t="s">
        <v>55</v>
      </c>
      <c r="AX3" s="45" t="s">
        <v>62</v>
      </c>
      <c r="AY3" s="46" t="s">
        <v>55</v>
      </c>
      <c r="AZ3" s="45" t="s">
        <v>63</v>
      </c>
      <c r="BA3" s="46" t="s">
        <v>55</v>
      </c>
      <c r="BB3" s="45" t="s">
        <v>97</v>
      </c>
      <c r="BC3" s="46" t="s">
        <v>55</v>
      </c>
      <c r="BD3" s="45" t="s">
        <v>98</v>
      </c>
      <c r="BE3" s="46" t="s">
        <v>55</v>
      </c>
      <c r="BF3" s="61" t="s">
        <v>65</v>
      </c>
      <c r="BJ3" s="45" t="s">
        <v>108</v>
      </c>
      <c r="BK3" s="46" t="s">
        <v>55</v>
      </c>
      <c r="BL3" s="64" t="s">
        <v>99</v>
      </c>
      <c r="BM3" s="46" t="s">
        <v>55</v>
      </c>
      <c r="BN3" s="45" t="s">
        <v>100</v>
      </c>
      <c r="BO3" s="46" t="s">
        <v>55</v>
      </c>
      <c r="BP3" s="45" t="s">
        <v>101</v>
      </c>
      <c r="BQ3" s="46" t="s">
        <v>55</v>
      </c>
      <c r="BR3" s="45" t="s">
        <v>102</v>
      </c>
      <c r="BS3" s="46" t="s">
        <v>55</v>
      </c>
      <c r="BT3" s="45" t="s">
        <v>103</v>
      </c>
      <c r="BU3" s="46" t="s">
        <v>55</v>
      </c>
      <c r="BV3" s="45" t="s">
        <v>104</v>
      </c>
      <c r="BW3" s="46" t="s">
        <v>55</v>
      </c>
      <c r="BX3" s="45" t="s">
        <v>105</v>
      </c>
      <c r="BY3" s="46" t="s">
        <v>55</v>
      </c>
      <c r="BZ3" s="45" t="s">
        <v>106</v>
      </c>
      <c r="CA3" s="46" t="s">
        <v>55</v>
      </c>
      <c r="CB3" s="45" t="s">
        <v>107</v>
      </c>
      <c r="CC3" s="46" t="s">
        <v>55</v>
      </c>
      <c r="CD3" s="61" t="s">
        <v>65</v>
      </c>
      <c r="CH3" s="45" t="s">
        <v>109</v>
      </c>
      <c r="CI3" s="46" t="s">
        <v>55</v>
      </c>
      <c r="CJ3" s="64" t="s">
        <v>110</v>
      </c>
      <c r="CK3" s="46" t="s">
        <v>55</v>
      </c>
      <c r="CL3" s="45" t="s">
        <v>111</v>
      </c>
      <c r="CM3" s="46" t="s">
        <v>55</v>
      </c>
      <c r="CN3" s="45" t="s">
        <v>112</v>
      </c>
      <c r="CO3" s="46" t="s">
        <v>55</v>
      </c>
      <c r="CP3" s="45" t="s">
        <v>113</v>
      </c>
      <c r="CQ3" s="46" t="s">
        <v>55</v>
      </c>
      <c r="CR3" s="45" t="s">
        <v>116</v>
      </c>
      <c r="CS3" s="46" t="s">
        <v>55</v>
      </c>
      <c r="CT3" s="45" t="s">
        <v>115</v>
      </c>
      <c r="CU3" s="46" t="s">
        <v>55</v>
      </c>
      <c r="CV3" s="61" t="s">
        <v>65</v>
      </c>
    </row>
    <row r="4" spans="1:100" x14ac:dyDescent="0.2">
      <c r="A4" s="2">
        <v>97209</v>
      </c>
      <c r="B4" s="33" t="s">
        <v>8</v>
      </c>
      <c r="C4" s="22"/>
      <c r="D4" s="23" t="e">
        <f>C4/M4</f>
        <v>#DIV/0!</v>
      </c>
      <c r="E4" s="12"/>
      <c r="F4" s="23" t="e">
        <f>E4/M4</f>
        <v>#DIV/0!</v>
      </c>
      <c r="G4" s="12"/>
      <c r="H4" s="23" t="e">
        <f>G4/M4</f>
        <v>#DIV/0!</v>
      </c>
      <c r="I4" s="12"/>
      <c r="J4" s="23" t="e">
        <f>I4/M4</f>
        <v>#DIV/0!</v>
      </c>
      <c r="K4" s="12"/>
      <c r="L4" s="23" t="e">
        <f>K4/M4</f>
        <v>#DIV/0!</v>
      </c>
      <c r="M4" s="72">
        <f>K4+I4+G4+E4+C4</f>
        <v>0</v>
      </c>
      <c r="P4" s="33" t="s">
        <v>8</v>
      </c>
      <c r="Q4" s="22"/>
      <c r="R4" s="23"/>
      <c r="S4" s="12"/>
      <c r="T4" s="23"/>
      <c r="U4" s="22"/>
      <c r="V4" s="23"/>
      <c r="W4" s="22"/>
      <c r="X4" s="23"/>
      <c r="Y4" s="22"/>
      <c r="Z4" s="23"/>
      <c r="AA4" s="72"/>
      <c r="AD4" s="33" t="s">
        <v>8</v>
      </c>
      <c r="AE4" s="22"/>
      <c r="AF4" s="23"/>
      <c r="AG4" s="12"/>
      <c r="AH4" s="23"/>
      <c r="AI4" s="22"/>
      <c r="AJ4" s="23"/>
      <c r="AK4" s="22"/>
      <c r="AL4" s="23"/>
      <c r="AM4" s="22"/>
      <c r="AN4" s="23"/>
      <c r="AO4" s="22"/>
      <c r="AP4" s="23"/>
      <c r="AQ4" s="72"/>
      <c r="AS4" s="33" t="s">
        <v>8</v>
      </c>
      <c r="AT4" s="22"/>
      <c r="AU4" s="23"/>
      <c r="AV4" s="12"/>
      <c r="AW4" s="23"/>
      <c r="AX4" s="22"/>
      <c r="AY4" s="23"/>
      <c r="AZ4" s="22"/>
      <c r="BA4" s="23"/>
      <c r="BB4" s="22"/>
      <c r="BC4" s="23"/>
      <c r="BD4" s="22"/>
      <c r="BE4" s="23"/>
      <c r="BF4" s="72"/>
      <c r="BI4" s="33" t="s">
        <v>8</v>
      </c>
      <c r="BJ4" s="22"/>
      <c r="BK4" s="84" t="e">
        <f t="shared" ref="BK4:BK46" si="0">BJ4/CD4</f>
        <v>#DIV/0!</v>
      </c>
      <c r="BL4" s="22"/>
      <c r="BM4" s="84" t="e">
        <f t="shared" ref="BM4:BM46" si="1">BL4/CD4</f>
        <v>#DIV/0!</v>
      </c>
      <c r="BN4" s="22"/>
      <c r="BO4" s="84" t="e">
        <f t="shared" ref="BO4:BO46" si="2">BN4/CD4</f>
        <v>#DIV/0!</v>
      </c>
      <c r="BP4" s="22"/>
      <c r="BQ4" s="84" t="e">
        <f t="shared" ref="BQ4:BQ46" si="3">BP4/CD4</f>
        <v>#DIV/0!</v>
      </c>
      <c r="BR4" s="22"/>
      <c r="BS4" s="84" t="e">
        <f t="shared" ref="BS4:BS46" si="4">BR4/CD4</f>
        <v>#DIV/0!</v>
      </c>
      <c r="BT4" s="22"/>
      <c r="BU4" s="84" t="e">
        <f>BT4/CD4</f>
        <v>#DIV/0!</v>
      </c>
      <c r="BV4" s="22"/>
      <c r="BW4" s="84" t="e">
        <f>BV4/CD4</f>
        <v>#DIV/0!</v>
      </c>
      <c r="BX4" s="22"/>
      <c r="BY4" s="84" t="e">
        <f>BX4/CD4</f>
        <v>#DIV/0!</v>
      </c>
      <c r="BZ4" s="22"/>
      <c r="CA4" s="84" t="e">
        <f>BZ4/CD4</f>
        <v>#DIV/0!</v>
      </c>
      <c r="CB4" s="22"/>
      <c r="CC4" s="84" t="e">
        <f>CB4/CD4</f>
        <v>#DIV/0!</v>
      </c>
      <c r="CD4" s="72">
        <f>BR4+BP4+BN4+BL4+BJ4+BT4+BV4+BX4+BZ4+CB4</f>
        <v>0</v>
      </c>
      <c r="CG4" s="33" t="s">
        <v>8</v>
      </c>
      <c r="CH4" s="22"/>
      <c r="CI4" s="84">
        <v>0.4896392939370684</v>
      </c>
      <c r="CJ4" s="22"/>
      <c r="CK4" s="84">
        <v>0.36710156050140702</v>
      </c>
      <c r="CL4" s="22"/>
      <c r="CM4" s="84">
        <v>8.5443847531337949E-2</v>
      </c>
      <c r="CN4" s="22"/>
      <c r="CO4" s="84">
        <v>2.8140189306728066E-2</v>
      </c>
      <c r="CP4" s="22"/>
      <c r="CQ4" s="84">
        <v>1.253517523663341E-2</v>
      </c>
      <c r="CR4" s="22"/>
      <c r="CS4" s="84">
        <v>7.6745970836531079E-3</v>
      </c>
      <c r="CT4" s="22"/>
      <c r="CU4" s="84" t="e">
        <f>CT4/CV4</f>
        <v>#DIV/0!</v>
      </c>
      <c r="CV4" s="72">
        <f>CP4+CN4+CL4+CJ4+CH4+CR4+CT4</f>
        <v>0</v>
      </c>
    </row>
    <row r="5" spans="1:100" x14ac:dyDescent="0.2">
      <c r="A5" s="1">
        <v>97213</v>
      </c>
      <c r="B5" s="34" t="s">
        <v>10</v>
      </c>
      <c r="C5" s="22"/>
      <c r="D5" s="23" t="e">
        <f t="shared" ref="D5:F46" si="5">C5/$M5</f>
        <v>#DIV/0!</v>
      </c>
      <c r="E5" s="12"/>
      <c r="F5" s="23" t="e">
        <f>E5/$M5</f>
        <v>#DIV/0!</v>
      </c>
      <c r="G5" s="12"/>
      <c r="H5" s="23" t="e">
        <f t="shared" ref="H5:H46" si="6">G5/$M5</f>
        <v>#DIV/0!</v>
      </c>
      <c r="I5" s="12"/>
      <c r="J5" s="23" t="e">
        <f t="shared" ref="J5:J46" si="7">I5/$M5</f>
        <v>#DIV/0!</v>
      </c>
      <c r="K5" s="12"/>
      <c r="L5" s="23" t="e">
        <f t="shared" ref="L5:L46" si="8">K5/$M5</f>
        <v>#DIV/0!</v>
      </c>
      <c r="M5" s="73">
        <f t="shared" ref="M5:M45" si="9">K5+I5+G5+E5+C5</f>
        <v>0</v>
      </c>
      <c r="P5" s="34" t="s">
        <v>10</v>
      </c>
      <c r="Q5" s="22"/>
      <c r="R5" s="23"/>
      <c r="S5" s="12"/>
      <c r="T5" s="23"/>
      <c r="U5" s="22"/>
      <c r="V5" s="23"/>
      <c r="W5" s="22"/>
      <c r="X5" s="23"/>
      <c r="Y5" s="22"/>
      <c r="Z5" s="23"/>
      <c r="AA5" s="73"/>
      <c r="AD5" s="34" t="s">
        <v>10</v>
      </c>
      <c r="AE5" s="22"/>
      <c r="AF5" s="23"/>
      <c r="AG5" s="12"/>
      <c r="AH5" s="23"/>
      <c r="AI5" s="22"/>
      <c r="AJ5" s="23"/>
      <c r="AK5" s="22"/>
      <c r="AL5" s="23"/>
      <c r="AM5" s="22"/>
      <c r="AN5" s="23"/>
      <c r="AO5" s="22"/>
      <c r="AP5" s="23"/>
      <c r="AQ5" s="73"/>
      <c r="AS5" s="34" t="s">
        <v>10</v>
      </c>
      <c r="AT5" s="22"/>
      <c r="AU5" s="23"/>
      <c r="AV5" s="12"/>
      <c r="AW5" s="23"/>
      <c r="AX5" s="22"/>
      <c r="AY5" s="23"/>
      <c r="AZ5" s="22"/>
      <c r="BA5" s="23"/>
      <c r="BB5" s="22"/>
      <c r="BC5" s="23"/>
      <c r="BD5" s="22"/>
      <c r="BE5" s="23"/>
      <c r="BF5" s="73"/>
      <c r="BI5" s="34" t="s">
        <v>10</v>
      </c>
      <c r="BJ5" s="22"/>
      <c r="BK5" s="84" t="e">
        <f t="shared" si="0"/>
        <v>#DIV/0!</v>
      </c>
      <c r="BL5" s="22"/>
      <c r="BM5" s="84" t="e">
        <f t="shared" si="1"/>
        <v>#DIV/0!</v>
      </c>
      <c r="BN5" s="22"/>
      <c r="BO5" s="84" t="e">
        <f t="shared" si="2"/>
        <v>#DIV/0!</v>
      </c>
      <c r="BP5" s="22"/>
      <c r="BQ5" s="84" t="e">
        <f t="shared" si="3"/>
        <v>#DIV/0!</v>
      </c>
      <c r="BR5" s="22"/>
      <c r="BS5" s="84" t="e">
        <f t="shared" si="4"/>
        <v>#DIV/0!</v>
      </c>
      <c r="BT5" s="22"/>
      <c r="BU5" s="84" t="e">
        <f t="shared" ref="BU5:BU46" si="10">BT5/CD5</f>
        <v>#DIV/0!</v>
      </c>
      <c r="BV5" s="22"/>
      <c r="BW5" s="84" t="e">
        <f t="shared" ref="BW5:BW46" si="11">BV5/CD5</f>
        <v>#DIV/0!</v>
      </c>
      <c r="BX5" s="22"/>
      <c r="BY5" s="84" t="e">
        <f t="shared" ref="BY5:BY46" si="12">BX5/CD5</f>
        <v>#DIV/0!</v>
      </c>
      <c r="BZ5" s="22"/>
      <c r="CA5" s="84" t="e">
        <f t="shared" ref="CA5:CA46" si="13">BZ5/CD5</f>
        <v>#DIV/0!</v>
      </c>
      <c r="CB5" s="22"/>
      <c r="CC5" s="84" t="e">
        <f t="shared" ref="CC5:CC46" si="14">CB5/CD5</f>
        <v>#DIV/0!</v>
      </c>
      <c r="CD5" s="73">
        <f t="shared" ref="CD5:CD46" si="15">BR5+BP5+BN5+BL5+BJ5+BT5+BV5+BX5+BZ5+CB5</f>
        <v>0</v>
      </c>
      <c r="CG5" s="34" t="s">
        <v>10</v>
      </c>
      <c r="CH5" s="22"/>
      <c r="CI5" s="84">
        <v>0.39193548387096777</v>
      </c>
      <c r="CJ5" s="22"/>
      <c r="CK5" s="84">
        <v>0.40161290322580651</v>
      </c>
      <c r="CL5" s="22"/>
      <c r="CM5" s="84">
        <v>0.1056451612903226</v>
      </c>
      <c r="CN5" s="22"/>
      <c r="CO5" s="84">
        <v>4.8387096774193554E-2</v>
      </c>
      <c r="CP5" s="22"/>
      <c r="CQ5" s="84">
        <v>3.4677419354838715E-2</v>
      </c>
      <c r="CR5" s="22"/>
      <c r="CS5" s="84">
        <v>5.645161290322582E-3</v>
      </c>
      <c r="CT5" s="22"/>
      <c r="CU5" s="84" t="e">
        <f t="shared" ref="CU5:CU46" si="16">CT5/CV5</f>
        <v>#DIV/0!</v>
      </c>
      <c r="CV5" s="73">
        <f t="shared" ref="CV5:CV46" si="17">CP5+CN5+CL5+CJ5+CH5+CR5+CT5</f>
        <v>0</v>
      </c>
    </row>
    <row r="6" spans="1:100" x14ac:dyDescent="0.2">
      <c r="A6" s="1">
        <v>97224</v>
      </c>
      <c r="B6" s="34" t="s">
        <v>19</v>
      </c>
      <c r="C6" s="22"/>
      <c r="D6" s="23" t="e">
        <f t="shared" si="5"/>
        <v>#DIV/0!</v>
      </c>
      <c r="E6" s="12"/>
      <c r="F6" s="23" t="e">
        <f t="shared" si="5"/>
        <v>#DIV/0!</v>
      </c>
      <c r="G6" s="12"/>
      <c r="H6" s="23" t="e">
        <f t="shared" si="6"/>
        <v>#DIV/0!</v>
      </c>
      <c r="I6" s="12"/>
      <c r="J6" s="23" t="e">
        <f t="shared" si="7"/>
        <v>#DIV/0!</v>
      </c>
      <c r="K6" s="12"/>
      <c r="L6" s="23" t="e">
        <f t="shared" si="8"/>
        <v>#DIV/0!</v>
      </c>
      <c r="M6" s="73">
        <f t="shared" si="9"/>
        <v>0</v>
      </c>
      <c r="P6" s="34" t="s">
        <v>19</v>
      </c>
      <c r="Q6" s="22"/>
      <c r="R6" s="23"/>
      <c r="S6" s="12"/>
      <c r="T6" s="23"/>
      <c r="U6" s="22"/>
      <c r="V6" s="23"/>
      <c r="W6" s="22"/>
      <c r="X6" s="23"/>
      <c r="Y6" s="22"/>
      <c r="Z6" s="23"/>
      <c r="AA6" s="73"/>
      <c r="AD6" s="34" t="s">
        <v>19</v>
      </c>
      <c r="AE6" s="22"/>
      <c r="AF6" s="23"/>
      <c r="AG6" s="12"/>
      <c r="AH6" s="23"/>
      <c r="AI6" s="22"/>
      <c r="AJ6" s="23"/>
      <c r="AK6" s="22"/>
      <c r="AL6" s="23"/>
      <c r="AM6" s="22"/>
      <c r="AN6" s="23"/>
      <c r="AO6" s="22"/>
      <c r="AP6" s="23"/>
      <c r="AQ6" s="73"/>
      <c r="AS6" s="34" t="s">
        <v>19</v>
      </c>
      <c r="AT6" s="22"/>
      <c r="AU6" s="23"/>
      <c r="AV6" s="12"/>
      <c r="AW6" s="23"/>
      <c r="AX6" s="22"/>
      <c r="AY6" s="23"/>
      <c r="AZ6" s="22"/>
      <c r="BA6" s="23"/>
      <c r="BB6" s="22"/>
      <c r="BC6" s="23"/>
      <c r="BD6" s="22"/>
      <c r="BE6" s="23"/>
      <c r="BF6" s="73"/>
      <c r="BI6" s="34" t="s">
        <v>19</v>
      </c>
      <c r="BJ6" s="22"/>
      <c r="BK6" s="84" t="e">
        <f t="shared" si="0"/>
        <v>#DIV/0!</v>
      </c>
      <c r="BL6" s="22"/>
      <c r="BM6" s="84" t="e">
        <f t="shared" si="1"/>
        <v>#DIV/0!</v>
      </c>
      <c r="BN6" s="22"/>
      <c r="BO6" s="84" t="e">
        <f t="shared" si="2"/>
        <v>#DIV/0!</v>
      </c>
      <c r="BP6" s="22"/>
      <c r="BQ6" s="84" t="e">
        <f t="shared" si="3"/>
        <v>#DIV/0!</v>
      </c>
      <c r="BR6" s="22"/>
      <c r="BS6" s="84" t="e">
        <f t="shared" si="4"/>
        <v>#DIV/0!</v>
      </c>
      <c r="BT6" s="22"/>
      <c r="BU6" s="84" t="e">
        <f t="shared" si="10"/>
        <v>#DIV/0!</v>
      </c>
      <c r="BV6" s="22"/>
      <c r="BW6" s="84" t="e">
        <f t="shared" si="11"/>
        <v>#DIV/0!</v>
      </c>
      <c r="BX6" s="22"/>
      <c r="BY6" s="84" t="e">
        <f t="shared" si="12"/>
        <v>#DIV/0!</v>
      </c>
      <c r="BZ6" s="22"/>
      <c r="CA6" s="84" t="e">
        <f t="shared" si="13"/>
        <v>#DIV/0!</v>
      </c>
      <c r="CB6" s="22"/>
      <c r="CC6" s="84" t="e">
        <f t="shared" si="14"/>
        <v>#DIV/0!</v>
      </c>
      <c r="CD6" s="73">
        <f t="shared" si="15"/>
        <v>0</v>
      </c>
      <c r="CG6" s="34" t="s">
        <v>19</v>
      </c>
      <c r="CH6" s="22"/>
      <c r="CI6" s="84">
        <v>0.39327731092436974</v>
      </c>
      <c r="CJ6" s="22"/>
      <c r="CK6" s="84">
        <v>0.41176470588235292</v>
      </c>
      <c r="CL6" s="22"/>
      <c r="CM6" s="84">
        <v>9.0756302521008414E-2</v>
      </c>
      <c r="CN6" s="22"/>
      <c r="CO6" s="84">
        <v>5.5462184873949577E-2</v>
      </c>
      <c r="CP6" s="22"/>
      <c r="CQ6" s="84">
        <v>3.5294117647058823E-2</v>
      </c>
      <c r="CR6" s="22"/>
      <c r="CS6" s="84">
        <v>3.3613445378151263E-3</v>
      </c>
      <c r="CT6" s="22"/>
      <c r="CU6" s="84" t="e">
        <f t="shared" si="16"/>
        <v>#DIV/0!</v>
      </c>
      <c r="CV6" s="73">
        <f t="shared" si="17"/>
        <v>0</v>
      </c>
    </row>
    <row r="7" spans="1:100" x14ac:dyDescent="0.2">
      <c r="A7" s="1">
        <v>97229</v>
      </c>
      <c r="B7" s="35" t="s">
        <v>24</v>
      </c>
      <c r="C7" s="24"/>
      <c r="D7" s="25" t="e">
        <f t="shared" si="5"/>
        <v>#DIV/0!</v>
      </c>
      <c r="E7" s="12"/>
      <c r="F7" s="25" t="e">
        <f t="shared" si="5"/>
        <v>#DIV/0!</v>
      </c>
      <c r="G7" s="12"/>
      <c r="H7" s="25" t="e">
        <f t="shared" si="6"/>
        <v>#DIV/0!</v>
      </c>
      <c r="I7" s="12"/>
      <c r="J7" s="25" t="e">
        <f t="shared" si="7"/>
        <v>#DIV/0!</v>
      </c>
      <c r="K7" s="12"/>
      <c r="L7" s="25" t="e">
        <f t="shared" si="8"/>
        <v>#DIV/0!</v>
      </c>
      <c r="M7" s="74">
        <f t="shared" si="9"/>
        <v>0</v>
      </c>
      <c r="P7" s="35" t="s">
        <v>24</v>
      </c>
      <c r="Q7" s="24"/>
      <c r="R7" s="25"/>
      <c r="S7" s="12"/>
      <c r="T7" s="25"/>
      <c r="U7" s="24"/>
      <c r="V7" s="25"/>
      <c r="W7" s="24"/>
      <c r="X7" s="25"/>
      <c r="Y7" s="24"/>
      <c r="Z7" s="25"/>
      <c r="AA7" s="74"/>
      <c r="AD7" s="35" t="s">
        <v>24</v>
      </c>
      <c r="AE7" s="24"/>
      <c r="AF7" s="25"/>
      <c r="AG7" s="12"/>
      <c r="AH7" s="25"/>
      <c r="AI7" s="24"/>
      <c r="AJ7" s="25"/>
      <c r="AK7" s="24"/>
      <c r="AL7" s="25"/>
      <c r="AM7" s="24"/>
      <c r="AN7" s="25"/>
      <c r="AO7" s="24"/>
      <c r="AP7" s="25"/>
      <c r="AQ7" s="74"/>
      <c r="AS7" s="35" t="s">
        <v>24</v>
      </c>
      <c r="AT7" s="24"/>
      <c r="AU7" s="25"/>
      <c r="AV7" s="12"/>
      <c r="AW7" s="25"/>
      <c r="AX7" s="24"/>
      <c r="AY7" s="25"/>
      <c r="AZ7" s="24"/>
      <c r="BA7" s="25"/>
      <c r="BB7" s="24"/>
      <c r="BC7" s="25"/>
      <c r="BD7" s="24"/>
      <c r="BE7" s="25"/>
      <c r="BF7" s="74"/>
      <c r="BI7" s="35" t="s">
        <v>24</v>
      </c>
      <c r="BJ7" s="24"/>
      <c r="BK7" s="85" t="e">
        <f t="shared" si="0"/>
        <v>#DIV/0!</v>
      </c>
      <c r="BL7" s="24"/>
      <c r="BM7" s="85" t="e">
        <f t="shared" si="1"/>
        <v>#DIV/0!</v>
      </c>
      <c r="BN7" s="24"/>
      <c r="BO7" s="85" t="e">
        <f t="shared" si="2"/>
        <v>#DIV/0!</v>
      </c>
      <c r="BP7" s="24"/>
      <c r="BQ7" s="85" t="e">
        <f t="shared" si="3"/>
        <v>#DIV/0!</v>
      </c>
      <c r="BR7" s="24"/>
      <c r="BS7" s="85" t="e">
        <f t="shared" si="4"/>
        <v>#DIV/0!</v>
      </c>
      <c r="BT7" s="24"/>
      <c r="BU7" s="85" t="e">
        <f t="shared" si="10"/>
        <v>#DIV/0!</v>
      </c>
      <c r="BV7" s="24"/>
      <c r="BW7" s="85" t="e">
        <f t="shared" si="11"/>
        <v>#DIV/0!</v>
      </c>
      <c r="BX7" s="24"/>
      <c r="BY7" s="85" t="e">
        <f t="shared" si="12"/>
        <v>#DIV/0!</v>
      </c>
      <c r="BZ7" s="24"/>
      <c r="CA7" s="85" t="e">
        <f t="shared" si="13"/>
        <v>#DIV/0!</v>
      </c>
      <c r="CB7" s="24"/>
      <c r="CC7" s="85" t="e">
        <f t="shared" si="14"/>
        <v>#DIV/0!</v>
      </c>
      <c r="CD7" s="74">
        <f t="shared" si="15"/>
        <v>0</v>
      </c>
      <c r="CG7" s="35" t="s">
        <v>24</v>
      </c>
      <c r="CH7" s="24"/>
      <c r="CI7" s="85">
        <v>0.43125000000000002</v>
      </c>
      <c r="CJ7" s="24"/>
      <c r="CK7" s="85">
        <v>0.38624999999999998</v>
      </c>
      <c r="CL7" s="24"/>
      <c r="CM7" s="85">
        <v>0.11125</v>
      </c>
      <c r="CN7" s="24"/>
      <c r="CO7" s="85">
        <v>3.125E-2</v>
      </c>
      <c r="CP7" s="24"/>
      <c r="CQ7" s="85">
        <v>2.1250000000000002E-2</v>
      </c>
      <c r="CR7" s="24"/>
      <c r="CS7" s="85">
        <v>8.7500000000000008E-3</v>
      </c>
      <c r="CT7" s="24"/>
      <c r="CU7" s="85" t="e">
        <f t="shared" si="16"/>
        <v>#DIV/0!</v>
      </c>
      <c r="CV7" s="74">
        <f t="shared" si="17"/>
        <v>0</v>
      </c>
    </row>
    <row r="8" spans="1:100" ht="13.5" thickBot="1" x14ac:dyDescent="0.25">
      <c r="A8" s="3"/>
      <c r="B8" s="36" t="s">
        <v>34</v>
      </c>
      <c r="C8" s="68">
        <f>SUM(C4:C7)</f>
        <v>0</v>
      </c>
      <c r="D8" s="53" t="e">
        <f t="shared" si="5"/>
        <v>#DIV/0!</v>
      </c>
      <c r="E8" s="16">
        <f>SUM(E4:E7)</f>
        <v>0</v>
      </c>
      <c r="F8" s="53" t="e">
        <f t="shared" si="5"/>
        <v>#DIV/0!</v>
      </c>
      <c r="G8" s="16">
        <f>SUM(G4:G7)</f>
        <v>0</v>
      </c>
      <c r="H8" s="53" t="e">
        <f t="shared" si="6"/>
        <v>#DIV/0!</v>
      </c>
      <c r="I8" s="16">
        <f>SUM(I4:I7)</f>
        <v>0</v>
      </c>
      <c r="J8" s="53" t="e">
        <f t="shared" si="7"/>
        <v>#DIV/0!</v>
      </c>
      <c r="K8" s="16">
        <f>SUM(K4:K7)</f>
        <v>0</v>
      </c>
      <c r="L8" s="53" t="e">
        <f t="shared" si="8"/>
        <v>#DIV/0!</v>
      </c>
      <c r="M8" s="75">
        <f t="shared" si="9"/>
        <v>0</v>
      </c>
      <c r="P8" s="36" t="s">
        <v>34</v>
      </c>
      <c r="Q8" s="68"/>
      <c r="R8" s="53"/>
      <c r="S8" s="16"/>
      <c r="T8" s="53"/>
      <c r="U8" s="68"/>
      <c r="V8" s="53"/>
      <c r="W8" s="68"/>
      <c r="X8" s="53"/>
      <c r="Y8" s="68"/>
      <c r="Z8" s="53"/>
      <c r="AA8" s="75"/>
      <c r="AD8" s="36" t="s">
        <v>34</v>
      </c>
      <c r="AE8" s="68"/>
      <c r="AF8" s="53"/>
      <c r="AG8" s="68"/>
      <c r="AH8" s="53"/>
      <c r="AI8" s="68"/>
      <c r="AJ8" s="53"/>
      <c r="AK8" s="68"/>
      <c r="AL8" s="53"/>
      <c r="AM8" s="68"/>
      <c r="AN8" s="53"/>
      <c r="AO8" s="68"/>
      <c r="AP8" s="53"/>
      <c r="AQ8" s="75"/>
      <c r="AS8" s="36" t="s">
        <v>34</v>
      </c>
      <c r="AT8" s="68"/>
      <c r="AU8" s="53"/>
      <c r="AV8" s="68"/>
      <c r="AW8" s="53"/>
      <c r="AX8" s="68"/>
      <c r="AY8" s="53"/>
      <c r="AZ8" s="68"/>
      <c r="BA8" s="53"/>
      <c r="BB8" s="68"/>
      <c r="BC8" s="53"/>
      <c r="BD8" s="68"/>
      <c r="BE8" s="53"/>
      <c r="BF8" s="75"/>
      <c r="BI8" s="36" t="s">
        <v>34</v>
      </c>
      <c r="BJ8" s="68">
        <f>SUM(BJ4:BJ7)</f>
        <v>0</v>
      </c>
      <c r="BK8" s="53" t="e">
        <f t="shared" si="0"/>
        <v>#DIV/0!</v>
      </c>
      <c r="BL8" s="68">
        <f>SUM(BL4:BL7)</f>
        <v>0</v>
      </c>
      <c r="BM8" s="53" t="e">
        <f t="shared" si="1"/>
        <v>#DIV/0!</v>
      </c>
      <c r="BN8" s="68">
        <f>SUM(BN4:BN7)</f>
        <v>0</v>
      </c>
      <c r="BO8" s="53" t="e">
        <f t="shared" si="2"/>
        <v>#DIV/0!</v>
      </c>
      <c r="BP8" s="68">
        <f>SUM(BP4:BP7)</f>
        <v>0</v>
      </c>
      <c r="BQ8" s="53" t="e">
        <f t="shared" si="3"/>
        <v>#DIV/0!</v>
      </c>
      <c r="BR8" s="68">
        <f>SUM(BR4:BR7)</f>
        <v>0</v>
      </c>
      <c r="BS8" s="53" t="e">
        <f t="shared" si="4"/>
        <v>#DIV/0!</v>
      </c>
      <c r="BT8" s="68">
        <f>SUM(BT4:BT7)</f>
        <v>0</v>
      </c>
      <c r="BU8" s="53" t="e">
        <f t="shared" si="10"/>
        <v>#DIV/0!</v>
      </c>
      <c r="BV8" s="68">
        <f>SUM(BV4:BV7)</f>
        <v>0</v>
      </c>
      <c r="BW8" s="53" t="e">
        <f t="shared" si="11"/>
        <v>#DIV/0!</v>
      </c>
      <c r="BX8" s="68">
        <f>SUM(BX4:BX7)</f>
        <v>0</v>
      </c>
      <c r="BY8" s="53" t="e">
        <f t="shared" si="12"/>
        <v>#DIV/0!</v>
      </c>
      <c r="BZ8" s="68">
        <f>SUM(BZ4:BZ7)</f>
        <v>0</v>
      </c>
      <c r="CA8" s="53" t="e">
        <f t="shared" si="13"/>
        <v>#DIV/0!</v>
      </c>
      <c r="CB8" s="68">
        <f>SUM(CB4:CB7)</f>
        <v>0</v>
      </c>
      <c r="CC8" s="53" t="e">
        <f t="shared" si="14"/>
        <v>#DIV/0!</v>
      </c>
      <c r="CD8" s="75">
        <f t="shared" si="15"/>
        <v>0</v>
      </c>
      <c r="CG8" s="36" t="s">
        <v>34</v>
      </c>
      <c r="CH8" s="68">
        <f>SUM(CH4:CH7)</f>
        <v>0</v>
      </c>
      <c r="CI8" s="53">
        <v>0.45513956553774282</v>
      </c>
      <c r="CJ8" s="68">
        <f>SUM(CJ4:CJ7)</f>
        <v>0</v>
      </c>
      <c r="CK8" s="53">
        <v>0.38007883916126367</v>
      </c>
      <c r="CL8" s="68">
        <f>SUM(CL4:CL7)</f>
        <v>0</v>
      </c>
      <c r="CM8" s="53">
        <v>9.2921019288984066E-2</v>
      </c>
      <c r="CN8" s="68">
        <f>SUM(CN4:CN7)</f>
        <v>0</v>
      </c>
      <c r="CO8" s="53">
        <v>3.4862057952142686E-2</v>
      </c>
      <c r="CP8" s="68">
        <f>SUM(CP4:CP7)</f>
        <v>0</v>
      </c>
      <c r="CQ8" s="53">
        <v>1.9885214134316879E-2</v>
      </c>
      <c r="CR8" s="68">
        <f>SUM(CR4:CR7)</f>
        <v>0</v>
      </c>
      <c r="CS8" s="53">
        <v>7.026536084723054E-3</v>
      </c>
      <c r="CT8" s="68">
        <f>SUM(CT4:CT7)</f>
        <v>0</v>
      </c>
      <c r="CU8" s="53" t="e">
        <f t="shared" si="16"/>
        <v>#DIV/0!</v>
      </c>
      <c r="CV8" s="75">
        <f t="shared" si="17"/>
        <v>0</v>
      </c>
    </row>
    <row r="9" spans="1:100" x14ac:dyDescent="0.2">
      <c r="A9" s="1">
        <v>97212</v>
      </c>
      <c r="B9" s="33" t="s">
        <v>9</v>
      </c>
      <c r="C9" s="70"/>
      <c r="D9" s="52" t="e">
        <f t="shared" si="5"/>
        <v>#DIV/0!</v>
      </c>
      <c r="E9" s="12"/>
      <c r="F9" s="52" t="e">
        <f t="shared" si="5"/>
        <v>#DIV/0!</v>
      </c>
      <c r="G9" s="12"/>
      <c r="H9" s="52" t="e">
        <f t="shared" si="6"/>
        <v>#DIV/0!</v>
      </c>
      <c r="I9" s="12"/>
      <c r="J9" s="52" t="e">
        <f t="shared" si="7"/>
        <v>#DIV/0!</v>
      </c>
      <c r="K9" s="12"/>
      <c r="L9" s="52" t="e">
        <f t="shared" si="8"/>
        <v>#DIV/0!</v>
      </c>
      <c r="M9" s="72">
        <f t="shared" si="9"/>
        <v>0</v>
      </c>
      <c r="P9" s="33" t="s">
        <v>9</v>
      </c>
      <c r="Q9" s="70"/>
      <c r="R9" s="52"/>
      <c r="S9" s="12"/>
      <c r="T9" s="52"/>
      <c r="U9" s="70"/>
      <c r="V9" s="52"/>
      <c r="W9" s="70"/>
      <c r="X9" s="52"/>
      <c r="Y9" s="70"/>
      <c r="Z9" s="52"/>
      <c r="AA9" s="72"/>
      <c r="AD9" s="33" t="s">
        <v>9</v>
      </c>
      <c r="AE9" s="70"/>
      <c r="AF9" s="52"/>
      <c r="AG9" s="12"/>
      <c r="AH9" s="52"/>
      <c r="AI9" s="12"/>
      <c r="AJ9" s="52"/>
      <c r="AK9" s="12"/>
      <c r="AL9" s="52"/>
      <c r="AM9" s="12"/>
      <c r="AN9" s="52"/>
      <c r="AO9" s="12"/>
      <c r="AP9" s="52"/>
      <c r="AQ9" s="72"/>
      <c r="AS9" s="33" t="s">
        <v>9</v>
      </c>
      <c r="AT9" s="70"/>
      <c r="AU9" s="52"/>
      <c r="AV9" s="70"/>
      <c r="AW9" s="52"/>
      <c r="AX9" s="70"/>
      <c r="AY9" s="52"/>
      <c r="AZ9" s="70"/>
      <c r="BA9" s="52"/>
      <c r="BB9" s="70"/>
      <c r="BC9" s="52"/>
      <c r="BD9" s="70"/>
      <c r="BE9" s="52"/>
      <c r="BF9" s="72"/>
      <c r="BI9" s="33" t="s">
        <v>9</v>
      </c>
      <c r="BJ9" s="70"/>
      <c r="BK9" s="86" t="e">
        <f t="shared" si="0"/>
        <v>#DIV/0!</v>
      </c>
      <c r="BL9" s="70"/>
      <c r="BM9" s="86" t="e">
        <f t="shared" si="1"/>
        <v>#DIV/0!</v>
      </c>
      <c r="BN9" s="70"/>
      <c r="BO9" s="86" t="e">
        <f t="shared" si="2"/>
        <v>#DIV/0!</v>
      </c>
      <c r="BP9" s="70"/>
      <c r="BQ9" s="86" t="e">
        <f t="shared" si="3"/>
        <v>#DIV/0!</v>
      </c>
      <c r="BR9" s="70"/>
      <c r="BS9" s="86" t="e">
        <f t="shared" si="4"/>
        <v>#DIV/0!</v>
      </c>
      <c r="BT9" s="70"/>
      <c r="BU9" s="86" t="e">
        <f t="shared" si="10"/>
        <v>#DIV/0!</v>
      </c>
      <c r="BV9" s="70"/>
      <c r="BW9" s="86" t="e">
        <f t="shared" si="11"/>
        <v>#DIV/0!</v>
      </c>
      <c r="BX9" s="70"/>
      <c r="BY9" s="86" t="e">
        <f t="shared" si="12"/>
        <v>#DIV/0!</v>
      </c>
      <c r="BZ9" s="70"/>
      <c r="CA9" s="86" t="e">
        <f t="shared" si="13"/>
        <v>#DIV/0!</v>
      </c>
      <c r="CB9" s="70"/>
      <c r="CC9" s="86" t="e">
        <f t="shared" si="14"/>
        <v>#DIV/0!</v>
      </c>
      <c r="CD9" s="72">
        <f t="shared" si="15"/>
        <v>0</v>
      </c>
      <c r="CG9" s="33" t="s">
        <v>9</v>
      </c>
      <c r="CH9" s="70"/>
      <c r="CI9" s="86">
        <v>0.44444444444444448</v>
      </c>
      <c r="CJ9" s="70"/>
      <c r="CK9" s="86">
        <v>0.35802469135802473</v>
      </c>
      <c r="CL9" s="70"/>
      <c r="CM9" s="86">
        <v>0.10493827160493829</v>
      </c>
      <c r="CN9" s="70"/>
      <c r="CO9" s="86">
        <v>3.9094650205761326E-2</v>
      </c>
      <c r="CP9" s="70"/>
      <c r="CQ9" s="86">
        <v>2.4691358024691364E-2</v>
      </c>
      <c r="CR9" s="70"/>
      <c r="CS9" s="86">
        <v>1.6460905349794244E-2</v>
      </c>
      <c r="CT9" s="70"/>
      <c r="CU9" s="86" t="e">
        <f t="shared" si="16"/>
        <v>#DIV/0!</v>
      </c>
      <c r="CV9" s="72">
        <f t="shared" si="17"/>
        <v>0</v>
      </c>
    </row>
    <row r="10" spans="1:100" x14ac:dyDescent="0.2">
      <c r="A10" s="1">
        <v>97222</v>
      </c>
      <c r="B10" s="34" t="s">
        <v>17</v>
      </c>
      <c r="C10" s="22"/>
      <c r="D10" s="23" t="e">
        <f t="shared" si="5"/>
        <v>#DIV/0!</v>
      </c>
      <c r="E10" s="12"/>
      <c r="F10" s="23" t="e">
        <f t="shared" si="5"/>
        <v>#DIV/0!</v>
      </c>
      <c r="G10" s="12"/>
      <c r="H10" s="23" t="e">
        <f t="shared" si="6"/>
        <v>#DIV/0!</v>
      </c>
      <c r="I10" s="12"/>
      <c r="J10" s="23" t="e">
        <f t="shared" si="7"/>
        <v>#DIV/0!</v>
      </c>
      <c r="K10" s="12"/>
      <c r="L10" s="23" t="e">
        <f t="shared" si="8"/>
        <v>#DIV/0!</v>
      </c>
      <c r="M10" s="73">
        <f t="shared" si="9"/>
        <v>0</v>
      </c>
      <c r="P10" s="34" t="s">
        <v>17</v>
      </c>
      <c r="Q10" s="22"/>
      <c r="R10" s="23"/>
      <c r="S10" s="12"/>
      <c r="T10" s="23"/>
      <c r="U10" s="22"/>
      <c r="V10" s="23"/>
      <c r="W10" s="22"/>
      <c r="X10" s="23"/>
      <c r="Y10" s="22"/>
      <c r="Z10" s="23"/>
      <c r="AA10" s="73"/>
      <c r="AD10" s="34" t="s">
        <v>17</v>
      </c>
      <c r="AE10" s="22"/>
      <c r="AF10" s="23"/>
      <c r="AG10" s="12"/>
      <c r="AH10" s="23"/>
      <c r="AI10" s="12"/>
      <c r="AJ10" s="23"/>
      <c r="AK10" s="12"/>
      <c r="AL10" s="23"/>
      <c r="AM10" s="12"/>
      <c r="AN10" s="23"/>
      <c r="AO10" s="12"/>
      <c r="AP10" s="23"/>
      <c r="AQ10" s="73"/>
      <c r="AS10" s="34" t="s">
        <v>17</v>
      </c>
      <c r="AT10" s="22"/>
      <c r="AU10" s="23"/>
      <c r="AV10" s="22"/>
      <c r="AW10" s="23"/>
      <c r="AX10" s="22"/>
      <c r="AY10" s="23"/>
      <c r="AZ10" s="22"/>
      <c r="BA10" s="23"/>
      <c r="BB10" s="22"/>
      <c r="BC10" s="23"/>
      <c r="BD10" s="22"/>
      <c r="BE10" s="23"/>
      <c r="BF10" s="73"/>
      <c r="BI10" s="34" t="s">
        <v>17</v>
      </c>
      <c r="BJ10" s="22"/>
      <c r="BK10" s="84" t="e">
        <f t="shared" si="0"/>
        <v>#DIV/0!</v>
      </c>
      <c r="BL10" s="22"/>
      <c r="BM10" s="84" t="e">
        <f t="shared" si="1"/>
        <v>#DIV/0!</v>
      </c>
      <c r="BN10" s="22"/>
      <c r="BO10" s="84" t="e">
        <f t="shared" si="2"/>
        <v>#DIV/0!</v>
      </c>
      <c r="BP10" s="22"/>
      <c r="BQ10" s="84" t="e">
        <f t="shared" si="3"/>
        <v>#DIV/0!</v>
      </c>
      <c r="BR10" s="22"/>
      <c r="BS10" s="84" t="e">
        <f t="shared" si="4"/>
        <v>#DIV/0!</v>
      </c>
      <c r="BT10" s="22"/>
      <c r="BU10" s="84" t="e">
        <f t="shared" si="10"/>
        <v>#DIV/0!</v>
      </c>
      <c r="BV10" s="22"/>
      <c r="BW10" s="84" t="e">
        <f t="shared" si="11"/>
        <v>#DIV/0!</v>
      </c>
      <c r="BX10" s="22"/>
      <c r="BY10" s="84" t="e">
        <f t="shared" si="12"/>
        <v>#DIV/0!</v>
      </c>
      <c r="BZ10" s="22"/>
      <c r="CA10" s="84" t="e">
        <f t="shared" si="13"/>
        <v>#DIV/0!</v>
      </c>
      <c r="CB10" s="22"/>
      <c r="CC10" s="84" t="e">
        <f t="shared" si="14"/>
        <v>#DIV/0!</v>
      </c>
      <c r="CD10" s="73">
        <f t="shared" si="15"/>
        <v>0</v>
      </c>
      <c r="CG10" s="34" t="s">
        <v>17</v>
      </c>
      <c r="CH10" s="22"/>
      <c r="CI10" s="84">
        <v>0.43467011642949543</v>
      </c>
      <c r="CJ10" s="22"/>
      <c r="CK10" s="84">
        <v>0.36351875808538164</v>
      </c>
      <c r="CL10" s="22"/>
      <c r="CM10" s="84">
        <v>0.10737386804657179</v>
      </c>
      <c r="CN10" s="22"/>
      <c r="CO10" s="84">
        <v>4.7865459249676584E-2</v>
      </c>
      <c r="CP10" s="22"/>
      <c r="CQ10" s="84">
        <v>2.5873221216041395E-2</v>
      </c>
      <c r="CR10" s="22"/>
      <c r="CS10" s="84">
        <v>1.1642949547218628E-2</v>
      </c>
      <c r="CT10" s="22"/>
      <c r="CU10" s="84" t="e">
        <f t="shared" si="16"/>
        <v>#DIV/0!</v>
      </c>
      <c r="CV10" s="73">
        <f t="shared" si="17"/>
        <v>0</v>
      </c>
    </row>
    <row r="11" spans="1:100" x14ac:dyDescent="0.2">
      <c r="A11" s="1">
        <v>97228</v>
      </c>
      <c r="B11" s="34" t="s">
        <v>23</v>
      </c>
      <c r="C11" s="22"/>
      <c r="D11" s="23" t="e">
        <f t="shared" si="5"/>
        <v>#DIV/0!</v>
      </c>
      <c r="E11" s="12"/>
      <c r="F11" s="23" t="e">
        <f t="shared" si="5"/>
        <v>#DIV/0!</v>
      </c>
      <c r="G11" s="12"/>
      <c r="H11" s="23" t="e">
        <f t="shared" si="6"/>
        <v>#DIV/0!</v>
      </c>
      <c r="I11" s="12"/>
      <c r="J11" s="23" t="e">
        <f t="shared" si="7"/>
        <v>#DIV/0!</v>
      </c>
      <c r="K11" s="12"/>
      <c r="L11" s="23" t="e">
        <f t="shared" si="8"/>
        <v>#DIV/0!</v>
      </c>
      <c r="M11" s="73">
        <f t="shared" si="9"/>
        <v>0</v>
      </c>
      <c r="P11" s="34" t="s">
        <v>23</v>
      </c>
      <c r="Q11" s="22"/>
      <c r="R11" s="23"/>
      <c r="S11" s="12"/>
      <c r="T11" s="23"/>
      <c r="U11" s="22"/>
      <c r="V11" s="23"/>
      <c r="W11" s="22"/>
      <c r="X11" s="23"/>
      <c r="Y11" s="22"/>
      <c r="Z11" s="23"/>
      <c r="AA11" s="73"/>
      <c r="AD11" s="34" t="s">
        <v>23</v>
      </c>
      <c r="AE11" s="22"/>
      <c r="AF11" s="23"/>
      <c r="AG11" s="12"/>
      <c r="AH11" s="23"/>
      <c r="AI11" s="12"/>
      <c r="AJ11" s="23"/>
      <c r="AK11" s="12"/>
      <c r="AL11" s="23"/>
      <c r="AM11" s="12"/>
      <c r="AN11" s="23"/>
      <c r="AO11" s="12"/>
      <c r="AP11" s="23"/>
      <c r="AQ11" s="73"/>
      <c r="AS11" s="34" t="s">
        <v>23</v>
      </c>
      <c r="AT11" s="22"/>
      <c r="AU11" s="23"/>
      <c r="AV11" s="22"/>
      <c r="AW11" s="23"/>
      <c r="AX11" s="22"/>
      <c r="AY11" s="23"/>
      <c r="AZ11" s="22"/>
      <c r="BA11" s="23"/>
      <c r="BB11" s="22"/>
      <c r="BC11" s="23"/>
      <c r="BD11" s="22"/>
      <c r="BE11" s="23"/>
      <c r="BF11" s="73"/>
      <c r="BI11" s="34" t="s">
        <v>23</v>
      </c>
      <c r="BJ11" s="22"/>
      <c r="BK11" s="84" t="e">
        <f t="shared" si="0"/>
        <v>#DIV/0!</v>
      </c>
      <c r="BL11" s="22"/>
      <c r="BM11" s="84" t="e">
        <f t="shared" si="1"/>
        <v>#DIV/0!</v>
      </c>
      <c r="BN11" s="22"/>
      <c r="BO11" s="84" t="e">
        <f t="shared" si="2"/>
        <v>#DIV/0!</v>
      </c>
      <c r="BP11" s="22"/>
      <c r="BQ11" s="84" t="e">
        <f t="shared" si="3"/>
        <v>#DIV/0!</v>
      </c>
      <c r="BR11" s="22"/>
      <c r="BS11" s="84" t="e">
        <f t="shared" si="4"/>
        <v>#DIV/0!</v>
      </c>
      <c r="BT11" s="22"/>
      <c r="BU11" s="84" t="e">
        <f t="shared" si="10"/>
        <v>#DIV/0!</v>
      </c>
      <c r="BV11" s="22"/>
      <c r="BW11" s="84" t="e">
        <f t="shared" si="11"/>
        <v>#DIV/0!</v>
      </c>
      <c r="BX11" s="22"/>
      <c r="BY11" s="84" t="e">
        <f t="shared" si="12"/>
        <v>#DIV/0!</v>
      </c>
      <c r="BZ11" s="22"/>
      <c r="CA11" s="84" t="e">
        <f t="shared" si="13"/>
        <v>#DIV/0!</v>
      </c>
      <c r="CB11" s="22"/>
      <c r="CC11" s="84" t="e">
        <f t="shared" si="14"/>
        <v>#DIV/0!</v>
      </c>
      <c r="CD11" s="73">
        <f t="shared" si="15"/>
        <v>0</v>
      </c>
      <c r="CG11" s="34" t="s">
        <v>23</v>
      </c>
      <c r="CH11" s="22"/>
      <c r="CI11" s="84">
        <v>0.39975550122249387</v>
      </c>
      <c r="CJ11" s="22"/>
      <c r="CK11" s="84">
        <v>0.37652811735941316</v>
      </c>
      <c r="CL11" s="22"/>
      <c r="CM11" s="84">
        <v>0.10146699266503666</v>
      </c>
      <c r="CN11" s="22"/>
      <c r="CO11" s="84">
        <v>5.7457212713936424E-2</v>
      </c>
      <c r="CP11" s="22"/>
      <c r="CQ11" s="84">
        <v>2.8117359413202932E-2</v>
      </c>
      <c r="CR11" s="22"/>
      <c r="CS11" s="84">
        <v>1.4669926650366746E-2</v>
      </c>
      <c r="CT11" s="22"/>
      <c r="CU11" s="84" t="e">
        <f t="shared" si="16"/>
        <v>#DIV/0!</v>
      </c>
      <c r="CV11" s="73">
        <f t="shared" si="17"/>
        <v>0</v>
      </c>
    </row>
    <row r="12" spans="1:100" x14ac:dyDescent="0.2">
      <c r="A12" s="1">
        <v>97230</v>
      </c>
      <c r="B12" s="35" t="s">
        <v>25</v>
      </c>
      <c r="C12" s="24"/>
      <c r="D12" s="25" t="e">
        <f t="shared" si="5"/>
        <v>#DIV/0!</v>
      </c>
      <c r="E12" s="12"/>
      <c r="F12" s="25" t="e">
        <f t="shared" si="5"/>
        <v>#DIV/0!</v>
      </c>
      <c r="G12" s="12"/>
      <c r="H12" s="25" t="e">
        <f t="shared" si="6"/>
        <v>#DIV/0!</v>
      </c>
      <c r="I12" s="12"/>
      <c r="J12" s="25" t="e">
        <f t="shared" si="7"/>
        <v>#DIV/0!</v>
      </c>
      <c r="K12" s="12"/>
      <c r="L12" s="25" t="e">
        <f t="shared" si="8"/>
        <v>#DIV/0!</v>
      </c>
      <c r="M12" s="74">
        <f t="shared" si="9"/>
        <v>0</v>
      </c>
      <c r="P12" s="35" t="s">
        <v>25</v>
      </c>
      <c r="Q12" s="24"/>
      <c r="R12" s="25"/>
      <c r="S12" s="12"/>
      <c r="T12" s="25"/>
      <c r="U12" s="24"/>
      <c r="V12" s="25"/>
      <c r="W12" s="24"/>
      <c r="X12" s="25"/>
      <c r="Y12" s="24"/>
      <c r="Z12" s="25"/>
      <c r="AA12" s="74"/>
      <c r="AD12" s="35" t="s">
        <v>25</v>
      </c>
      <c r="AE12" s="24"/>
      <c r="AF12" s="25"/>
      <c r="AG12" s="12"/>
      <c r="AH12" s="25"/>
      <c r="AI12" s="12"/>
      <c r="AJ12" s="25"/>
      <c r="AK12" s="12"/>
      <c r="AL12" s="25"/>
      <c r="AM12" s="12"/>
      <c r="AN12" s="25"/>
      <c r="AO12" s="12"/>
      <c r="AP12" s="25"/>
      <c r="AQ12" s="74"/>
      <c r="AS12" s="35" t="s">
        <v>25</v>
      </c>
      <c r="AT12" s="24"/>
      <c r="AU12" s="25"/>
      <c r="AV12" s="24"/>
      <c r="AW12" s="25"/>
      <c r="AX12" s="24"/>
      <c r="AY12" s="25"/>
      <c r="AZ12" s="24"/>
      <c r="BA12" s="25"/>
      <c r="BB12" s="24"/>
      <c r="BC12" s="25"/>
      <c r="BD12" s="24"/>
      <c r="BE12" s="25"/>
      <c r="BF12" s="74"/>
      <c r="BI12" s="35" t="s">
        <v>25</v>
      </c>
      <c r="BJ12" s="24"/>
      <c r="BK12" s="85" t="e">
        <f t="shared" si="0"/>
        <v>#DIV/0!</v>
      </c>
      <c r="BL12" s="24"/>
      <c r="BM12" s="85" t="e">
        <f t="shared" si="1"/>
        <v>#DIV/0!</v>
      </c>
      <c r="BN12" s="24"/>
      <c r="BO12" s="85" t="e">
        <f t="shared" si="2"/>
        <v>#DIV/0!</v>
      </c>
      <c r="BP12" s="24"/>
      <c r="BQ12" s="85" t="e">
        <f t="shared" si="3"/>
        <v>#DIV/0!</v>
      </c>
      <c r="BR12" s="24"/>
      <c r="BS12" s="85" t="e">
        <f t="shared" si="4"/>
        <v>#DIV/0!</v>
      </c>
      <c r="BT12" s="24"/>
      <c r="BU12" s="85" t="e">
        <f t="shared" si="10"/>
        <v>#DIV/0!</v>
      </c>
      <c r="BV12" s="24"/>
      <c r="BW12" s="85" t="e">
        <f t="shared" si="11"/>
        <v>#DIV/0!</v>
      </c>
      <c r="BX12" s="24"/>
      <c r="BY12" s="85" t="e">
        <f t="shared" si="12"/>
        <v>#DIV/0!</v>
      </c>
      <c r="BZ12" s="24"/>
      <c r="CA12" s="85" t="e">
        <f t="shared" si="13"/>
        <v>#DIV/0!</v>
      </c>
      <c r="CB12" s="24"/>
      <c r="CC12" s="85" t="e">
        <f t="shared" si="14"/>
        <v>#DIV/0!</v>
      </c>
      <c r="CD12" s="74">
        <f t="shared" si="15"/>
        <v>0</v>
      </c>
      <c r="CG12" s="35" t="s">
        <v>25</v>
      </c>
      <c r="CH12" s="24"/>
      <c r="CI12" s="85">
        <v>0.43877551020408173</v>
      </c>
      <c r="CJ12" s="24"/>
      <c r="CK12" s="85">
        <v>0.41224489795918373</v>
      </c>
      <c r="CL12" s="24"/>
      <c r="CM12" s="85">
        <v>0.10408163265306124</v>
      </c>
      <c r="CN12" s="24"/>
      <c r="CO12" s="85">
        <v>1.4285714285714287E-2</v>
      </c>
      <c r="CP12" s="24"/>
      <c r="CQ12" s="85">
        <v>1.2244897959183676E-2</v>
      </c>
      <c r="CR12" s="24"/>
      <c r="CS12" s="85">
        <v>6.1224489795918382E-3</v>
      </c>
      <c r="CT12" s="24"/>
      <c r="CU12" s="85" t="e">
        <f t="shared" si="16"/>
        <v>#DIV/0!</v>
      </c>
      <c r="CV12" s="74">
        <f t="shared" si="17"/>
        <v>0</v>
      </c>
    </row>
    <row r="13" spans="1:100" x14ac:dyDescent="0.2">
      <c r="A13" s="3"/>
      <c r="B13" s="37" t="s">
        <v>35</v>
      </c>
      <c r="C13" s="26">
        <f>SUM(C9:C12)</f>
        <v>0</v>
      </c>
      <c r="D13" s="27" t="e">
        <f t="shared" si="5"/>
        <v>#DIV/0!</v>
      </c>
      <c r="E13" s="17">
        <f>SUM(E9:E12)</f>
        <v>0</v>
      </c>
      <c r="F13" s="27" t="e">
        <f t="shared" si="5"/>
        <v>#DIV/0!</v>
      </c>
      <c r="G13" s="17">
        <f>SUM(G9:G12)</f>
        <v>0</v>
      </c>
      <c r="H13" s="27" t="e">
        <f t="shared" si="6"/>
        <v>#DIV/0!</v>
      </c>
      <c r="I13" s="17">
        <f>SUM(I9:I12)</f>
        <v>0</v>
      </c>
      <c r="J13" s="27" t="e">
        <f t="shared" si="7"/>
        <v>#DIV/0!</v>
      </c>
      <c r="K13" s="17">
        <f>SUM(K9:K12)</f>
        <v>0</v>
      </c>
      <c r="L13" s="27" t="e">
        <f t="shared" si="8"/>
        <v>#DIV/0!</v>
      </c>
      <c r="M13" s="76">
        <f t="shared" si="9"/>
        <v>0</v>
      </c>
      <c r="P13" s="37" t="s">
        <v>35</v>
      </c>
      <c r="Q13" s="26"/>
      <c r="R13" s="27"/>
      <c r="S13" s="17"/>
      <c r="T13" s="27"/>
      <c r="U13" s="26"/>
      <c r="V13" s="27"/>
      <c r="W13" s="26"/>
      <c r="X13" s="27"/>
      <c r="Y13" s="26"/>
      <c r="Z13" s="27"/>
      <c r="AA13" s="76"/>
      <c r="AD13" s="37" t="s">
        <v>35</v>
      </c>
      <c r="AE13" s="26"/>
      <c r="AF13" s="27"/>
      <c r="AG13" s="26"/>
      <c r="AH13" s="27"/>
      <c r="AI13" s="26"/>
      <c r="AJ13" s="27"/>
      <c r="AK13" s="26"/>
      <c r="AL13" s="27"/>
      <c r="AM13" s="26"/>
      <c r="AN13" s="27"/>
      <c r="AO13" s="26"/>
      <c r="AP13" s="27"/>
      <c r="AQ13" s="76"/>
      <c r="AS13" s="37" t="s">
        <v>35</v>
      </c>
      <c r="AT13" s="26"/>
      <c r="AU13" s="27"/>
      <c r="AV13" s="26"/>
      <c r="AW13" s="27"/>
      <c r="AX13" s="26"/>
      <c r="AY13" s="27"/>
      <c r="AZ13" s="26"/>
      <c r="BA13" s="27"/>
      <c r="BB13" s="26"/>
      <c r="BC13" s="27"/>
      <c r="BD13" s="26"/>
      <c r="BE13" s="27"/>
      <c r="BF13" s="76"/>
      <c r="BI13" s="37" t="s">
        <v>35</v>
      </c>
      <c r="BJ13" s="26">
        <f>SUM(BJ9:BJ12)</f>
        <v>0</v>
      </c>
      <c r="BK13" s="27" t="e">
        <f t="shared" si="0"/>
        <v>#DIV/0!</v>
      </c>
      <c r="BL13" s="26">
        <f>SUM(BL9:BL12)</f>
        <v>0</v>
      </c>
      <c r="BM13" s="27" t="e">
        <f t="shared" si="1"/>
        <v>#DIV/0!</v>
      </c>
      <c r="BN13" s="26">
        <f>SUM(BN9:BN12)</f>
        <v>0</v>
      </c>
      <c r="BO13" s="27" t="e">
        <f t="shared" si="2"/>
        <v>#DIV/0!</v>
      </c>
      <c r="BP13" s="26">
        <f>SUM(BP9:BP12)</f>
        <v>0</v>
      </c>
      <c r="BQ13" s="27" t="e">
        <f t="shared" si="3"/>
        <v>#DIV/0!</v>
      </c>
      <c r="BR13" s="26">
        <f>SUM(BR9:BR12)</f>
        <v>0</v>
      </c>
      <c r="BS13" s="27" t="e">
        <f t="shared" si="4"/>
        <v>#DIV/0!</v>
      </c>
      <c r="BT13" s="26">
        <f>SUM(BT9:BT12)</f>
        <v>0</v>
      </c>
      <c r="BU13" s="27" t="e">
        <f t="shared" si="10"/>
        <v>#DIV/0!</v>
      </c>
      <c r="BV13" s="26">
        <f>SUM(BV9:BV12)</f>
        <v>0</v>
      </c>
      <c r="BW13" s="27" t="e">
        <f t="shared" si="11"/>
        <v>#DIV/0!</v>
      </c>
      <c r="BX13" s="26">
        <f>SUM(BX9:BX12)</f>
        <v>0</v>
      </c>
      <c r="BY13" s="27" t="e">
        <f t="shared" si="12"/>
        <v>#DIV/0!</v>
      </c>
      <c r="BZ13" s="26">
        <f>SUM(BZ9:BZ12)</f>
        <v>0</v>
      </c>
      <c r="CA13" s="27" t="e">
        <f t="shared" si="13"/>
        <v>#DIV/0!</v>
      </c>
      <c r="CB13" s="26">
        <f>SUM(CB9:CB12)</f>
        <v>0</v>
      </c>
      <c r="CC13" s="27" t="e">
        <f t="shared" si="14"/>
        <v>#DIV/0!</v>
      </c>
      <c r="CD13" s="76">
        <f t="shared" si="15"/>
        <v>0</v>
      </c>
      <c r="CG13" s="37" t="s">
        <v>35</v>
      </c>
      <c r="CH13" s="26">
        <f>SUM(CH9:CH12)</f>
        <v>0</v>
      </c>
      <c r="CI13" s="27">
        <v>0.42615523239076425</v>
      </c>
      <c r="CJ13" s="26">
        <f>SUM(CJ9:CJ12)</f>
        <v>0</v>
      </c>
      <c r="CK13" s="27">
        <v>0.37593063151687783</v>
      </c>
      <c r="CL13" s="26">
        <f>SUM(CL9:CL12)</f>
        <v>0</v>
      </c>
      <c r="CM13" s="27">
        <v>0.10439772938167285</v>
      </c>
      <c r="CN13" s="26">
        <f>SUM(CN9:CN12)</f>
        <v>0</v>
      </c>
      <c r="CO13" s="27">
        <v>4.2858941227332956E-2</v>
      </c>
      <c r="CP13" s="26">
        <f>SUM(CP9:CP12)</f>
        <v>0</v>
      </c>
      <c r="CQ13" s="27">
        <v>2.376533692372286E-2</v>
      </c>
      <c r="CR13" s="26">
        <f>SUM(CR9:CR12)</f>
        <v>0</v>
      </c>
      <c r="CS13" s="27">
        <v>1.2469066119868165E-2</v>
      </c>
      <c r="CT13" s="26">
        <f>SUM(CT9:CT12)</f>
        <v>0</v>
      </c>
      <c r="CU13" s="27" t="e">
        <f t="shared" si="16"/>
        <v>#DIV/0!</v>
      </c>
      <c r="CV13" s="76">
        <f t="shared" si="17"/>
        <v>0</v>
      </c>
    </row>
    <row r="14" spans="1:100" x14ac:dyDescent="0.2">
      <c r="A14" s="1">
        <v>97201</v>
      </c>
      <c r="B14" s="38" t="s">
        <v>32</v>
      </c>
      <c r="C14" s="20"/>
      <c r="D14" s="21" t="e">
        <f t="shared" si="5"/>
        <v>#DIV/0!</v>
      </c>
      <c r="E14" s="12"/>
      <c r="F14" s="21" t="e">
        <f t="shared" si="5"/>
        <v>#DIV/0!</v>
      </c>
      <c r="G14" s="12"/>
      <c r="H14" s="21" t="e">
        <f t="shared" si="6"/>
        <v>#DIV/0!</v>
      </c>
      <c r="I14" s="12"/>
      <c r="J14" s="21" t="e">
        <f t="shared" si="7"/>
        <v>#DIV/0!</v>
      </c>
      <c r="K14" s="12"/>
      <c r="L14" s="21" t="e">
        <f t="shared" si="8"/>
        <v>#DIV/0!</v>
      </c>
      <c r="M14" s="77">
        <f t="shared" si="9"/>
        <v>0</v>
      </c>
      <c r="P14" s="38" t="s">
        <v>32</v>
      </c>
      <c r="Q14" s="20"/>
      <c r="R14" s="21"/>
      <c r="S14" s="12"/>
      <c r="T14" s="21"/>
      <c r="U14" s="20"/>
      <c r="V14" s="21"/>
      <c r="W14" s="20"/>
      <c r="X14" s="21"/>
      <c r="Y14" s="20"/>
      <c r="Z14" s="21"/>
      <c r="AA14" s="77"/>
      <c r="AD14" s="38" t="s">
        <v>32</v>
      </c>
      <c r="AE14" s="20"/>
      <c r="AF14" s="21"/>
      <c r="AG14" s="12"/>
      <c r="AH14" s="21"/>
      <c r="AI14" s="12"/>
      <c r="AJ14" s="21"/>
      <c r="AK14" s="12"/>
      <c r="AL14" s="21"/>
      <c r="AM14" s="12"/>
      <c r="AN14" s="21"/>
      <c r="AO14" s="12"/>
      <c r="AP14" s="21"/>
      <c r="AQ14" s="77"/>
      <c r="AS14" s="38" t="s">
        <v>32</v>
      </c>
      <c r="AT14" s="20"/>
      <c r="AU14" s="21"/>
      <c r="AV14" s="20"/>
      <c r="AW14" s="21"/>
      <c r="AX14" s="20"/>
      <c r="AY14" s="21"/>
      <c r="AZ14" s="20"/>
      <c r="BA14" s="21"/>
      <c r="BB14" s="20"/>
      <c r="BC14" s="21"/>
      <c r="BD14" s="20"/>
      <c r="BE14" s="21"/>
      <c r="BF14" s="77"/>
      <c r="BI14" s="38" t="s">
        <v>32</v>
      </c>
      <c r="BJ14" s="20"/>
      <c r="BK14" s="87" t="e">
        <f t="shared" si="0"/>
        <v>#DIV/0!</v>
      </c>
      <c r="BL14" s="20"/>
      <c r="BM14" s="87" t="e">
        <f t="shared" si="1"/>
        <v>#DIV/0!</v>
      </c>
      <c r="BN14" s="20"/>
      <c r="BO14" s="87" t="e">
        <f t="shared" si="2"/>
        <v>#DIV/0!</v>
      </c>
      <c r="BP14" s="20"/>
      <c r="BQ14" s="87" t="e">
        <f t="shared" si="3"/>
        <v>#DIV/0!</v>
      </c>
      <c r="BR14" s="20"/>
      <c r="BS14" s="87" t="e">
        <f t="shared" si="4"/>
        <v>#DIV/0!</v>
      </c>
      <c r="BT14" s="20"/>
      <c r="BU14" s="87" t="e">
        <f t="shared" si="10"/>
        <v>#DIV/0!</v>
      </c>
      <c r="BV14" s="20"/>
      <c r="BW14" s="87" t="e">
        <f t="shared" si="11"/>
        <v>#DIV/0!</v>
      </c>
      <c r="BX14" s="20"/>
      <c r="BY14" s="87" t="e">
        <f t="shared" si="12"/>
        <v>#DIV/0!</v>
      </c>
      <c r="BZ14" s="20"/>
      <c r="CA14" s="87" t="e">
        <f t="shared" si="13"/>
        <v>#DIV/0!</v>
      </c>
      <c r="CB14" s="20"/>
      <c r="CC14" s="87" t="e">
        <f t="shared" si="14"/>
        <v>#DIV/0!</v>
      </c>
      <c r="CD14" s="77">
        <f t="shared" si="15"/>
        <v>0</v>
      </c>
      <c r="CG14" s="38" t="s">
        <v>32</v>
      </c>
      <c r="CH14" s="20"/>
      <c r="CI14" s="87">
        <v>0.43661971830985918</v>
      </c>
      <c r="CJ14" s="20"/>
      <c r="CK14" s="87">
        <v>0.38028169014084506</v>
      </c>
      <c r="CL14" s="20"/>
      <c r="CM14" s="87">
        <v>9.3896713615023483E-2</v>
      </c>
      <c r="CN14" s="20"/>
      <c r="CO14" s="87">
        <v>3.2863849765258218E-2</v>
      </c>
      <c r="CP14" s="20"/>
      <c r="CQ14" s="87">
        <v>1.8779342723004695E-2</v>
      </c>
      <c r="CR14" s="20"/>
      <c r="CS14" s="87">
        <v>2.8169014084507043E-2</v>
      </c>
      <c r="CT14" s="20"/>
      <c r="CU14" s="87" t="e">
        <f t="shared" si="16"/>
        <v>#DIV/0!</v>
      </c>
      <c r="CV14" s="77">
        <f t="shared" si="17"/>
        <v>0</v>
      </c>
    </row>
    <row r="15" spans="1:100" x14ac:dyDescent="0.2">
      <c r="A15" s="1">
        <v>97203</v>
      </c>
      <c r="B15" s="34" t="s">
        <v>1</v>
      </c>
      <c r="C15" s="22"/>
      <c r="D15" s="23" t="e">
        <f t="shared" si="5"/>
        <v>#DIV/0!</v>
      </c>
      <c r="E15" s="12"/>
      <c r="F15" s="23" t="e">
        <f t="shared" si="5"/>
        <v>#DIV/0!</v>
      </c>
      <c r="G15" s="12"/>
      <c r="H15" s="23" t="e">
        <f t="shared" si="6"/>
        <v>#DIV/0!</v>
      </c>
      <c r="I15" s="12"/>
      <c r="J15" s="23" t="e">
        <f t="shared" si="7"/>
        <v>#DIV/0!</v>
      </c>
      <c r="K15" s="12"/>
      <c r="L15" s="23" t="e">
        <f t="shared" si="8"/>
        <v>#DIV/0!</v>
      </c>
      <c r="M15" s="73">
        <f t="shared" si="9"/>
        <v>0</v>
      </c>
      <c r="P15" s="34" t="s">
        <v>1</v>
      </c>
      <c r="Q15" s="22"/>
      <c r="R15" s="23"/>
      <c r="S15" s="12"/>
      <c r="T15" s="23"/>
      <c r="U15" s="22"/>
      <c r="V15" s="23"/>
      <c r="W15" s="22"/>
      <c r="X15" s="23"/>
      <c r="Y15" s="22"/>
      <c r="Z15" s="23"/>
      <c r="AA15" s="73"/>
      <c r="AD15" s="34" t="s">
        <v>1</v>
      </c>
      <c r="AE15" s="22"/>
      <c r="AF15" s="23"/>
      <c r="AG15" s="12"/>
      <c r="AH15" s="23"/>
      <c r="AI15" s="12"/>
      <c r="AJ15" s="23"/>
      <c r="AK15" s="12"/>
      <c r="AL15" s="23"/>
      <c r="AM15" s="12"/>
      <c r="AN15" s="23"/>
      <c r="AO15" s="12"/>
      <c r="AP15" s="23"/>
      <c r="AQ15" s="73"/>
      <c r="AS15" s="34" t="s">
        <v>1</v>
      </c>
      <c r="AT15" s="22"/>
      <c r="AU15" s="23"/>
      <c r="AV15" s="22"/>
      <c r="AW15" s="23"/>
      <c r="AX15" s="22"/>
      <c r="AY15" s="23"/>
      <c r="AZ15" s="22"/>
      <c r="BA15" s="23"/>
      <c r="BB15" s="22"/>
      <c r="BC15" s="23"/>
      <c r="BD15" s="22"/>
      <c r="BE15" s="23"/>
      <c r="BF15" s="73"/>
      <c r="BI15" s="34" t="s">
        <v>1</v>
      </c>
      <c r="BJ15" s="22"/>
      <c r="BK15" s="84" t="e">
        <f t="shared" si="0"/>
        <v>#DIV/0!</v>
      </c>
      <c r="BL15" s="22"/>
      <c r="BM15" s="84" t="e">
        <f t="shared" si="1"/>
        <v>#DIV/0!</v>
      </c>
      <c r="BN15" s="22"/>
      <c r="BO15" s="84" t="e">
        <f t="shared" si="2"/>
        <v>#DIV/0!</v>
      </c>
      <c r="BP15" s="22"/>
      <c r="BQ15" s="84" t="e">
        <f t="shared" si="3"/>
        <v>#DIV/0!</v>
      </c>
      <c r="BR15" s="22"/>
      <c r="BS15" s="84" t="e">
        <f t="shared" si="4"/>
        <v>#DIV/0!</v>
      </c>
      <c r="BT15" s="22"/>
      <c r="BU15" s="84" t="e">
        <f t="shared" si="10"/>
        <v>#DIV/0!</v>
      </c>
      <c r="BV15" s="22"/>
      <c r="BW15" s="84" t="e">
        <f t="shared" si="11"/>
        <v>#DIV/0!</v>
      </c>
      <c r="BX15" s="22"/>
      <c r="BY15" s="84" t="e">
        <f t="shared" si="12"/>
        <v>#DIV/0!</v>
      </c>
      <c r="BZ15" s="22"/>
      <c r="CA15" s="84" t="e">
        <f t="shared" si="13"/>
        <v>#DIV/0!</v>
      </c>
      <c r="CB15" s="22"/>
      <c r="CC15" s="84" t="e">
        <f t="shared" si="14"/>
        <v>#DIV/0!</v>
      </c>
      <c r="CD15" s="73">
        <f t="shared" si="15"/>
        <v>0</v>
      </c>
      <c r="CG15" s="34" t="s">
        <v>1</v>
      </c>
      <c r="CH15" s="22"/>
      <c r="CI15" s="84">
        <v>0.41188524590163933</v>
      </c>
      <c r="CJ15" s="22"/>
      <c r="CK15" s="84">
        <v>0.36885245901639346</v>
      </c>
      <c r="CL15" s="22"/>
      <c r="CM15" s="84">
        <v>9.6311475409836061E-2</v>
      </c>
      <c r="CN15" s="22"/>
      <c r="CO15" s="84">
        <v>6.9672131147540992E-2</v>
      </c>
      <c r="CP15" s="22"/>
      <c r="CQ15" s="84">
        <v>3.6885245901639344E-2</v>
      </c>
      <c r="CR15" s="22"/>
      <c r="CS15" s="84">
        <v>1.0245901639344262E-2</v>
      </c>
      <c r="CT15" s="22"/>
      <c r="CU15" s="84" t="e">
        <f t="shared" si="16"/>
        <v>#DIV/0!</v>
      </c>
      <c r="CV15" s="73">
        <f t="shared" si="17"/>
        <v>0</v>
      </c>
    </row>
    <row r="16" spans="1:100" x14ac:dyDescent="0.2">
      <c r="A16" s="1">
        <v>97211</v>
      </c>
      <c r="B16" s="34" t="s">
        <v>30</v>
      </c>
      <c r="C16" s="22"/>
      <c r="D16" s="23" t="e">
        <f t="shared" si="5"/>
        <v>#DIV/0!</v>
      </c>
      <c r="E16" s="12"/>
      <c r="F16" s="23" t="e">
        <f t="shared" si="5"/>
        <v>#DIV/0!</v>
      </c>
      <c r="G16" s="12"/>
      <c r="H16" s="23" t="e">
        <f t="shared" si="6"/>
        <v>#DIV/0!</v>
      </c>
      <c r="I16" s="12"/>
      <c r="J16" s="23" t="e">
        <f t="shared" si="7"/>
        <v>#DIV/0!</v>
      </c>
      <c r="K16" s="12"/>
      <c r="L16" s="23" t="e">
        <f t="shared" si="8"/>
        <v>#DIV/0!</v>
      </c>
      <c r="M16" s="73">
        <f t="shared" si="9"/>
        <v>0</v>
      </c>
      <c r="P16" s="34" t="s">
        <v>30</v>
      </c>
      <c r="Q16" s="22"/>
      <c r="R16" s="23"/>
      <c r="S16" s="12"/>
      <c r="T16" s="23"/>
      <c r="U16" s="22"/>
      <c r="V16" s="23"/>
      <c r="W16" s="22"/>
      <c r="X16" s="23"/>
      <c r="Y16" s="22"/>
      <c r="Z16" s="23"/>
      <c r="AA16" s="73"/>
      <c r="AD16" s="34" t="s">
        <v>30</v>
      </c>
      <c r="AE16" s="22"/>
      <c r="AF16" s="23"/>
      <c r="AG16" s="12"/>
      <c r="AH16" s="23"/>
      <c r="AI16" s="12"/>
      <c r="AJ16" s="23"/>
      <c r="AK16" s="12"/>
      <c r="AL16" s="23"/>
      <c r="AM16" s="12"/>
      <c r="AN16" s="23"/>
      <c r="AO16" s="12"/>
      <c r="AP16" s="23"/>
      <c r="AQ16" s="73"/>
      <c r="AS16" s="34" t="s">
        <v>30</v>
      </c>
      <c r="AT16" s="22"/>
      <c r="AU16" s="23"/>
      <c r="AV16" s="22"/>
      <c r="AW16" s="23"/>
      <c r="AX16" s="22"/>
      <c r="AY16" s="23"/>
      <c r="AZ16" s="22"/>
      <c r="BA16" s="23"/>
      <c r="BB16" s="22"/>
      <c r="BC16" s="23"/>
      <c r="BD16" s="22"/>
      <c r="BE16" s="23"/>
      <c r="BF16" s="73"/>
      <c r="BI16" s="34" t="s">
        <v>30</v>
      </c>
      <c r="BJ16" s="22"/>
      <c r="BK16" s="84" t="e">
        <f t="shared" si="0"/>
        <v>#DIV/0!</v>
      </c>
      <c r="BL16" s="22"/>
      <c r="BM16" s="84" t="e">
        <f t="shared" si="1"/>
        <v>#DIV/0!</v>
      </c>
      <c r="BN16" s="22"/>
      <c r="BO16" s="84" t="e">
        <f t="shared" si="2"/>
        <v>#DIV/0!</v>
      </c>
      <c r="BP16" s="22"/>
      <c r="BQ16" s="84" t="e">
        <f t="shared" si="3"/>
        <v>#DIV/0!</v>
      </c>
      <c r="BR16" s="22"/>
      <c r="BS16" s="84" t="e">
        <f t="shared" si="4"/>
        <v>#DIV/0!</v>
      </c>
      <c r="BT16" s="22"/>
      <c r="BU16" s="84" t="e">
        <f t="shared" si="10"/>
        <v>#DIV/0!</v>
      </c>
      <c r="BV16" s="22"/>
      <c r="BW16" s="84" t="e">
        <f t="shared" si="11"/>
        <v>#DIV/0!</v>
      </c>
      <c r="BX16" s="22"/>
      <c r="BY16" s="84" t="e">
        <f t="shared" si="12"/>
        <v>#DIV/0!</v>
      </c>
      <c r="BZ16" s="22"/>
      <c r="CA16" s="84" t="e">
        <f t="shared" si="13"/>
        <v>#DIV/0!</v>
      </c>
      <c r="CB16" s="22"/>
      <c r="CC16" s="84" t="e">
        <f t="shared" si="14"/>
        <v>#DIV/0!</v>
      </c>
      <c r="CD16" s="73">
        <f t="shared" si="15"/>
        <v>0</v>
      </c>
      <c r="CG16" s="34" t="s">
        <v>30</v>
      </c>
      <c r="CH16" s="22"/>
      <c r="CI16" s="84">
        <v>0.47727272727272729</v>
      </c>
      <c r="CJ16" s="22"/>
      <c r="CK16" s="84">
        <v>0.34848484848484851</v>
      </c>
      <c r="CL16" s="22"/>
      <c r="CM16" s="84">
        <v>0.13636363636363635</v>
      </c>
      <c r="CN16" s="22"/>
      <c r="CO16" s="84">
        <v>3.787878787878788E-2</v>
      </c>
      <c r="CP16" s="22"/>
      <c r="CQ16" s="84">
        <v>0</v>
      </c>
      <c r="CR16" s="22"/>
      <c r="CS16" s="84">
        <v>0</v>
      </c>
      <c r="CT16" s="22"/>
      <c r="CU16" s="84" t="e">
        <f t="shared" si="16"/>
        <v>#DIV/0!</v>
      </c>
      <c r="CV16" s="73">
        <f t="shared" si="17"/>
        <v>0</v>
      </c>
    </row>
    <row r="17" spans="1:100" x14ac:dyDescent="0.2">
      <c r="A17" s="1">
        <v>97214</v>
      </c>
      <c r="B17" s="34" t="s">
        <v>11</v>
      </c>
      <c r="C17" s="22"/>
      <c r="D17" s="23" t="e">
        <f t="shared" si="5"/>
        <v>#DIV/0!</v>
      </c>
      <c r="E17" s="12"/>
      <c r="F17" s="23" t="e">
        <f t="shared" si="5"/>
        <v>#DIV/0!</v>
      </c>
      <c r="G17" s="12"/>
      <c r="H17" s="23" t="e">
        <f t="shared" si="6"/>
        <v>#DIV/0!</v>
      </c>
      <c r="I17" s="12"/>
      <c r="J17" s="23" t="e">
        <f t="shared" si="7"/>
        <v>#DIV/0!</v>
      </c>
      <c r="K17" s="12"/>
      <c r="L17" s="23" t="e">
        <f t="shared" si="8"/>
        <v>#DIV/0!</v>
      </c>
      <c r="M17" s="73">
        <f t="shared" si="9"/>
        <v>0</v>
      </c>
      <c r="P17" s="34" t="s">
        <v>11</v>
      </c>
      <c r="Q17" s="22"/>
      <c r="R17" s="23"/>
      <c r="S17" s="12"/>
      <c r="T17" s="23"/>
      <c r="U17" s="22"/>
      <c r="V17" s="23"/>
      <c r="W17" s="22"/>
      <c r="X17" s="23"/>
      <c r="Y17" s="22"/>
      <c r="Z17" s="23"/>
      <c r="AA17" s="73"/>
      <c r="AD17" s="34" t="s">
        <v>11</v>
      </c>
      <c r="AE17" s="22"/>
      <c r="AF17" s="23"/>
      <c r="AG17" s="12"/>
      <c r="AH17" s="23"/>
      <c r="AI17" s="12"/>
      <c r="AJ17" s="23"/>
      <c r="AK17" s="12"/>
      <c r="AL17" s="23"/>
      <c r="AM17" s="12"/>
      <c r="AN17" s="23"/>
      <c r="AO17" s="12"/>
      <c r="AP17" s="23"/>
      <c r="AQ17" s="73"/>
      <c r="AS17" s="34" t="s">
        <v>11</v>
      </c>
      <c r="AT17" s="22"/>
      <c r="AU17" s="23"/>
      <c r="AV17" s="22"/>
      <c r="AW17" s="23"/>
      <c r="AX17" s="22"/>
      <c r="AY17" s="23"/>
      <c r="AZ17" s="22"/>
      <c r="BA17" s="23"/>
      <c r="BB17" s="22"/>
      <c r="BC17" s="23"/>
      <c r="BD17" s="22"/>
      <c r="BE17" s="23"/>
      <c r="BF17" s="73"/>
      <c r="BI17" s="34" t="s">
        <v>11</v>
      </c>
      <c r="BJ17" s="22"/>
      <c r="BK17" s="84" t="e">
        <f t="shared" si="0"/>
        <v>#DIV/0!</v>
      </c>
      <c r="BL17" s="22"/>
      <c r="BM17" s="84" t="e">
        <f t="shared" si="1"/>
        <v>#DIV/0!</v>
      </c>
      <c r="BN17" s="22"/>
      <c r="BO17" s="84" t="e">
        <f t="shared" si="2"/>
        <v>#DIV/0!</v>
      </c>
      <c r="BP17" s="22"/>
      <c r="BQ17" s="84" t="e">
        <f t="shared" si="3"/>
        <v>#DIV/0!</v>
      </c>
      <c r="BR17" s="22"/>
      <c r="BS17" s="84" t="e">
        <f t="shared" si="4"/>
        <v>#DIV/0!</v>
      </c>
      <c r="BT17" s="22"/>
      <c r="BU17" s="84" t="e">
        <f t="shared" si="10"/>
        <v>#DIV/0!</v>
      </c>
      <c r="BV17" s="22"/>
      <c r="BW17" s="84" t="e">
        <f t="shared" si="11"/>
        <v>#DIV/0!</v>
      </c>
      <c r="BX17" s="22"/>
      <c r="BY17" s="84" t="e">
        <f t="shared" si="12"/>
        <v>#DIV/0!</v>
      </c>
      <c r="BZ17" s="22"/>
      <c r="CA17" s="84" t="e">
        <f t="shared" si="13"/>
        <v>#DIV/0!</v>
      </c>
      <c r="CB17" s="22"/>
      <c r="CC17" s="84" t="e">
        <f t="shared" si="14"/>
        <v>#DIV/0!</v>
      </c>
      <c r="CD17" s="73">
        <f t="shared" si="15"/>
        <v>0</v>
      </c>
      <c r="CG17" s="34" t="s">
        <v>11</v>
      </c>
      <c r="CH17" s="22"/>
      <c r="CI17" s="84">
        <v>0.42396777442094663</v>
      </c>
      <c r="CJ17" s="22"/>
      <c r="CK17" s="84">
        <v>0.36555891238670696</v>
      </c>
      <c r="CL17" s="22"/>
      <c r="CM17" s="84">
        <v>0.10372608257804633</v>
      </c>
      <c r="CN17" s="22"/>
      <c r="CO17" s="84">
        <v>5.3373615307150048E-2</v>
      </c>
      <c r="CP17" s="22"/>
      <c r="CQ17" s="84">
        <v>2.4169184290030211E-2</v>
      </c>
      <c r="CR17" s="22"/>
      <c r="CS17" s="84">
        <v>9.0634441087613302E-3</v>
      </c>
      <c r="CT17" s="22"/>
      <c r="CU17" s="84" t="e">
        <f t="shared" si="16"/>
        <v>#DIV/0!</v>
      </c>
      <c r="CV17" s="73">
        <f t="shared" si="17"/>
        <v>0</v>
      </c>
    </row>
    <row r="18" spans="1:100" x14ac:dyDescent="0.2">
      <c r="A18" s="1">
        <v>97215</v>
      </c>
      <c r="B18" s="34" t="s">
        <v>12</v>
      </c>
      <c r="C18" s="22"/>
      <c r="D18" s="23" t="e">
        <f t="shared" si="5"/>
        <v>#DIV/0!</v>
      </c>
      <c r="E18" s="12"/>
      <c r="F18" s="23" t="e">
        <f t="shared" si="5"/>
        <v>#DIV/0!</v>
      </c>
      <c r="G18" s="12"/>
      <c r="H18" s="23" t="e">
        <f t="shared" si="6"/>
        <v>#DIV/0!</v>
      </c>
      <c r="I18" s="12"/>
      <c r="J18" s="23" t="e">
        <f t="shared" si="7"/>
        <v>#DIV/0!</v>
      </c>
      <c r="K18" s="12"/>
      <c r="L18" s="23" t="e">
        <f t="shared" si="8"/>
        <v>#DIV/0!</v>
      </c>
      <c r="M18" s="73">
        <f t="shared" si="9"/>
        <v>0</v>
      </c>
      <c r="P18" s="34" t="s">
        <v>12</v>
      </c>
      <c r="Q18" s="22"/>
      <c r="R18" s="23"/>
      <c r="S18" s="12"/>
      <c r="T18" s="23"/>
      <c r="U18" s="22"/>
      <c r="V18" s="23"/>
      <c r="W18" s="22"/>
      <c r="X18" s="23"/>
      <c r="Y18" s="22"/>
      <c r="Z18" s="23"/>
      <c r="AA18" s="73"/>
      <c r="AD18" s="34" t="s">
        <v>12</v>
      </c>
      <c r="AE18" s="22"/>
      <c r="AF18" s="23"/>
      <c r="AG18" s="12"/>
      <c r="AH18" s="23"/>
      <c r="AI18" s="12"/>
      <c r="AJ18" s="23"/>
      <c r="AK18" s="12"/>
      <c r="AL18" s="23"/>
      <c r="AM18" s="12"/>
      <c r="AN18" s="23"/>
      <c r="AO18" s="12"/>
      <c r="AP18" s="23"/>
      <c r="AQ18" s="73"/>
      <c r="AS18" s="34" t="s">
        <v>12</v>
      </c>
      <c r="AT18" s="22"/>
      <c r="AU18" s="23"/>
      <c r="AV18" s="22"/>
      <c r="AW18" s="23"/>
      <c r="AX18" s="22"/>
      <c r="AY18" s="23"/>
      <c r="AZ18" s="22"/>
      <c r="BA18" s="23"/>
      <c r="BB18" s="22"/>
      <c r="BC18" s="23"/>
      <c r="BD18" s="22"/>
      <c r="BE18" s="23"/>
      <c r="BF18" s="73"/>
      <c r="BI18" s="34" t="s">
        <v>12</v>
      </c>
      <c r="BJ18" s="22"/>
      <c r="BK18" s="84" t="e">
        <f t="shared" si="0"/>
        <v>#DIV/0!</v>
      </c>
      <c r="BL18" s="22"/>
      <c r="BM18" s="84" t="e">
        <f t="shared" si="1"/>
        <v>#DIV/0!</v>
      </c>
      <c r="BN18" s="22"/>
      <c r="BO18" s="84" t="e">
        <f t="shared" si="2"/>
        <v>#DIV/0!</v>
      </c>
      <c r="BP18" s="22"/>
      <c r="BQ18" s="84" t="e">
        <f t="shared" si="3"/>
        <v>#DIV/0!</v>
      </c>
      <c r="BR18" s="22"/>
      <c r="BS18" s="84" t="e">
        <f t="shared" si="4"/>
        <v>#DIV/0!</v>
      </c>
      <c r="BT18" s="22"/>
      <c r="BU18" s="84" t="e">
        <f t="shared" si="10"/>
        <v>#DIV/0!</v>
      </c>
      <c r="BV18" s="22"/>
      <c r="BW18" s="84" t="e">
        <f t="shared" si="11"/>
        <v>#DIV/0!</v>
      </c>
      <c r="BX18" s="22"/>
      <c r="BY18" s="84" t="e">
        <f t="shared" si="12"/>
        <v>#DIV/0!</v>
      </c>
      <c r="BZ18" s="22"/>
      <c r="CA18" s="84" t="e">
        <f t="shared" si="13"/>
        <v>#DIV/0!</v>
      </c>
      <c r="CB18" s="22"/>
      <c r="CC18" s="84" t="e">
        <f t="shared" si="14"/>
        <v>#DIV/0!</v>
      </c>
      <c r="CD18" s="73">
        <f t="shared" si="15"/>
        <v>0</v>
      </c>
      <c r="CG18" s="34" t="s">
        <v>12</v>
      </c>
      <c r="CH18" s="22"/>
      <c r="CI18" s="84">
        <v>0.39735099337748347</v>
      </c>
      <c r="CJ18" s="22"/>
      <c r="CK18" s="84">
        <v>0.37086092715231789</v>
      </c>
      <c r="CL18" s="22"/>
      <c r="CM18" s="84">
        <v>0.10596026490066225</v>
      </c>
      <c r="CN18" s="22"/>
      <c r="CO18" s="84">
        <v>7.2847682119205309E-2</v>
      </c>
      <c r="CP18" s="22"/>
      <c r="CQ18" s="84">
        <v>2.6490066225165563E-2</v>
      </c>
      <c r="CR18" s="22"/>
      <c r="CS18" s="84">
        <v>0</v>
      </c>
      <c r="CT18" s="22"/>
      <c r="CU18" s="84" t="e">
        <f t="shared" si="16"/>
        <v>#DIV/0!</v>
      </c>
      <c r="CV18" s="73">
        <f t="shared" si="17"/>
        <v>0</v>
      </c>
    </row>
    <row r="19" spans="1:100" x14ac:dyDescent="0.2">
      <c r="A19" s="1">
        <v>97216</v>
      </c>
      <c r="B19" s="35" t="s">
        <v>13</v>
      </c>
      <c r="C19" s="24"/>
      <c r="D19" s="25" t="e">
        <f t="shared" si="5"/>
        <v>#DIV/0!</v>
      </c>
      <c r="E19" s="12"/>
      <c r="F19" s="25" t="e">
        <f t="shared" si="5"/>
        <v>#DIV/0!</v>
      </c>
      <c r="G19" s="12"/>
      <c r="H19" s="25" t="e">
        <f t="shared" si="6"/>
        <v>#DIV/0!</v>
      </c>
      <c r="I19" s="12"/>
      <c r="J19" s="25" t="e">
        <f t="shared" si="7"/>
        <v>#DIV/0!</v>
      </c>
      <c r="K19" s="12"/>
      <c r="L19" s="25" t="e">
        <f t="shared" si="8"/>
        <v>#DIV/0!</v>
      </c>
      <c r="M19" s="74">
        <f t="shared" si="9"/>
        <v>0</v>
      </c>
      <c r="P19" s="35" t="s">
        <v>13</v>
      </c>
      <c r="Q19" s="24"/>
      <c r="R19" s="25"/>
      <c r="S19" s="12"/>
      <c r="T19" s="25"/>
      <c r="U19" s="24"/>
      <c r="V19" s="25"/>
      <c r="W19" s="24"/>
      <c r="X19" s="25"/>
      <c r="Y19" s="24"/>
      <c r="Z19" s="25"/>
      <c r="AA19" s="74"/>
      <c r="AD19" s="35" t="s">
        <v>13</v>
      </c>
      <c r="AE19" s="24"/>
      <c r="AF19" s="25"/>
      <c r="AG19" s="12"/>
      <c r="AH19" s="25"/>
      <c r="AI19" s="12"/>
      <c r="AJ19" s="25"/>
      <c r="AK19" s="12"/>
      <c r="AL19" s="25"/>
      <c r="AM19" s="12"/>
      <c r="AN19" s="25"/>
      <c r="AO19" s="12"/>
      <c r="AP19" s="25"/>
      <c r="AQ19" s="74"/>
      <c r="AS19" s="35" t="s">
        <v>13</v>
      </c>
      <c r="AT19" s="24"/>
      <c r="AU19" s="25"/>
      <c r="AV19" s="24"/>
      <c r="AW19" s="25"/>
      <c r="AX19" s="24"/>
      <c r="AY19" s="25"/>
      <c r="AZ19" s="24"/>
      <c r="BA19" s="25"/>
      <c r="BB19" s="24"/>
      <c r="BC19" s="25"/>
      <c r="BD19" s="24"/>
      <c r="BE19" s="25"/>
      <c r="BF19" s="74"/>
      <c r="BI19" s="35" t="s">
        <v>13</v>
      </c>
      <c r="BJ19" s="24"/>
      <c r="BK19" s="85" t="e">
        <f t="shared" si="0"/>
        <v>#DIV/0!</v>
      </c>
      <c r="BL19" s="24"/>
      <c r="BM19" s="85" t="e">
        <f t="shared" si="1"/>
        <v>#DIV/0!</v>
      </c>
      <c r="BN19" s="24"/>
      <c r="BO19" s="85" t="e">
        <f t="shared" si="2"/>
        <v>#DIV/0!</v>
      </c>
      <c r="BP19" s="24"/>
      <c r="BQ19" s="85" t="e">
        <f t="shared" si="3"/>
        <v>#DIV/0!</v>
      </c>
      <c r="BR19" s="24"/>
      <c r="BS19" s="85" t="e">
        <f t="shared" si="4"/>
        <v>#DIV/0!</v>
      </c>
      <c r="BT19" s="24"/>
      <c r="BU19" s="85" t="e">
        <f t="shared" si="10"/>
        <v>#DIV/0!</v>
      </c>
      <c r="BV19" s="24"/>
      <c r="BW19" s="85" t="e">
        <f t="shared" si="11"/>
        <v>#DIV/0!</v>
      </c>
      <c r="BX19" s="24"/>
      <c r="BY19" s="85" t="e">
        <f t="shared" si="12"/>
        <v>#DIV/0!</v>
      </c>
      <c r="BZ19" s="24"/>
      <c r="CA19" s="85" t="e">
        <f t="shared" si="13"/>
        <v>#DIV/0!</v>
      </c>
      <c r="CB19" s="24"/>
      <c r="CC19" s="85" t="e">
        <f t="shared" si="14"/>
        <v>#DIV/0!</v>
      </c>
      <c r="CD19" s="74">
        <f t="shared" si="15"/>
        <v>0</v>
      </c>
      <c r="CG19" s="35" t="s">
        <v>13</v>
      </c>
      <c r="CH19" s="24"/>
      <c r="CI19" s="85">
        <v>0.4175824175824176</v>
      </c>
      <c r="CJ19" s="24"/>
      <c r="CK19" s="85">
        <v>0.39120879120879121</v>
      </c>
      <c r="CL19" s="24"/>
      <c r="CM19" s="85">
        <v>7.6923076923076927E-2</v>
      </c>
      <c r="CN19" s="24"/>
      <c r="CO19" s="85">
        <v>5.2747252747252747E-2</v>
      </c>
      <c r="CP19" s="24"/>
      <c r="CQ19" s="85">
        <v>3.2967032967032968E-2</v>
      </c>
      <c r="CR19" s="24"/>
      <c r="CS19" s="85">
        <v>2.4175824175824177E-2</v>
      </c>
      <c r="CT19" s="24"/>
      <c r="CU19" s="85" t="e">
        <f t="shared" si="16"/>
        <v>#DIV/0!</v>
      </c>
      <c r="CV19" s="74">
        <f t="shared" si="17"/>
        <v>0</v>
      </c>
    </row>
    <row r="20" spans="1:100" x14ac:dyDescent="0.2">
      <c r="A20" s="3"/>
      <c r="B20" s="37" t="s">
        <v>36</v>
      </c>
      <c r="C20" s="26">
        <f>SUM(C14:C19)</f>
        <v>0</v>
      </c>
      <c r="D20" s="27" t="e">
        <f t="shared" si="5"/>
        <v>#DIV/0!</v>
      </c>
      <c r="E20" s="17">
        <f>SUM(E14:E19)</f>
        <v>0</v>
      </c>
      <c r="F20" s="27" t="e">
        <f t="shared" si="5"/>
        <v>#DIV/0!</v>
      </c>
      <c r="G20" s="17">
        <f>SUM(G14:G19)</f>
        <v>0</v>
      </c>
      <c r="H20" s="27" t="e">
        <f t="shared" si="6"/>
        <v>#DIV/0!</v>
      </c>
      <c r="I20" s="17">
        <f>SUM(I14:I19)</f>
        <v>0</v>
      </c>
      <c r="J20" s="27" t="e">
        <f t="shared" si="7"/>
        <v>#DIV/0!</v>
      </c>
      <c r="K20" s="17">
        <f>SUM(K14:K19)</f>
        <v>0</v>
      </c>
      <c r="L20" s="27" t="e">
        <f t="shared" si="8"/>
        <v>#DIV/0!</v>
      </c>
      <c r="M20" s="76">
        <f t="shared" si="9"/>
        <v>0</v>
      </c>
      <c r="P20" s="37" t="s">
        <v>36</v>
      </c>
      <c r="Q20" s="26"/>
      <c r="R20" s="27"/>
      <c r="S20" s="17"/>
      <c r="T20" s="27"/>
      <c r="U20" s="26"/>
      <c r="V20" s="27"/>
      <c r="W20" s="26"/>
      <c r="X20" s="27"/>
      <c r="Y20" s="26"/>
      <c r="Z20" s="27"/>
      <c r="AA20" s="76"/>
      <c r="AD20" s="37" t="s">
        <v>36</v>
      </c>
      <c r="AE20" s="26"/>
      <c r="AF20" s="27"/>
      <c r="AG20" s="26"/>
      <c r="AH20" s="27"/>
      <c r="AI20" s="26"/>
      <c r="AJ20" s="27"/>
      <c r="AK20" s="26"/>
      <c r="AL20" s="27"/>
      <c r="AM20" s="26"/>
      <c r="AN20" s="27"/>
      <c r="AO20" s="26"/>
      <c r="AP20" s="27"/>
      <c r="AQ20" s="76"/>
      <c r="AS20" s="37" t="s">
        <v>36</v>
      </c>
      <c r="AT20" s="26"/>
      <c r="AU20" s="27"/>
      <c r="AV20" s="26"/>
      <c r="AW20" s="27"/>
      <c r="AX20" s="26"/>
      <c r="AY20" s="27"/>
      <c r="AZ20" s="26"/>
      <c r="BA20" s="27"/>
      <c r="BB20" s="26"/>
      <c r="BC20" s="27"/>
      <c r="BD20" s="26"/>
      <c r="BE20" s="27"/>
      <c r="BF20" s="76"/>
      <c r="BI20" s="37" t="s">
        <v>36</v>
      </c>
      <c r="BJ20" s="26">
        <f>SUM(BJ14:BJ19)</f>
        <v>0</v>
      </c>
      <c r="BK20" s="27" t="e">
        <f t="shared" si="0"/>
        <v>#DIV/0!</v>
      </c>
      <c r="BL20" s="26">
        <f>SUM(BL14:BL19)</f>
        <v>0</v>
      </c>
      <c r="BM20" s="27" t="e">
        <f t="shared" si="1"/>
        <v>#DIV/0!</v>
      </c>
      <c r="BN20" s="26">
        <f>SUM(BN14:BN19)</f>
        <v>0</v>
      </c>
      <c r="BO20" s="27" t="e">
        <f t="shared" si="2"/>
        <v>#DIV/0!</v>
      </c>
      <c r="BP20" s="26">
        <f>SUM(BP14:BP19)</f>
        <v>0</v>
      </c>
      <c r="BQ20" s="27" t="e">
        <f t="shared" si="3"/>
        <v>#DIV/0!</v>
      </c>
      <c r="BR20" s="26">
        <f>SUM(BR14:BR19)</f>
        <v>0</v>
      </c>
      <c r="BS20" s="27" t="e">
        <f t="shared" si="4"/>
        <v>#DIV/0!</v>
      </c>
      <c r="BT20" s="26">
        <f>SUM(BT14:BT19)</f>
        <v>0</v>
      </c>
      <c r="BU20" s="27" t="e">
        <f t="shared" si="10"/>
        <v>#DIV/0!</v>
      </c>
      <c r="BV20" s="26">
        <f>SUM(BV14:BV19)</f>
        <v>0</v>
      </c>
      <c r="BW20" s="27" t="e">
        <f t="shared" si="11"/>
        <v>#DIV/0!</v>
      </c>
      <c r="BX20" s="26">
        <f>SUM(BX14:BX19)</f>
        <v>0</v>
      </c>
      <c r="BY20" s="27" t="e">
        <f t="shared" si="12"/>
        <v>#DIV/0!</v>
      </c>
      <c r="BZ20" s="26">
        <f>SUM(BZ14:BZ19)</f>
        <v>0</v>
      </c>
      <c r="CA20" s="27" t="e">
        <f t="shared" si="13"/>
        <v>#DIV/0!</v>
      </c>
      <c r="CB20" s="26">
        <f>SUM(CB14:CB19)</f>
        <v>0</v>
      </c>
      <c r="CC20" s="27" t="e">
        <f t="shared" si="14"/>
        <v>#DIV/0!</v>
      </c>
      <c r="CD20" s="76">
        <f t="shared" si="15"/>
        <v>0</v>
      </c>
      <c r="CG20" s="37" t="s">
        <v>36</v>
      </c>
      <c r="CH20" s="26">
        <f>SUM(CH14:CH19)</f>
        <v>0</v>
      </c>
      <c r="CI20" s="27">
        <v>0.42341489494100082</v>
      </c>
      <c r="CJ20" s="26">
        <f>SUM(CJ14:CJ19)</f>
        <v>0</v>
      </c>
      <c r="CK20" s="27">
        <v>0.37146806708899066</v>
      </c>
      <c r="CL20" s="26">
        <f>SUM(CL14:CL19)</f>
        <v>0</v>
      </c>
      <c r="CM20" s="27">
        <v>9.8697885049012765E-2</v>
      </c>
      <c r="CN20" s="26">
        <f>SUM(CN14:CN19)</f>
        <v>0</v>
      </c>
      <c r="CO20" s="27">
        <v>5.4853499318376089E-2</v>
      </c>
      <c r="CP20" s="26">
        <f>SUM(CP14:CP19)</f>
        <v>0</v>
      </c>
      <c r="CQ20" s="27">
        <v>2.6393191163867669E-2</v>
      </c>
      <c r="CR20" s="26">
        <f>SUM(CR14:CR19)</f>
        <v>0</v>
      </c>
      <c r="CS20" s="27">
        <v>1.2614083340920857E-2</v>
      </c>
      <c r="CT20" s="26">
        <f>SUM(CT14:CT19)</f>
        <v>0</v>
      </c>
      <c r="CU20" s="27" t="e">
        <f t="shared" si="16"/>
        <v>#DIV/0!</v>
      </c>
      <c r="CV20" s="76">
        <f t="shared" si="17"/>
        <v>0</v>
      </c>
    </row>
    <row r="21" spans="1:100" x14ac:dyDescent="0.2">
      <c r="A21" s="1">
        <v>97234</v>
      </c>
      <c r="B21" s="38" t="s">
        <v>2</v>
      </c>
      <c r="C21" s="20"/>
      <c r="D21" s="21" t="e">
        <f t="shared" si="5"/>
        <v>#DIV/0!</v>
      </c>
      <c r="E21" s="12"/>
      <c r="F21" s="21" t="e">
        <f t="shared" si="5"/>
        <v>#DIV/0!</v>
      </c>
      <c r="G21" s="12"/>
      <c r="H21" s="21" t="e">
        <f t="shared" si="6"/>
        <v>#DIV/0!</v>
      </c>
      <c r="I21" s="12"/>
      <c r="J21" s="21" t="e">
        <f t="shared" si="7"/>
        <v>#DIV/0!</v>
      </c>
      <c r="K21" s="12"/>
      <c r="L21" s="21" t="e">
        <f t="shared" si="8"/>
        <v>#DIV/0!</v>
      </c>
      <c r="M21" s="77">
        <f t="shared" si="9"/>
        <v>0</v>
      </c>
      <c r="P21" s="38" t="s">
        <v>2</v>
      </c>
      <c r="Q21" s="20"/>
      <c r="R21" s="21"/>
      <c r="S21" s="12"/>
      <c r="T21" s="21"/>
      <c r="U21" s="20"/>
      <c r="V21" s="21"/>
      <c r="W21" s="20"/>
      <c r="X21" s="21"/>
      <c r="Y21" s="20"/>
      <c r="Z21" s="21"/>
      <c r="AA21" s="77"/>
      <c r="AD21" s="38" t="s">
        <v>2</v>
      </c>
      <c r="AE21" s="20"/>
      <c r="AF21" s="21"/>
      <c r="AG21" s="12"/>
      <c r="AH21" s="21"/>
      <c r="AI21" s="12"/>
      <c r="AJ21" s="21"/>
      <c r="AK21" s="12"/>
      <c r="AL21" s="21"/>
      <c r="AM21" s="12"/>
      <c r="AN21" s="21"/>
      <c r="AO21" s="12"/>
      <c r="AP21" s="21"/>
      <c r="AQ21" s="77"/>
      <c r="AS21" s="38" t="s">
        <v>2</v>
      </c>
      <c r="AT21" s="20"/>
      <c r="AU21" s="21"/>
      <c r="AV21" s="20"/>
      <c r="AW21" s="21"/>
      <c r="AX21" s="20"/>
      <c r="AY21" s="21"/>
      <c r="AZ21" s="20"/>
      <c r="BA21" s="21"/>
      <c r="BB21" s="20"/>
      <c r="BC21" s="21"/>
      <c r="BD21" s="20"/>
      <c r="BE21" s="21"/>
      <c r="BF21" s="77"/>
      <c r="BI21" s="38" t="s">
        <v>2</v>
      </c>
      <c r="BJ21" s="20"/>
      <c r="BK21" s="87" t="e">
        <f t="shared" si="0"/>
        <v>#DIV/0!</v>
      </c>
      <c r="BL21" s="20"/>
      <c r="BM21" s="87" t="e">
        <f t="shared" si="1"/>
        <v>#DIV/0!</v>
      </c>
      <c r="BN21" s="20"/>
      <c r="BO21" s="87" t="e">
        <f t="shared" si="2"/>
        <v>#DIV/0!</v>
      </c>
      <c r="BP21" s="20"/>
      <c r="BQ21" s="87" t="e">
        <f t="shared" si="3"/>
        <v>#DIV/0!</v>
      </c>
      <c r="BR21" s="20"/>
      <c r="BS21" s="87" t="e">
        <f t="shared" si="4"/>
        <v>#DIV/0!</v>
      </c>
      <c r="BT21" s="20"/>
      <c r="BU21" s="87" t="e">
        <f t="shared" si="10"/>
        <v>#DIV/0!</v>
      </c>
      <c r="BV21" s="20"/>
      <c r="BW21" s="87" t="e">
        <f t="shared" si="11"/>
        <v>#DIV/0!</v>
      </c>
      <c r="BX21" s="20"/>
      <c r="BY21" s="87" t="e">
        <f t="shared" si="12"/>
        <v>#DIV/0!</v>
      </c>
      <c r="BZ21" s="20"/>
      <c r="CA21" s="87" t="e">
        <f t="shared" si="13"/>
        <v>#DIV/0!</v>
      </c>
      <c r="CB21" s="20"/>
      <c r="CC21" s="87" t="e">
        <f t="shared" si="14"/>
        <v>#DIV/0!</v>
      </c>
      <c r="CD21" s="77">
        <f t="shared" si="15"/>
        <v>0</v>
      </c>
      <c r="CG21" s="38" t="s">
        <v>2</v>
      </c>
      <c r="CH21" s="20"/>
      <c r="CI21" s="87">
        <v>0.4</v>
      </c>
      <c r="CJ21" s="20"/>
      <c r="CK21" s="87">
        <v>0.43333333333333335</v>
      </c>
      <c r="CL21" s="20"/>
      <c r="CM21" s="87">
        <v>0.08</v>
      </c>
      <c r="CN21" s="20"/>
      <c r="CO21" s="87">
        <v>4.6666666666666669E-2</v>
      </c>
      <c r="CP21" s="20"/>
      <c r="CQ21" s="87">
        <v>2.6666666666666668E-2</v>
      </c>
      <c r="CR21" s="20"/>
      <c r="CS21" s="87">
        <v>6.6666666666666671E-3</v>
      </c>
      <c r="CT21" s="20"/>
      <c r="CU21" s="87" t="e">
        <f t="shared" si="16"/>
        <v>#DIV/0!</v>
      </c>
      <c r="CV21" s="77">
        <f t="shared" si="17"/>
        <v>0</v>
      </c>
    </row>
    <row r="22" spans="1:100" x14ac:dyDescent="0.2">
      <c r="A22" s="1">
        <v>97204</v>
      </c>
      <c r="B22" s="34" t="s">
        <v>3</v>
      </c>
      <c r="C22" s="22"/>
      <c r="D22" s="23" t="e">
        <f t="shared" si="5"/>
        <v>#DIV/0!</v>
      </c>
      <c r="E22" s="12"/>
      <c r="F22" s="23" t="e">
        <f t="shared" si="5"/>
        <v>#DIV/0!</v>
      </c>
      <c r="G22" s="12"/>
      <c r="H22" s="23" t="e">
        <f t="shared" si="6"/>
        <v>#DIV/0!</v>
      </c>
      <c r="I22" s="12"/>
      <c r="J22" s="23" t="e">
        <f t="shared" si="7"/>
        <v>#DIV/0!</v>
      </c>
      <c r="K22" s="12"/>
      <c r="L22" s="23" t="e">
        <f t="shared" si="8"/>
        <v>#DIV/0!</v>
      </c>
      <c r="M22" s="73">
        <f t="shared" si="9"/>
        <v>0</v>
      </c>
      <c r="P22" s="34" t="s">
        <v>3</v>
      </c>
      <c r="Q22" s="22"/>
      <c r="R22" s="23"/>
      <c r="S22" s="12"/>
      <c r="T22" s="23"/>
      <c r="U22" s="22"/>
      <c r="V22" s="23"/>
      <c r="W22" s="22"/>
      <c r="X22" s="23"/>
      <c r="Y22" s="22"/>
      <c r="Z22" s="23"/>
      <c r="AA22" s="73"/>
      <c r="AD22" s="34" t="s">
        <v>3</v>
      </c>
      <c r="AE22" s="22"/>
      <c r="AF22" s="23"/>
      <c r="AG22" s="12"/>
      <c r="AH22" s="23"/>
      <c r="AI22" s="12"/>
      <c r="AJ22" s="23"/>
      <c r="AK22" s="12"/>
      <c r="AL22" s="23"/>
      <c r="AM22" s="12"/>
      <c r="AN22" s="23"/>
      <c r="AO22" s="12"/>
      <c r="AP22" s="23"/>
      <c r="AQ22" s="73"/>
      <c r="AS22" s="34" t="s">
        <v>3</v>
      </c>
      <c r="AT22" s="22"/>
      <c r="AU22" s="23"/>
      <c r="AV22" s="22"/>
      <c r="AW22" s="23"/>
      <c r="AX22" s="22"/>
      <c r="AY22" s="23"/>
      <c r="AZ22" s="22"/>
      <c r="BA22" s="23"/>
      <c r="BB22" s="22"/>
      <c r="BC22" s="23"/>
      <c r="BD22" s="22"/>
      <c r="BE22" s="23"/>
      <c r="BF22" s="73"/>
      <c r="BI22" s="34" t="s">
        <v>3</v>
      </c>
      <c r="BJ22" s="22"/>
      <c r="BK22" s="84" t="e">
        <f t="shared" si="0"/>
        <v>#DIV/0!</v>
      </c>
      <c r="BL22" s="22"/>
      <c r="BM22" s="84" t="e">
        <f t="shared" si="1"/>
        <v>#DIV/0!</v>
      </c>
      <c r="BN22" s="22"/>
      <c r="BO22" s="84" t="e">
        <f t="shared" si="2"/>
        <v>#DIV/0!</v>
      </c>
      <c r="BP22" s="22"/>
      <c r="BQ22" s="84" t="e">
        <f t="shared" si="3"/>
        <v>#DIV/0!</v>
      </c>
      <c r="BR22" s="22"/>
      <c r="BS22" s="84" t="e">
        <f t="shared" si="4"/>
        <v>#DIV/0!</v>
      </c>
      <c r="BT22" s="22"/>
      <c r="BU22" s="84" t="e">
        <f t="shared" si="10"/>
        <v>#DIV/0!</v>
      </c>
      <c r="BV22" s="22"/>
      <c r="BW22" s="84" t="e">
        <f t="shared" si="11"/>
        <v>#DIV/0!</v>
      </c>
      <c r="BX22" s="22"/>
      <c r="BY22" s="84" t="e">
        <f t="shared" si="12"/>
        <v>#DIV/0!</v>
      </c>
      <c r="BZ22" s="22"/>
      <c r="CA22" s="84" t="e">
        <f t="shared" si="13"/>
        <v>#DIV/0!</v>
      </c>
      <c r="CB22" s="22"/>
      <c r="CC22" s="84" t="e">
        <f t="shared" si="14"/>
        <v>#DIV/0!</v>
      </c>
      <c r="CD22" s="73">
        <f t="shared" si="15"/>
        <v>0</v>
      </c>
      <c r="CG22" s="34" t="s">
        <v>3</v>
      </c>
      <c r="CH22" s="22"/>
      <c r="CI22" s="84">
        <v>0.43155452436194891</v>
      </c>
      <c r="CJ22" s="22"/>
      <c r="CK22" s="84">
        <v>0.3758700696055684</v>
      </c>
      <c r="CL22" s="22"/>
      <c r="CM22" s="84">
        <v>0.10904872389791183</v>
      </c>
      <c r="CN22" s="22"/>
      <c r="CO22" s="84">
        <v>3.9443155452436193E-2</v>
      </c>
      <c r="CP22" s="22"/>
      <c r="CQ22" s="84">
        <v>1.6241299303944315E-2</v>
      </c>
      <c r="CR22" s="22"/>
      <c r="CS22" s="84">
        <v>1.1600928074245939E-2</v>
      </c>
      <c r="CT22" s="22"/>
      <c r="CU22" s="84" t="e">
        <f t="shared" si="16"/>
        <v>#DIV/0!</v>
      </c>
      <c r="CV22" s="73">
        <f t="shared" si="17"/>
        <v>0</v>
      </c>
    </row>
    <row r="23" spans="1:100" x14ac:dyDescent="0.2">
      <c r="A23" s="1">
        <v>97205</v>
      </c>
      <c r="B23" s="34" t="s">
        <v>4</v>
      </c>
      <c r="C23" s="22"/>
      <c r="D23" s="23" t="e">
        <f t="shared" si="5"/>
        <v>#DIV/0!</v>
      </c>
      <c r="E23" s="12"/>
      <c r="F23" s="23" t="e">
        <f t="shared" si="5"/>
        <v>#DIV/0!</v>
      </c>
      <c r="G23" s="12"/>
      <c r="H23" s="23" t="e">
        <f t="shared" si="6"/>
        <v>#DIV/0!</v>
      </c>
      <c r="I23" s="12"/>
      <c r="J23" s="23" t="e">
        <f t="shared" si="7"/>
        <v>#DIV/0!</v>
      </c>
      <c r="K23" s="12"/>
      <c r="L23" s="23" t="e">
        <f t="shared" si="8"/>
        <v>#DIV/0!</v>
      </c>
      <c r="M23" s="73">
        <f t="shared" si="9"/>
        <v>0</v>
      </c>
      <c r="P23" s="34" t="s">
        <v>4</v>
      </c>
      <c r="Q23" s="22"/>
      <c r="R23" s="23"/>
      <c r="S23" s="12"/>
      <c r="T23" s="23"/>
      <c r="U23" s="22"/>
      <c r="V23" s="23"/>
      <c r="W23" s="22"/>
      <c r="X23" s="23"/>
      <c r="Y23" s="22"/>
      <c r="Z23" s="23"/>
      <c r="AA23" s="73"/>
      <c r="AD23" s="34" t="s">
        <v>4</v>
      </c>
      <c r="AE23" s="22"/>
      <c r="AF23" s="23"/>
      <c r="AG23" s="12"/>
      <c r="AH23" s="23"/>
      <c r="AI23" s="12"/>
      <c r="AJ23" s="23"/>
      <c r="AK23" s="12"/>
      <c r="AL23" s="23"/>
      <c r="AM23" s="12"/>
      <c r="AN23" s="23"/>
      <c r="AO23" s="12"/>
      <c r="AP23" s="23"/>
      <c r="AQ23" s="73"/>
      <c r="AS23" s="34" t="s">
        <v>4</v>
      </c>
      <c r="AT23" s="22"/>
      <c r="AU23" s="23"/>
      <c r="AV23" s="22"/>
      <c r="AW23" s="23"/>
      <c r="AX23" s="22"/>
      <c r="AY23" s="23"/>
      <c r="AZ23" s="22"/>
      <c r="BA23" s="23"/>
      <c r="BB23" s="22"/>
      <c r="BC23" s="23"/>
      <c r="BD23" s="22"/>
      <c r="BE23" s="23"/>
      <c r="BF23" s="73"/>
      <c r="BI23" s="34" t="s">
        <v>4</v>
      </c>
      <c r="BJ23" s="22"/>
      <c r="BK23" s="84" t="e">
        <f t="shared" si="0"/>
        <v>#DIV/0!</v>
      </c>
      <c r="BL23" s="22"/>
      <c r="BM23" s="84" t="e">
        <f t="shared" si="1"/>
        <v>#DIV/0!</v>
      </c>
      <c r="BN23" s="22"/>
      <c r="BO23" s="84" t="e">
        <f t="shared" si="2"/>
        <v>#DIV/0!</v>
      </c>
      <c r="BP23" s="22"/>
      <c r="BQ23" s="84" t="e">
        <f t="shared" si="3"/>
        <v>#DIV/0!</v>
      </c>
      <c r="BR23" s="22"/>
      <c r="BS23" s="84" t="e">
        <f t="shared" si="4"/>
        <v>#DIV/0!</v>
      </c>
      <c r="BT23" s="22"/>
      <c r="BU23" s="84" t="e">
        <f t="shared" si="10"/>
        <v>#DIV/0!</v>
      </c>
      <c r="BV23" s="22"/>
      <c r="BW23" s="84" t="e">
        <f t="shared" si="11"/>
        <v>#DIV/0!</v>
      </c>
      <c r="BX23" s="22"/>
      <c r="BY23" s="84" t="e">
        <f t="shared" si="12"/>
        <v>#DIV/0!</v>
      </c>
      <c r="BZ23" s="22"/>
      <c r="CA23" s="84" t="e">
        <f t="shared" si="13"/>
        <v>#DIV/0!</v>
      </c>
      <c r="CB23" s="22"/>
      <c r="CC23" s="84" t="e">
        <f t="shared" si="14"/>
        <v>#DIV/0!</v>
      </c>
      <c r="CD23" s="73">
        <f t="shared" si="15"/>
        <v>0</v>
      </c>
      <c r="CG23" s="34" t="s">
        <v>4</v>
      </c>
      <c r="CH23" s="22"/>
      <c r="CI23" s="84">
        <v>0.40404040404040398</v>
      </c>
      <c r="CJ23" s="22"/>
      <c r="CK23" s="84">
        <v>0.36026936026936024</v>
      </c>
      <c r="CL23" s="22"/>
      <c r="CM23" s="84">
        <v>0.1313131313131313</v>
      </c>
      <c r="CN23" s="22"/>
      <c r="CO23" s="84">
        <v>3.7037037037037035E-2</v>
      </c>
      <c r="CP23" s="22"/>
      <c r="CQ23" s="84">
        <v>4.0404040404040394E-2</v>
      </c>
      <c r="CR23" s="22"/>
      <c r="CS23" s="84">
        <v>1.6835016835016835E-2</v>
      </c>
      <c r="CT23" s="22"/>
      <c r="CU23" s="84" t="e">
        <f t="shared" si="16"/>
        <v>#DIV/0!</v>
      </c>
      <c r="CV23" s="73">
        <f t="shared" si="17"/>
        <v>0</v>
      </c>
    </row>
    <row r="24" spans="1:100" x14ac:dyDescent="0.2">
      <c r="A24" s="1">
        <v>97208</v>
      </c>
      <c r="B24" s="34" t="s">
        <v>7</v>
      </c>
      <c r="C24" s="22"/>
      <c r="D24" s="23" t="e">
        <f t="shared" si="5"/>
        <v>#DIV/0!</v>
      </c>
      <c r="E24" s="12"/>
      <c r="F24" s="23" t="e">
        <f t="shared" si="5"/>
        <v>#DIV/0!</v>
      </c>
      <c r="G24" s="12"/>
      <c r="H24" s="23" t="e">
        <f t="shared" si="6"/>
        <v>#DIV/0!</v>
      </c>
      <c r="I24" s="12"/>
      <c r="J24" s="23" t="e">
        <f t="shared" si="7"/>
        <v>#DIV/0!</v>
      </c>
      <c r="K24" s="12"/>
      <c r="L24" s="23" t="e">
        <f t="shared" si="8"/>
        <v>#DIV/0!</v>
      </c>
      <c r="M24" s="73">
        <f t="shared" si="9"/>
        <v>0</v>
      </c>
      <c r="P24" s="34" t="s">
        <v>7</v>
      </c>
      <c r="Q24" s="22"/>
      <c r="R24" s="23"/>
      <c r="S24" s="12"/>
      <c r="T24" s="23"/>
      <c r="U24" s="22"/>
      <c r="V24" s="23"/>
      <c r="W24" s="22"/>
      <c r="X24" s="23"/>
      <c r="Y24" s="22"/>
      <c r="Z24" s="23"/>
      <c r="AA24" s="73"/>
      <c r="AD24" s="34" t="s">
        <v>7</v>
      </c>
      <c r="AE24" s="22"/>
      <c r="AF24" s="23"/>
      <c r="AG24" s="12"/>
      <c r="AH24" s="23"/>
      <c r="AI24" s="12"/>
      <c r="AJ24" s="23"/>
      <c r="AK24" s="12"/>
      <c r="AL24" s="23"/>
      <c r="AM24" s="12"/>
      <c r="AN24" s="23"/>
      <c r="AO24" s="12"/>
      <c r="AP24" s="23"/>
      <c r="AQ24" s="73"/>
      <c r="AS24" s="34" t="s">
        <v>7</v>
      </c>
      <c r="AT24" s="22"/>
      <c r="AU24" s="23"/>
      <c r="AV24" s="22"/>
      <c r="AW24" s="23"/>
      <c r="AX24" s="22"/>
      <c r="AY24" s="23"/>
      <c r="AZ24" s="22"/>
      <c r="BA24" s="23"/>
      <c r="BB24" s="22"/>
      <c r="BC24" s="23"/>
      <c r="BD24" s="22"/>
      <c r="BE24" s="23"/>
      <c r="BF24" s="73"/>
      <c r="BI24" s="34" t="s">
        <v>7</v>
      </c>
      <c r="BJ24" s="22"/>
      <c r="BK24" s="84" t="e">
        <f t="shared" si="0"/>
        <v>#DIV/0!</v>
      </c>
      <c r="BL24" s="22"/>
      <c r="BM24" s="84" t="e">
        <f t="shared" si="1"/>
        <v>#DIV/0!</v>
      </c>
      <c r="BN24" s="22"/>
      <c r="BO24" s="84" t="e">
        <f t="shared" si="2"/>
        <v>#DIV/0!</v>
      </c>
      <c r="BP24" s="22"/>
      <c r="BQ24" s="84" t="e">
        <f t="shared" si="3"/>
        <v>#DIV/0!</v>
      </c>
      <c r="BR24" s="22"/>
      <c r="BS24" s="84" t="e">
        <f t="shared" si="4"/>
        <v>#DIV/0!</v>
      </c>
      <c r="BT24" s="22"/>
      <c r="BU24" s="84" t="e">
        <f t="shared" si="10"/>
        <v>#DIV/0!</v>
      </c>
      <c r="BV24" s="22"/>
      <c r="BW24" s="84" t="e">
        <f t="shared" si="11"/>
        <v>#DIV/0!</v>
      </c>
      <c r="BX24" s="22"/>
      <c r="BY24" s="84" t="e">
        <f t="shared" si="12"/>
        <v>#DIV/0!</v>
      </c>
      <c r="BZ24" s="22"/>
      <c r="CA24" s="84" t="e">
        <f t="shared" si="13"/>
        <v>#DIV/0!</v>
      </c>
      <c r="CB24" s="22"/>
      <c r="CC24" s="84" t="e">
        <f t="shared" si="14"/>
        <v>#DIV/0!</v>
      </c>
      <c r="CD24" s="73">
        <f t="shared" si="15"/>
        <v>0</v>
      </c>
      <c r="CG24" s="34" t="s">
        <v>7</v>
      </c>
      <c r="CH24" s="22"/>
      <c r="CI24" s="84">
        <v>0.47826086956521741</v>
      </c>
      <c r="CJ24" s="22"/>
      <c r="CK24" s="84">
        <v>0.26956521739130435</v>
      </c>
      <c r="CL24" s="22"/>
      <c r="CM24" s="84">
        <v>0.14782608695652175</v>
      </c>
      <c r="CN24" s="22"/>
      <c r="CO24" s="84">
        <v>3.4782608695652174E-2</v>
      </c>
      <c r="CP24" s="22"/>
      <c r="CQ24" s="84">
        <v>8.6956521739130436E-3</v>
      </c>
      <c r="CR24" s="22"/>
      <c r="CS24" s="84">
        <v>1.7391304347826087E-2</v>
      </c>
      <c r="CT24" s="22"/>
      <c r="CU24" s="84" t="e">
        <f t="shared" si="16"/>
        <v>#DIV/0!</v>
      </c>
      <c r="CV24" s="73">
        <f t="shared" si="17"/>
        <v>0</v>
      </c>
    </row>
    <row r="25" spans="1:100" x14ac:dyDescent="0.2">
      <c r="A25" s="1">
        <v>97218</v>
      </c>
      <c r="B25" s="34" t="s">
        <v>15</v>
      </c>
      <c r="C25" s="22"/>
      <c r="D25" s="23" t="e">
        <f t="shared" si="5"/>
        <v>#DIV/0!</v>
      </c>
      <c r="E25" s="12"/>
      <c r="F25" s="23" t="e">
        <f t="shared" si="5"/>
        <v>#DIV/0!</v>
      </c>
      <c r="G25" s="12"/>
      <c r="H25" s="23" t="e">
        <f t="shared" si="6"/>
        <v>#DIV/0!</v>
      </c>
      <c r="I25" s="12"/>
      <c r="J25" s="23" t="e">
        <f t="shared" si="7"/>
        <v>#DIV/0!</v>
      </c>
      <c r="K25" s="12"/>
      <c r="L25" s="23" t="e">
        <f t="shared" si="8"/>
        <v>#DIV/0!</v>
      </c>
      <c r="M25" s="73">
        <f t="shared" si="9"/>
        <v>0</v>
      </c>
      <c r="P25" s="34" t="s">
        <v>15</v>
      </c>
      <c r="Q25" s="22"/>
      <c r="R25" s="23"/>
      <c r="S25" s="12"/>
      <c r="T25" s="23"/>
      <c r="U25" s="22"/>
      <c r="V25" s="23"/>
      <c r="W25" s="22"/>
      <c r="X25" s="23"/>
      <c r="Y25" s="22"/>
      <c r="Z25" s="23"/>
      <c r="AA25" s="73"/>
      <c r="AD25" s="34" t="s">
        <v>15</v>
      </c>
      <c r="AE25" s="22"/>
      <c r="AF25" s="23"/>
      <c r="AG25" s="12"/>
      <c r="AH25" s="23"/>
      <c r="AI25" s="12"/>
      <c r="AJ25" s="23"/>
      <c r="AK25" s="12"/>
      <c r="AL25" s="23"/>
      <c r="AM25" s="12"/>
      <c r="AN25" s="23"/>
      <c r="AO25" s="12"/>
      <c r="AP25" s="23"/>
      <c r="AQ25" s="73"/>
      <c r="AS25" s="34" t="s">
        <v>15</v>
      </c>
      <c r="AT25" s="22"/>
      <c r="AU25" s="23"/>
      <c r="AV25" s="22"/>
      <c r="AW25" s="23"/>
      <c r="AX25" s="22"/>
      <c r="AY25" s="23"/>
      <c r="AZ25" s="22"/>
      <c r="BA25" s="23"/>
      <c r="BB25" s="22"/>
      <c r="BC25" s="23"/>
      <c r="BD25" s="22"/>
      <c r="BE25" s="23"/>
      <c r="BF25" s="73"/>
      <c r="BI25" s="34" t="s">
        <v>15</v>
      </c>
      <c r="BJ25" s="22"/>
      <c r="BK25" s="84" t="e">
        <f t="shared" si="0"/>
        <v>#DIV/0!</v>
      </c>
      <c r="BL25" s="22"/>
      <c r="BM25" s="84" t="e">
        <f t="shared" si="1"/>
        <v>#DIV/0!</v>
      </c>
      <c r="BN25" s="22"/>
      <c r="BO25" s="84" t="e">
        <f t="shared" si="2"/>
        <v>#DIV/0!</v>
      </c>
      <c r="BP25" s="22"/>
      <c r="BQ25" s="84" t="e">
        <f t="shared" si="3"/>
        <v>#DIV/0!</v>
      </c>
      <c r="BR25" s="22"/>
      <c r="BS25" s="84" t="e">
        <f t="shared" si="4"/>
        <v>#DIV/0!</v>
      </c>
      <c r="BT25" s="22"/>
      <c r="BU25" s="84" t="e">
        <f t="shared" si="10"/>
        <v>#DIV/0!</v>
      </c>
      <c r="BV25" s="22"/>
      <c r="BW25" s="84" t="e">
        <f t="shared" si="11"/>
        <v>#DIV/0!</v>
      </c>
      <c r="BX25" s="22"/>
      <c r="BY25" s="84" t="e">
        <f t="shared" si="12"/>
        <v>#DIV/0!</v>
      </c>
      <c r="BZ25" s="22"/>
      <c r="CA25" s="84" t="e">
        <f t="shared" si="13"/>
        <v>#DIV/0!</v>
      </c>
      <c r="CB25" s="22"/>
      <c r="CC25" s="84" t="e">
        <f t="shared" si="14"/>
        <v>#DIV/0!</v>
      </c>
      <c r="CD25" s="73">
        <f t="shared" si="15"/>
        <v>0</v>
      </c>
      <c r="CG25" s="34" t="s">
        <v>15</v>
      </c>
      <c r="CH25" s="22"/>
      <c r="CI25" s="84">
        <v>0.40065681444991791</v>
      </c>
      <c r="CJ25" s="22"/>
      <c r="CK25" s="84">
        <v>0.41871921182266014</v>
      </c>
      <c r="CL25" s="22"/>
      <c r="CM25" s="84">
        <v>0.11165845648604271</v>
      </c>
      <c r="CN25" s="22"/>
      <c r="CO25" s="84">
        <v>3.6124794745484398E-2</v>
      </c>
      <c r="CP25" s="22"/>
      <c r="CQ25" s="84">
        <v>1.3136288998357965E-2</v>
      </c>
      <c r="CR25" s="22"/>
      <c r="CS25" s="84">
        <v>8.2101806239737278E-3</v>
      </c>
      <c r="CT25" s="22"/>
      <c r="CU25" s="84" t="e">
        <f t="shared" si="16"/>
        <v>#DIV/0!</v>
      </c>
      <c r="CV25" s="73">
        <f t="shared" si="17"/>
        <v>0</v>
      </c>
    </row>
    <row r="26" spans="1:100" x14ac:dyDescent="0.2">
      <c r="A26" s="1">
        <v>97233</v>
      </c>
      <c r="B26" s="34" t="s">
        <v>16</v>
      </c>
      <c r="C26" s="22"/>
      <c r="D26" s="23" t="e">
        <f t="shared" si="5"/>
        <v>#DIV/0!</v>
      </c>
      <c r="E26" s="12"/>
      <c r="F26" s="23" t="e">
        <f t="shared" si="5"/>
        <v>#DIV/0!</v>
      </c>
      <c r="G26" s="12"/>
      <c r="H26" s="23" t="e">
        <f t="shared" si="6"/>
        <v>#DIV/0!</v>
      </c>
      <c r="I26" s="12"/>
      <c r="J26" s="23" t="e">
        <f t="shared" si="7"/>
        <v>#DIV/0!</v>
      </c>
      <c r="K26" s="12"/>
      <c r="L26" s="23" t="e">
        <f t="shared" si="8"/>
        <v>#DIV/0!</v>
      </c>
      <c r="M26" s="73">
        <f t="shared" si="9"/>
        <v>0</v>
      </c>
      <c r="P26" s="34" t="s">
        <v>16</v>
      </c>
      <c r="Q26" s="22"/>
      <c r="R26" s="23"/>
      <c r="S26" s="12"/>
      <c r="T26" s="23"/>
      <c r="U26" s="22"/>
      <c r="V26" s="23"/>
      <c r="W26" s="22"/>
      <c r="X26" s="23"/>
      <c r="Y26" s="22"/>
      <c r="Z26" s="23"/>
      <c r="AA26" s="73"/>
      <c r="AD26" s="34" t="s">
        <v>16</v>
      </c>
      <c r="AE26" s="22"/>
      <c r="AF26" s="23"/>
      <c r="AG26" s="12"/>
      <c r="AH26" s="23"/>
      <c r="AI26" s="12"/>
      <c r="AJ26" s="23"/>
      <c r="AK26" s="12"/>
      <c r="AL26" s="23"/>
      <c r="AM26" s="12"/>
      <c r="AN26" s="23"/>
      <c r="AO26" s="12"/>
      <c r="AP26" s="23"/>
      <c r="AQ26" s="73"/>
      <c r="AS26" s="34" t="s">
        <v>16</v>
      </c>
      <c r="AT26" s="22"/>
      <c r="AU26" s="23"/>
      <c r="AV26" s="22"/>
      <c r="AW26" s="23"/>
      <c r="AX26" s="22"/>
      <c r="AY26" s="23"/>
      <c r="AZ26" s="22"/>
      <c r="BA26" s="23"/>
      <c r="BB26" s="22"/>
      <c r="BC26" s="23"/>
      <c r="BD26" s="22"/>
      <c r="BE26" s="23"/>
      <c r="BF26" s="73"/>
      <c r="BI26" s="34" t="s">
        <v>16</v>
      </c>
      <c r="BJ26" s="22"/>
      <c r="BK26" s="84" t="e">
        <f t="shared" si="0"/>
        <v>#DIV/0!</v>
      </c>
      <c r="BL26" s="22"/>
      <c r="BM26" s="84" t="e">
        <f t="shared" si="1"/>
        <v>#DIV/0!</v>
      </c>
      <c r="BN26" s="22"/>
      <c r="BO26" s="84" t="e">
        <f t="shared" si="2"/>
        <v>#DIV/0!</v>
      </c>
      <c r="BP26" s="22"/>
      <c r="BQ26" s="84" t="e">
        <f t="shared" si="3"/>
        <v>#DIV/0!</v>
      </c>
      <c r="BR26" s="22"/>
      <c r="BS26" s="84" t="e">
        <f t="shared" si="4"/>
        <v>#DIV/0!</v>
      </c>
      <c r="BT26" s="22"/>
      <c r="BU26" s="84" t="e">
        <f t="shared" si="10"/>
        <v>#DIV/0!</v>
      </c>
      <c r="BV26" s="22"/>
      <c r="BW26" s="84" t="e">
        <f t="shared" si="11"/>
        <v>#DIV/0!</v>
      </c>
      <c r="BX26" s="22"/>
      <c r="BY26" s="84" t="e">
        <f t="shared" si="12"/>
        <v>#DIV/0!</v>
      </c>
      <c r="BZ26" s="22"/>
      <c r="CA26" s="84" t="e">
        <f t="shared" si="13"/>
        <v>#DIV/0!</v>
      </c>
      <c r="CB26" s="22"/>
      <c r="CC26" s="84" t="e">
        <f t="shared" si="14"/>
        <v>#DIV/0!</v>
      </c>
      <c r="CD26" s="73">
        <f t="shared" si="15"/>
        <v>0</v>
      </c>
      <c r="CG26" s="34" t="s">
        <v>16</v>
      </c>
      <c r="CH26" s="22"/>
      <c r="CI26" s="84">
        <v>0.42499999999999999</v>
      </c>
      <c r="CJ26" s="22"/>
      <c r="CK26" s="84">
        <v>0.41249999999999998</v>
      </c>
      <c r="CL26" s="22"/>
      <c r="CM26" s="84">
        <v>0.11666666666666668</v>
      </c>
      <c r="CN26" s="22"/>
      <c r="CO26" s="84">
        <v>2.0833333333333332E-2</v>
      </c>
      <c r="CP26" s="22"/>
      <c r="CQ26" s="84">
        <v>1.2500000000000001E-2</v>
      </c>
      <c r="CR26" s="22"/>
      <c r="CS26" s="84">
        <v>8.3333333333333332E-3</v>
      </c>
      <c r="CT26" s="22"/>
      <c r="CU26" s="84" t="e">
        <f t="shared" si="16"/>
        <v>#DIV/0!</v>
      </c>
      <c r="CV26" s="73">
        <f t="shared" si="17"/>
        <v>0</v>
      </c>
    </row>
    <row r="27" spans="1:100" x14ac:dyDescent="0.2">
      <c r="A27" s="1">
        <v>97219</v>
      </c>
      <c r="B27" s="34" t="s">
        <v>31</v>
      </c>
      <c r="C27" s="22"/>
      <c r="D27" s="23" t="e">
        <f t="shared" si="5"/>
        <v>#DIV/0!</v>
      </c>
      <c r="E27" s="12"/>
      <c r="F27" s="23" t="e">
        <f t="shared" si="5"/>
        <v>#DIV/0!</v>
      </c>
      <c r="G27" s="12"/>
      <c r="H27" s="23" t="e">
        <f t="shared" si="6"/>
        <v>#DIV/0!</v>
      </c>
      <c r="I27" s="12"/>
      <c r="J27" s="23" t="e">
        <f t="shared" si="7"/>
        <v>#DIV/0!</v>
      </c>
      <c r="K27" s="12"/>
      <c r="L27" s="23" t="e">
        <f t="shared" si="8"/>
        <v>#DIV/0!</v>
      </c>
      <c r="M27" s="73">
        <f t="shared" si="9"/>
        <v>0</v>
      </c>
      <c r="P27" s="34" t="s">
        <v>31</v>
      </c>
      <c r="Q27" s="22"/>
      <c r="R27" s="23"/>
      <c r="S27" s="12"/>
      <c r="T27" s="23"/>
      <c r="U27" s="22"/>
      <c r="V27" s="23"/>
      <c r="W27" s="22"/>
      <c r="X27" s="23"/>
      <c r="Y27" s="22"/>
      <c r="Z27" s="23"/>
      <c r="AA27" s="73"/>
      <c r="AD27" s="34" t="s">
        <v>31</v>
      </c>
      <c r="AE27" s="22"/>
      <c r="AF27" s="23"/>
      <c r="AG27" s="12"/>
      <c r="AH27" s="23"/>
      <c r="AI27" s="12"/>
      <c r="AJ27" s="23"/>
      <c r="AK27" s="12"/>
      <c r="AL27" s="23"/>
      <c r="AM27" s="12"/>
      <c r="AN27" s="23"/>
      <c r="AO27" s="12"/>
      <c r="AP27" s="23"/>
      <c r="AQ27" s="73"/>
      <c r="AS27" s="34" t="s">
        <v>31</v>
      </c>
      <c r="AT27" s="22"/>
      <c r="AU27" s="23"/>
      <c r="AV27" s="22"/>
      <c r="AW27" s="23"/>
      <c r="AX27" s="22"/>
      <c r="AY27" s="23"/>
      <c r="AZ27" s="22"/>
      <c r="BA27" s="23"/>
      <c r="BB27" s="22"/>
      <c r="BC27" s="23"/>
      <c r="BD27" s="22"/>
      <c r="BE27" s="23"/>
      <c r="BF27" s="73"/>
      <c r="BI27" s="34" t="s">
        <v>31</v>
      </c>
      <c r="BJ27" s="22"/>
      <c r="BK27" s="84" t="e">
        <f t="shared" si="0"/>
        <v>#DIV/0!</v>
      </c>
      <c r="BL27" s="22"/>
      <c r="BM27" s="84" t="e">
        <f t="shared" si="1"/>
        <v>#DIV/0!</v>
      </c>
      <c r="BN27" s="22"/>
      <c r="BO27" s="84" t="e">
        <f t="shared" si="2"/>
        <v>#DIV/0!</v>
      </c>
      <c r="BP27" s="22"/>
      <c r="BQ27" s="84" t="e">
        <f t="shared" si="3"/>
        <v>#DIV/0!</v>
      </c>
      <c r="BR27" s="22"/>
      <c r="BS27" s="84" t="e">
        <f t="shared" si="4"/>
        <v>#DIV/0!</v>
      </c>
      <c r="BT27" s="22"/>
      <c r="BU27" s="84" t="e">
        <f t="shared" si="10"/>
        <v>#DIV/0!</v>
      </c>
      <c r="BV27" s="22"/>
      <c r="BW27" s="84" t="e">
        <f t="shared" si="11"/>
        <v>#DIV/0!</v>
      </c>
      <c r="BX27" s="22"/>
      <c r="BY27" s="84" t="e">
        <f t="shared" si="12"/>
        <v>#DIV/0!</v>
      </c>
      <c r="BZ27" s="22"/>
      <c r="CA27" s="84" t="e">
        <f t="shared" si="13"/>
        <v>#DIV/0!</v>
      </c>
      <c r="CB27" s="22"/>
      <c r="CC27" s="84" t="e">
        <f t="shared" si="14"/>
        <v>#DIV/0!</v>
      </c>
      <c r="CD27" s="73">
        <f t="shared" si="15"/>
        <v>0</v>
      </c>
      <c r="CG27" s="34" t="s">
        <v>31</v>
      </c>
      <c r="CH27" s="22"/>
      <c r="CI27" s="84">
        <v>0.49779735682819387</v>
      </c>
      <c r="CJ27" s="22"/>
      <c r="CK27" s="84">
        <v>0.3524229074889868</v>
      </c>
      <c r="CL27" s="22"/>
      <c r="CM27" s="84">
        <v>7.0484581497797363E-2</v>
      </c>
      <c r="CN27" s="22"/>
      <c r="CO27" s="84">
        <v>3.0837004405286347E-2</v>
      </c>
      <c r="CP27" s="22"/>
      <c r="CQ27" s="84">
        <v>1.3215859030837005E-2</v>
      </c>
      <c r="CR27" s="22"/>
      <c r="CS27" s="84">
        <v>1.3215859030837005E-2</v>
      </c>
      <c r="CT27" s="22"/>
      <c r="CU27" s="84" t="e">
        <f t="shared" si="16"/>
        <v>#DIV/0!</v>
      </c>
      <c r="CV27" s="73">
        <f t="shared" si="17"/>
        <v>0</v>
      </c>
    </row>
    <row r="28" spans="1:100" x14ac:dyDescent="0.2">
      <c r="A28" s="1">
        <v>97225</v>
      </c>
      <c r="B28" s="35" t="s">
        <v>20</v>
      </c>
      <c r="C28" s="24"/>
      <c r="D28" s="25" t="e">
        <f t="shared" si="5"/>
        <v>#DIV/0!</v>
      </c>
      <c r="E28" s="12"/>
      <c r="F28" s="25" t="e">
        <f t="shared" si="5"/>
        <v>#DIV/0!</v>
      </c>
      <c r="G28" s="12"/>
      <c r="H28" s="25" t="e">
        <f t="shared" si="6"/>
        <v>#DIV/0!</v>
      </c>
      <c r="I28" s="12"/>
      <c r="J28" s="25" t="e">
        <f t="shared" si="7"/>
        <v>#DIV/0!</v>
      </c>
      <c r="K28" s="12"/>
      <c r="L28" s="25" t="e">
        <f t="shared" si="8"/>
        <v>#DIV/0!</v>
      </c>
      <c r="M28" s="74">
        <f t="shared" si="9"/>
        <v>0</v>
      </c>
      <c r="P28" s="35" t="s">
        <v>20</v>
      </c>
      <c r="Q28" s="24"/>
      <c r="R28" s="25"/>
      <c r="S28" s="12"/>
      <c r="T28" s="25"/>
      <c r="U28" s="24"/>
      <c r="V28" s="25"/>
      <c r="W28" s="24"/>
      <c r="X28" s="25"/>
      <c r="Y28" s="24"/>
      <c r="Z28" s="25"/>
      <c r="AA28" s="74"/>
      <c r="AD28" s="35" t="s">
        <v>20</v>
      </c>
      <c r="AE28" s="24"/>
      <c r="AF28" s="25"/>
      <c r="AG28" s="12"/>
      <c r="AH28" s="25"/>
      <c r="AI28" s="12"/>
      <c r="AJ28" s="25"/>
      <c r="AK28" s="12"/>
      <c r="AL28" s="25"/>
      <c r="AM28" s="12"/>
      <c r="AN28" s="25"/>
      <c r="AO28" s="12"/>
      <c r="AP28" s="25"/>
      <c r="AQ28" s="74"/>
      <c r="AS28" s="35" t="s">
        <v>20</v>
      </c>
      <c r="AT28" s="24"/>
      <c r="AU28" s="25"/>
      <c r="AV28" s="24"/>
      <c r="AW28" s="25"/>
      <c r="AX28" s="24"/>
      <c r="AY28" s="25"/>
      <c r="AZ28" s="24"/>
      <c r="BA28" s="25"/>
      <c r="BB28" s="24"/>
      <c r="BC28" s="25"/>
      <c r="BD28" s="24"/>
      <c r="BE28" s="25"/>
      <c r="BF28" s="74"/>
      <c r="BI28" s="35" t="s">
        <v>20</v>
      </c>
      <c r="BJ28" s="24"/>
      <c r="BK28" s="85" t="e">
        <f t="shared" si="0"/>
        <v>#DIV/0!</v>
      </c>
      <c r="BL28" s="24"/>
      <c r="BM28" s="85" t="e">
        <f t="shared" si="1"/>
        <v>#DIV/0!</v>
      </c>
      <c r="BN28" s="24"/>
      <c r="BO28" s="85" t="e">
        <f t="shared" si="2"/>
        <v>#DIV/0!</v>
      </c>
      <c r="BP28" s="24"/>
      <c r="BQ28" s="85" t="e">
        <f t="shared" si="3"/>
        <v>#DIV/0!</v>
      </c>
      <c r="BR28" s="24"/>
      <c r="BS28" s="85" t="e">
        <f t="shared" si="4"/>
        <v>#DIV/0!</v>
      </c>
      <c r="BT28" s="24"/>
      <c r="BU28" s="85" t="e">
        <f t="shared" si="10"/>
        <v>#DIV/0!</v>
      </c>
      <c r="BV28" s="24"/>
      <c r="BW28" s="85" t="e">
        <f t="shared" si="11"/>
        <v>#DIV/0!</v>
      </c>
      <c r="BX28" s="24"/>
      <c r="BY28" s="85" t="e">
        <f t="shared" si="12"/>
        <v>#DIV/0!</v>
      </c>
      <c r="BZ28" s="24"/>
      <c r="CA28" s="85" t="e">
        <f t="shared" si="13"/>
        <v>#DIV/0!</v>
      </c>
      <c r="CB28" s="24"/>
      <c r="CC28" s="85" t="e">
        <f t="shared" si="14"/>
        <v>#DIV/0!</v>
      </c>
      <c r="CD28" s="74">
        <f t="shared" si="15"/>
        <v>0</v>
      </c>
      <c r="CG28" s="35" t="s">
        <v>20</v>
      </c>
      <c r="CH28" s="24"/>
      <c r="CI28" s="85">
        <v>0.50673400673400681</v>
      </c>
      <c r="CJ28" s="24"/>
      <c r="CK28" s="85">
        <v>0.34848484848484851</v>
      </c>
      <c r="CL28" s="24"/>
      <c r="CM28" s="85">
        <v>8.9225589225589236E-2</v>
      </c>
      <c r="CN28" s="24"/>
      <c r="CO28" s="85">
        <v>2.6936026936026938E-2</v>
      </c>
      <c r="CP28" s="24"/>
      <c r="CQ28" s="85">
        <v>1.5151515151515154E-2</v>
      </c>
      <c r="CR28" s="24"/>
      <c r="CS28" s="85">
        <v>3.3670033670033673E-3</v>
      </c>
      <c r="CT28" s="24"/>
      <c r="CU28" s="85" t="e">
        <f t="shared" si="16"/>
        <v>#DIV/0!</v>
      </c>
      <c r="CV28" s="74">
        <f t="shared" si="17"/>
        <v>0</v>
      </c>
    </row>
    <row r="29" spans="1:100" x14ac:dyDescent="0.2">
      <c r="A29" s="3"/>
      <c r="B29" s="37" t="s">
        <v>37</v>
      </c>
      <c r="C29" s="26">
        <f>SUM(C21:C28)</f>
        <v>0</v>
      </c>
      <c r="D29" s="27" t="e">
        <f t="shared" si="5"/>
        <v>#DIV/0!</v>
      </c>
      <c r="E29" s="17">
        <f>SUM(E21:E28)</f>
        <v>0</v>
      </c>
      <c r="F29" s="27" t="e">
        <f t="shared" si="5"/>
        <v>#DIV/0!</v>
      </c>
      <c r="G29" s="17">
        <f>SUM(G21:G28)</f>
        <v>0</v>
      </c>
      <c r="H29" s="27" t="e">
        <f t="shared" si="6"/>
        <v>#DIV/0!</v>
      </c>
      <c r="I29" s="17">
        <f>SUM(I21:I28)</f>
        <v>0</v>
      </c>
      <c r="J29" s="27" t="e">
        <f t="shared" si="7"/>
        <v>#DIV/0!</v>
      </c>
      <c r="K29" s="17">
        <f>SUM(K21:K28)</f>
        <v>0</v>
      </c>
      <c r="L29" s="27" t="e">
        <f t="shared" si="8"/>
        <v>#DIV/0!</v>
      </c>
      <c r="M29" s="76">
        <f t="shared" si="9"/>
        <v>0</v>
      </c>
      <c r="P29" s="37" t="s">
        <v>37</v>
      </c>
      <c r="Q29" s="26"/>
      <c r="R29" s="27"/>
      <c r="S29" s="17"/>
      <c r="T29" s="27"/>
      <c r="U29" s="26"/>
      <c r="V29" s="27"/>
      <c r="W29" s="26"/>
      <c r="X29" s="27"/>
      <c r="Y29" s="26"/>
      <c r="Z29" s="27"/>
      <c r="AA29" s="76"/>
      <c r="AD29" s="37" t="s">
        <v>37</v>
      </c>
      <c r="AE29" s="26"/>
      <c r="AF29" s="27"/>
      <c r="AG29" s="26"/>
      <c r="AH29" s="27"/>
      <c r="AI29" s="26"/>
      <c r="AJ29" s="27"/>
      <c r="AK29" s="26"/>
      <c r="AL29" s="27"/>
      <c r="AM29" s="26"/>
      <c r="AN29" s="27"/>
      <c r="AO29" s="26"/>
      <c r="AP29" s="27"/>
      <c r="AQ29" s="76"/>
      <c r="AS29" s="37" t="s">
        <v>37</v>
      </c>
      <c r="AT29" s="26"/>
      <c r="AU29" s="27"/>
      <c r="AV29" s="26"/>
      <c r="AW29" s="27"/>
      <c r="AX29" s="26"/>
      <c r="AY29" s="27"/>
      <c r="AZ29" s="26"/>
      <c r="BA29" s="27"/>
      <c r="BB29" s="26"/>
      <c r="BC29" s="27"/>
      <c r="BD29" s="26"/>
      <c r="BE29" s="27"/>
      <c r="BF29" s="76"/>
      <c r="BI29" s="37" t="s">
        <v>37</v>
      </c>
      <c r="BJ29" s="26">
        <f>SUM(BJ21:BJ28)</f>
        <v>0</v>
      </c>
      <c r="BK29" s="27" t="e">
        <f t="shared" si="0"/>
        <v>#DIV/0!</v>
      </c>
      <c r="BL29" s="26">
        <f>SUM(BL21:BL28)</f>
        <v>0</v>
      </c>
      <c r="BM29" s="27" t="e">
        <f t="shared" si="1"/>
        <v>#DIV/0!</v>
      </c>
      <c r="BN29" s="26">
        <f>SUM(BN21:BN28)</f>
        <v>0</v>
      </c>
      <c r="BO29" s="27" t="e">
        <f t="shared" si="2"/>
        <v>#DIV/0!</v>
      </c>
      <c r="BP29" s="26">
        <f>SUM(BP21:BP28)</f>
        <v>0</v>
      </c>
      <c r="BQ29" s="27" t="e">
        <f t="shared" si="3"/>
        <v>#DIV/0!</v>
      </c>
      <c r="BR29" s="26">
        <f>SUM(BR21:BR28)</f>
        <v>0</v>
      </c>
      <c r="BS29" s="27" t="e">
        <f t="shared" si="4"/>
        <v>#DIV/0!</v>
      </c>
      <c r="BT29" s="26">
        <f>SUM(BT21:BT28)</f>
        <v>0</v>
      </c>
      <c r="BU29" s="27" t="e">
        <f t="shared" si="10"/>
        <v>#DIV/0!</v>
      </c>
      <c r="BV29" s="26">
        <f>SUM(BV21:BV28)</f>
        <v>0</v>
      </c>
      <c r="BW29" s="27" t="e">
        <f t="shared" si="11"/>
        <v>#DIV/0!</v>
      </c>
      <c r="BX29" s="26">
        <f>SUM(BX21:BX28)</f>
        <v>0</v>
      </c>
      <c r="BY29" s="27" t="e">
        <f t="shared" si="12"/>
        <v>#DIV/0!</v>
      </c>
      <c r="BZ29" s="26">
        <f>SUM(BZ21:BZ28)</f>
        <v>0</v>
      </c>
      <c r="CA29" s="27" t="e">
        <f t="shared" si="13"/>
        <v>#DIV/0!</v>
      </c>
      <c r="CB29" s="26">
        <f>SUM(CB21:CB28)</f>
        <v>0</v>
      </c>
      <c r="CC29" s="27" t="e">
        <f t="shared" si="14"/>
        <v>#DIV/0!</v>
      </c>
      <c r="CD29" s="76">
        <f t="shared" si="15"/>
        <v>0</v>
      </c>
      <c r="CG29" s="37" t="s">
        <v>37</v>
      </c>
      <c r="CH29" s="26">
        <f>SUM(CH21:CH28)</f>
        <v>0</v>
      </c>
      <c r="CI29" s="27">
        <v>0.44327065408443111</v>
      </c>
      <c r="CJ29" s="26">
        <f>SUM(CJ21:CJ28)</f>
        <v>0</v>
      </c>
      <c r="CK29" s="27">
        <v>0.37784522892782851</v>
      </c>
      <c r="CL29" s="26">
        <f>SUM(CL21:CL28)</f>
        <v>0</v>
      </c>
      <c r="CM29" s="27">
        <v>0.10525789028500046</v>
      </c>
      <c r="CN29" s="26">
        <f>SUM(CN21:CN28)</f>
        <v>0</v>
      </c>
      <c r="CO29" s="27">
        <v>3.344327715993644E-2</v>
      </c>
      <c r="CP29" s="26">
        <f>SUM(CP21:CP28)</f>
        <v>0</v>
      </c>
      <c r="CQ29" s="27">
        <v>1.7689667790963138E-2</v>
      </c>
      <c r="CR29" s="26">
        <f>SUM(CR21:CR28)</f>
        <v>0</v>
      </c>
      <c r="CS29" s="27">
        <v>9.3815945613828101E-3</v>
      </c>
      <c r="CT29" s="26">
        <f>SUM(CT21:CT28)</f>
        <v>0</v>
      </c>
      <c r="CU29" s="27" t="e">
        <f t="shared" si="16"/>
        <v>#DIV/0!</v>
      </c>
      <c r="CV29" s="76">
        <f t="shared" si="17"/>
        <v>0</v>
      </c>
    </row>
    <row r="30" spans="1:100" ht="13.5" thickBot="1" x14ac:dyDescent="0.25">
      <c r="A30" s="3"/>
      <c r="B30" s="36" t="s">
        <v>39</v>
      </c>
      <c r="C30" s="68">
        <f>C20+C29+C13</f>
        <v>0</v>
      </c>
      <c r="D30" s="53" t="e">
        <f t="shared" si="5"/>
        <v>#DIV/0!</v>
      </c>
      <c r="E30" s="16">
        <f>E20+E29+E13</f>
        <v>0</v>
      </c>
      <c r="F30" s="53" t="e">
        <f t="shared" si="5"/>
        <v>#DIV/0!</v>
      </c>
      <c r="G30" s="16">
        <f>G20+G29+G13</f>
        <v>0</v>
      </c>
      <c r="H30" s="53" t="e">
        <f t="shared" si="6"/>
        <v>#DIV/0!</v>
      </c>
      <c r="I30" s="16">
        <f>I20+I29+I13</f>
        <v>0</v>
      </c>
      <c r="J30" s="53" t="e">
        <f t="shared" si="7"/>
        <v>#DIV/0!</v>
      </c>
      <c r="K30" s="16">
        <f>K20+K29+K13</f>
        <v>0</v>
      </c>
      <c r="L30" s="53" t="e">
        <f t="shared" si="8"/>
        <v>#DIV/0!</v>
      </c>
      <c r="M30" s="75">
        <f t="shared" si="9"/>
        <v>0</v>
      </c>
      <c r="P30" s="36" t="s">
        <v>39</v>
      </c>
      <c r="Q30" s="68"/>
      <c r="R30" s="53"/>
      <c r="S30" s="16"/>
      <c r="T30" s="53"/>
      <c r="U30" s="68"/>
      <c r="V30" s="53"/>
      <c r="W30" s="68"/>
      <c r="X30" s="53"/>
      <c r="Y30" s="68"/>
      <c r="Z30" s="53"/>
      <c r="AA30" s="75"/>
      <c r="AD30" s="36" t="s">
        <v>39</v>
      </c>
      <c r="AE30" s="68"/>
      <c r="AF30" s="53"/>
      <c r="AG30" s="68"/>
      <c r="AH30" s="53"/>
      <c r="AI30" s="68"/>
      <c r="AJ30" s="53"/>
      <c r="AK30" s="68"/>
      <c r="AL30" s="53"/>
      <c r="AM30" s="68"/>
      <c r="AN30" s="53"/>
      <c r="AO30" s="68"/>
      <c r="AP30" s="53"/>
      <c r="AQ30" s="75"/>
      <c r="AS30" s="36" t="s">
        <v>39</v>
      </c>
      <c r="AT30" s="68"/>
      <c r="AU30" s="53"/>
      <c r="AV30" s="68"/>
      <c r="AW30" s="53"/>
      <c r="AX30" s="68"/>
      <c r="AY30" s="53"/>
      <c r="AZ30" s="68"/>
      <c r="BA30" s="53"/>
      <c r="BB30" s="68"/>
      <c r="BC30" s="53"/>
      <c r="BD30" s="68"/>
      <c r="BE30" s="53"/>
      <c r="BF30" s="75"/>
      <c r="BI30" s="36" t="s">
        <v>39</v>
      </c>
      <c r="BJ30" s="68">
        <f>BJ20+BJ29+BJ13</f>
        <v>0</v>
      </c>
      <c r="BK30" s="53" t="e">
        <f t="shared" si="0"/>
        <v>#DIV/0!</v>
      </c>
      <c r="BL30" s="68">
        <f>BL20+BL29+BL13</f>
        <v>0</v>
      </c>
      <c r="BM30" s="53" t="e">
        <f t="shared" si="1"/>
        <v>#DIV/0!</v>
      </c>
      <c r="BN30" s="68">
        <f>BN20+BN29+BN13</f>
        <v>0</v>
      </c>
      <c r="BO30" s="53" t="e">
        <f t="shared" si="2"/>
        <v>#DIV/0!</v>
      </c>
      <c r="BP30" s="68">
        <f>BP20+BP29+BP13</f>
        <v>0</v>
      </c>
      <c r="BQ30" s="53" t="e">
        <f t="shared" si="3"/>
        <v>#DIV/0!</v>
      </c>
      <c r="BR30" s="68">
        <f>BR20+BR29+BR13</f>
        <v>0</v>
      </c>
      <c r="BS30" s="53" t="e">
        <f t="shared" si="4"/>
        <v>#DIV/0!</v>
      </c>
      <c r="BT30" s="68">
        <f>BT20+BT29+BT13</f>
        <v>0</v>
      </c>
      <c r="BU30" s="53" t="e">
        <f t="shared" si="10"/>
        <v>#DIV/0!</v>
      </c>
      <c r="BV30" s="68">
        <f>BV20+BV29+BV13</f>
        <v>0</v>
      </c>
      <c r="BW30" s="53" t="e">
        <f t="shared" si="11"/>
        <v>#DIV/0!</v>
      </c>
      <c r="BX30" s="68">
        <f>BX20+BX29+BX13</f>
        <v>0</v>
      </c>
      <c r="BY30" s="53" t="e">
        <f t="shared" si="12"/>
        <v>#DIV/0!</v>
      </c>
      <c r="BZ30" s="68">
        <f>BZ20+BZ29+BZ13</f>
        <v>0</v>
      </c>
      <c r="CA30" s="53" t="e">
        <f t="shared" si="13"/>
        <v>#DIV/0!</v>
      </c>
      <c r="CB30" s="68">
        <f>CB20+CB29+CB13</f>
        <v>0</v>
      </c>
      <c r="CC30" s="53" t="e">
        <f t="shared" si="14"/>
        <v>#DIV/0!</v>
      </c>
      <c r="CD30" s="75">
        <f t="shared" si="15"/>
        <v>0</v>
      </c>
      <c r="CG30" s="36" t="s">
        <v>39</v>
      </c>
      <c r="CH30" s="68">
        <f>CH20+CH29+CH13</f>
        <v>0</v>
      </c>
      <c r="CI30" s="53">
        <v>0.42955576842976328</v>
      </c>
      <c r="CJ30" s="68">
        <f>CJ20+CJ29+CJ13</f>
        <v>0</v>
      </c>
      <c r="CK30" s="53">
        <v>0.37542606719202942</v>
      </c>
      <c r="CL30" s="68">
        <f>CL20+CL29+CL13</f>
        <v>0</v>
      </c>
      <c r="CM30" s="53">
        <v>0.10338425813560655</v>
      </c>
      <c r="CN30" s="68">
        <f>CN20+CN29+CN13</f>
        <v>0</v>
      </c>
      <c r="CO30" s="53">
        <v>4.3221265658495107E-2</v>
      </c>
      <c r="CP30" s="68">
        <f>CP20+CP29+CP13</f>
        <v>0</v>
      </c>
      <c r="CQ30" s="53">
        <v>2.2910632287678836E-2</v>
      </c>
      <c r="CR30" s="68">
        <f>CR20+CR29+CR13</f>
        <v>0</v>
      </c>
      <c r="CS30" s="53">
        <v>1.1781257863915146E-2</v>
      </c>
      <c r="CT30" s="68">
        <f>CT20+CT29+CT13</f>
        <v>0</v>
      </c>
      <c r="CU30" s="53" t="e">
        <f t="shared" si="16"/>
        <v>#DIV/0!</v>
      </c>
      <c r="CV30" s="75">
        <f t="shared" si="17"/>
        <v>0</v>
      </c>
    </row>
    <row r="31" spans="1:100" x14ac:dyDescent="0.2">
      <c r="A31" s="1">
        <v>97210</v>
      </c>
      <c r="B31" s="33" t="s">
        <v>33</v>
      </c>
      <c r="C31" s="70"/>
      <c r="D31" s="52" t="e">
        <f t="shared" si="5"/>
        <v>#DIV/0!</v>
      </c>
      <c r="E31" s="12"/>
      <c r="F31" s="52" t="e">
        <f t="shared" si="5"/>
        <v>#DIV/0!</v>
      </c>
      <c r="G31" s="12"/>
      <c r="H31" s="52" t="e">
        <f t="shared" si="6"/>
        <v>#DIV/0!</v>
      </c>
      <c r="I31" s="12"/>
      <c r="J31" s="52" t="e">
        <f t="shared" si="7"/>
        <v>#DIV/0!</v>
      </c>
      <c r="K31" s="12"/>
      <c r="L31" s="52" t="e">
        <f t="shared" si="8"/>
        <v>#DIV/0!</v>
      </c>
      <c r="M31" s="72">
        <f t="shared" si="9"/>
        <v>0</v>
      </c>
      <c r="P31" s="33" t="s">
        <v>33</v>
      </c>
      <c r="Q31" s="70"/>
      <c r="R31" s="52"/>
      <c r="S31" s="12"/>
      <c r="T31" s="52"/>
      <c r="U31" s="70"/>
      <c r="V31" s="52"/>
      <c r="W31" s="70"/>
      <c r="X31" s="52"/>
      <c r="Y31" s="70"/>
      <c r="Z31" s="52"/>
      <c r="AA31" s="72"/>
      <c r="AD31" s="33" t="s">
        <v>33</v>
      </c>
      <c r="AE31" s="70"/>
      <c r="AF31" s="52"/>
      <c r="AG31" s="12"/>
      <c r="AH31" s="52"/>
      <c r="AI31" s="12"/>
      <c r="AJ31" s="52"/>
      <c r="AK31" s="12"/>
      <c r="AL31" s="52"/>
      <c r="AM31" s="12"/>
      <c r="AN31" s="52"/>
      <c r="AO31" s="12"/>
      <c r="AP31" s="52"/>
      <c r="AQ31" s="72"/>
      <c r="AS31" s="33" t="s">
        <v>33</v>
      </c>
      <c r="AT31" s="70"/>
      <c r="AU31" s="52"/>
      <c r="AV31" s="70"/>
      <c r="AW31" s="52"/>
      <c r="AX31" s="70"/>
      <c r="AY31" s="52"/>
      <c r="AZ31" s="70"/>
      <c r="BA31" s="52"/>
      <c r="BB31" s="70"/>
      <c r="BC31" s="52"/>
      <c r="BD31" s="70"/>
      <c r="BE31" s="52"/>
      <c r="BF31" s="72"/>
      <c r="BI31" s="33" t="s">
        <v>33</v>
      </c>
      <c r="BJ31" s="70"/>
      <c r="BK31" s="86" t="e">
        <f t="shared" si="0"/>
        <v>#DIV/0!</v>
      </c>
      <c r="BL31" s="70"/>
      <c r="BM31" s="86" t="e">
        <f t="shared" si="1"/>
        <v>#DIV/0!</v>
      </c>
      <c r="BN31" s="70"/>
      <c r="BO31" s="86" t="e">
        <f t="shared" si="2"/>
        <v>#DIV/0!</v>
      </c>
      <c r="BP31" s="70"/>
      <c r="BQ31" s="86" t="e">
        <f t="shared" si="3"/>
        <v>#DIV/0!</v>
      </c>
      <c r="BR31" s="70"/>
      <c r="BS31" s="86" t="e">
        <f t="shared" si="4"/>
        <v>#DIV/0!</v>
      </c>
      <c r="BT31" s="70"/>
      <c r="BU31" s="86" t="e">
        <f t="shared" si="10"/>
        <v>#DIV/0!</v>
      </c>
      <c r="BV31" s="70"/>
      <c r="BW31" s="86" t="e">
        <f t="shared" si="11"/>
        <v>#DIV/0!</v>
      </c>
      <c r="BX31" s="70"/>
      <c r="BY31" s="86" t="e">
        <f t="shared" si="12"/>
        <v>#DIV/0!</v>
      </c>
      <c r="BZ31" s="70"/>
      <c r="CA31" s="86" t="e">
        <f t="shared" si="13"/>
        <v>#DIV/0!</v>
      </c>
      <c r="CB31" s="70"/>
      <c r="CC31" s="86" t="e">
        <f t="shared" si="14"/>
        <v>#DIV/0!</v>
      </c>
      <c r="CD31" s="72">
        <f t="shared" si="15"/>
        <v>0</v>
      </c>
      <c r="CG31" s="33" t="s">
        <v>33</v>
      </c>
      <c r="CH31" s="70"/>
      <c r="CI31" s="86">
        <v>0.35859269282814604</v>
      </c>
      <c r="CJ31" s="70"/>
      <c r="CK31" s="86">
        <v>0.40730717185385651</v>
      </c>
      <c r="CL31" s="70"/>
      <c r="CM31" s="86">
        <v>0.11096075778078482</v>
      </c>
      <c r="CN31" s="70"/>
      <c r="CO31" s="86">
        <v>5.2774018944519614E-2</v>
      </c>
      <c r="CP31" s="70"/>
      <c r="CQ31" s="86">
        <v>3.9242219215155603E-2</v>
      </c>
      <c r="CR31" s="70"/>
      <c r="CS31" s="86">
        <v>1.2178619756427603E-2</v>
      </c>
      <c r="CT31" s="70"/>
      <c r="CU31" s="86" t="e">
        <f t="shared" si="16"/>
        <v>#DIV/0!</v>
      </c>
      <c r="CV31" s="72">
        <f t="shared" si="17"/>
        <v>0</v>
      </c>
    </row>
    <row r="32" spans="1:100" x14ac:dyDescent="0.2">
      <c r="A32" s="1">
        <v>97217</v>
      </c>
      <c r="B32" s="34" t="s">
        <v>14</v>
      </c>
      <c r="C32" s="22"/>
      <c r="D32" s="23" t="e">
        <f t="shared" si="5"/>
        <v>#DIV/0!</v>
      </c>
      <c r="E32" s="12"/>
      <c r="F32" s="23" t="e">
        <f t="shared" si="5"/>
        <v>#DIV/0!</v>
      </c>
      <c r="G32" s="12"/>
      <c r="H32" s="23" t="e">
        <f t="shared" si="6"/>
        <v>#DIV/0!</v>
      </c>
      <c r="I32" s="12"/>
      <c r="J32" s="23" t="e">
        <f t="shared" si="7"/>
        <v>#DIV/0!</v>
      </c>
      <c r="K32" s="12"/>
      <c r="L32" s="23" t="e">
        <f t="shared" si="8"/>
        <v>#DIV/0!</v>
      </c>
      <c r="M32" s="73">
        <f t="shared" si="9"/>
        <v>0</v>
      </c>
      <c r="P32" s="34" t="s">
        <v>14</v>
      </c>
      <c r="Q32" s="22"/>
      <c r="R32" s="23"/>
      <c r="S32" s="12"/>
      <c r="T32" s="23"/>
      <c r="U32" s="22"/>
      <c r="V32" s="23"/>
      <c r="W32" s="22"/>
      <c r="X32" s="23"/>
      <c r="Y32" s="22"/>
      <c r="Z32" s="23"/>
      <c r="AA32" s="73"/>
      <c r="AD32" s="34" t="s">
        <v>14</v>
      </c>
      <c r="AE32" s="22"/>
      <c r="AF32" s="23"/>
      <c r="AG32" s="12"/>
      <c r="AH32" s="23"/>
      <c r="AI32" s="12"/>
      <c r="AJ32" s="23"/>
      <c r="AK32" s="12"/>
      <c r="AL32" s="23"/>
      <c r="AM32" s="12"/>
      <c r="AN32" s="23"/>
      <c r="AO32" s="12"/>
      <c r="AP32" s="23"/>
      <c r="AQ32" s="73"/>
      <c r="AS32" s="34" t="s">
        <v>14</v>
      </c>
      <c r="AT32" s="22"/>
      <c r="AU32" s="23"/>
      <c r="AV32" s="22"/>
      <c r="AW32" s="23"/>
      <c r="AX32" s="22"/>
      <c r="AY32" s="23"/>
      <c r="AZ32" s="22"/>
      <c r="BA32" s="23"/>
      <c r="BB32" s="22"/>
      <c r="BC32" s="23"/>
      <c r="BD32" s="22"/>
      <c r="BE32" s="23"/>
      <c r="BF32" s="73"/>
      <c r="BI32" s="34" t="s">
        <v>14</v>
      </c>
      <c r="BJ32" s="22"/>
      <c r="BK32" s="84" t="e">
        <f t="shared" si="0"/>
        <v>#DIV/0!</v>
      </c>
      <c r="BL32" s="22"/>
      <c r="BM32" s="84" t="e">
        <f t="shared" si="1"/>
        <v>#DIV/0!</v>
      </c>
      <c r="BN32" s="22"/>
      <c r="BO32" s="84" t="e">
        <f t="shared" si="2"/>
        <v>#DIV/0!</v>
      </c>
      <c r="BP32" s="22"/>
      <c r="BQ32" s="84" t="e">
        <f t="shared" si="3"/>
        <v>#DIV/0!</v>
      </c>
      <c r="BR32" s="22"/>
      <c r="BS32" s="84" t="e">
        <f t="shared" si="4"/>
        <v>#DIV/0!</v>
      </c>
      <c r="BT32" s="22"/>
      <c r="BU32" s="84" t="e">
        <f t="shared" si="10"/>
        <v>#DIV/0!</v>
      </c>
      <c r="BV32" s="22"/>
      <c r="BW32" s="84" t="e">
        <f t="shared" si="11"/>
        <v>#DIV/0!</v>
      </c>
      <c r="BX32" s="22"/>
      <c r="BY32" s="84" t="e">
        <f t="shared" si="12"/>
        <v>#DIV/0!</v>
      </c>
      <c r="BZ32" s="22"/>
      <c r="CA32" s="84" t="e">
        <f t="shared" si="13"/>
        <v>#DIV/0!</v>
      </c>
      <c r="CB32" s="22"/>
      <c r="CC32" s="84" t="e">
        <f t="shared" si="14"/>
        <v>#DIV/0!</v>
      </c>
      <c r="CD32" s="73">
        <f t="shared" si="15"/>
        <v>0</v>
      </c>
      <c r="CG32" s="34" t="s">
        <v>14</v>
      </c>
      <c r="CH32" s="22"/>
      <c r="CI32" s="84">
        <v>0.38925294888597639</v>
      </c>
      <c r="CJ32" s="22"/>
      <c r="CK32" s="84">
        <v>0.41415465268676277</v>
      </c>
      <c r="CL32" s="22"/>
      <c r="CM32" s="84">
        <v>0.10091743119266054</v>
      </c>
      <c r="CN32" s="22"/>
      <c r="CO32" s="84">
        <v>5.3735255570117949E-2</v>
      </c>
      <c r="CP32" s="22"/>
      <c r="CQ32" s="84">
        <v>1.8348623853211007E-2</v>
      </c>
      <c r="CR32" s="22"/>
      <c r="CS32" s="84">
        <v>1.310615989515072E-2</v>
      </c>
      <c r="CT32" s="22"/>
      <c r="CU32" s="84" t="e">
        <f t="shared" si="16"/>
        <v>#DIV/0!</v>
      </c>
      <c r="CV32" s="73">
        <f t="shared" si="17"/>
        <v>0</v>
      </c>
    </row>
    <row r="33" spans="1:100" x14ac:dyDescent="0.2">
      <c r="A33" s="1">
        <v>97220</v>
      </c>
      <c r="B33" s="34" t="s">
        <v>28</v>
      </c>
      <c r="C33" s="22"/>
      <c r="D33" s="23" t="e">
        <f t="shared" si="5"/>
        <v>#DIV/0!</v>
      </c>
      <c r="E33" s="12"/>
      <c r="F33" s="23" t="e">
        <f t="shared" si="5"/>
        <v>#DIV/0!</v>
      </c>
      <c r="G33" s="12"/>
      <c r="H33" s="23" t="e">
        <f t="shared" si="6"/>
        <v>#DIV/0!</v>
      </c>
      <c r="I33" s="12"/>
      <c r="J33" s="23" t="e">
        <f t="shared" si="7"/>
        <v>#DIV/0!</v>
      </c>
      <c r="K33" s="12"/>
      <c r="L33" s="23" t="e">
        <f t="shared" si="8"/>
        <v>#DIV/0!</v>
      </c>
      <c r="M33" s="73">
        <f t="shared" si="9"/>
        <v>0</v>
      </c>
      <c r="P33" s="34" t="s">
        <v>28</v>
      </c>
      <c r="Q33" s="22"/>
      <c r="R33" s="23"/>
      <c r="S33" s="12"/>
      <c r="T33" s="23"/>
      <c r="U33" s="22"/>
      <c r="V33" s="23"/>
      <c r="W33" s="22"/>
      <c r="X33" s="23"/>
      <c r="Y33" s="22"/>
      <c r="Z33" s="23"/>
      <c r="AA33" s="73"/>
      <c r="AD33" s="34" t="s">
        <v>28</v>
      </c>
      <c r="AE33" s="22"/>
      <c r="AF33" s="23"/>
      <c r="AG33" s="12"/>
      <c r="AH33" s="23"/>
      <c r="AI33" s="12"/>
      <c r="AJ33" s="23"/>
      <c r="AK33" s="12"/>
      <c r="AL33" s="23"/>
      <c r="AM33" s="12"/>
      <c r="AN33" s="23"/>
      <c r="AO33" s="12"/>
      <c r="AP33" s="23"/>
      <c r="AQ33" s="73"/>
      <c r="AS33" s="34" t="s">
        <v>28</v>
      </c>
      <c r="AT33" s="22"/>
      <c r="AU33" s="23"/>
      <c r="AV33" s="22"/>
      <c r="AW33" s="23"/>
      <c r="AX33" s="22"/>
      <c r="AY33" s="23"/>
      <c r="AZ33" s="22"/>
      <c r="BA33" s="23"/>
      <c r="BB33" s="22"/>
      <c r="BC33" s="23"/>
      <c r="BD33" s="22"/>
      <c r="BE33" s="23"/>
      <c r="BF33" s="73"/>
      <c r="BI33" s="34" t="s">
        <v>28</v>
      </c>
      <c r="BJ33" s="22"/>
      <c r="BK33" s="84" t="e">
        <f t="shared" si="0"/>
        <v>#DIV/0!</v>
      </c>
      <c r="BL33" s="22"/>
      <c r="BM33" s="84" t="e">
        <f t="shared" si="1"/>
        <v>#DIV/0!</v>
      </c>
      <c r="BN33" s="22"/>
      <c r="BO33" s="84" t="e">
        <f t="shared" si="2"/>
        <v>#DIV/0!</v>
      </c>
      <c r="BP33" s="22"/>
      <c r="BQ33" s="84" t="e">
        <f t="shared" si="3"/>
        <v>#DIV/0!</v>
      </c>
      <c r="BR33" s="22"/>
      <c r="BS33" s="84" t="e">
        <f t="shared" si="4"/>
        <v>#DIV/0!</v>
      </c>
      <c r="BT33" s="22"/>
      <c r="BU33" s="84" t="e">
        <f t="shared" si="10"/>
        <v>#DIV/0!</v>
      </c>
      <c r="BV33" s="22"/>
      <c r="BW33" s="84" t="e">
        <f t="shared" si="11"/>
        <v>#DIV/0!</v>
      </c>
      <c r="BX33" s="22"/>
      <c r="BY33" s="84" t="e">
        <f t="shared" si="12"/>
        <v>#DIV/0!</v>
      </c>
      <c r="BZ33" s="22"/>
      <c r="CA33" s="84" t="e">
        <f t="shared" si="13"/>
        <v>#DIV/0!</v>
      </c>
      <c r="CB33" s="22"/>
      <c r="CC33" s="84" t="e">
        <f t="shared" si="14"/>
        <v>#DIV/0!</v>
      </c>
      <c r="CD33" s="73">
        <f t="shared" si="15"/>
        <v>0</v>
      </c>
      <c r="CG33" s="34" t="s">
        <v>28</v>
      </c>
      <c r="CH33" s="22"/>
      <c r="CI33" s="84">
        <v>0.42007434944237915</v>
      </c>
      <c r="CJ33" s="22"/>
      <c r="CK33" s="84">
        <v>0.38661710037174718</v>
      </c>
      <c r="CL33" s="22"/>
      <c r="CM33" s="84">
        <v>0.10408921933085502</v>
      </c>
      <c r="CN33" s="22"/>
      <c r="CO33" s="84">
        <v>3.717472118959108E-2</v>
      </c>
      <c r="CP33" s="22"/>
      <c r="CQ33" s="84">
        <v>2.7881040892193308E-2</v>
      </c>
      <c r="CR33" s="22"/>
      <c r="CS33" s="84">
        <v>9.2936802973977699E-3</v>
      </c>
      <c r="CT33" s="22"/>
      <c r="CU33" s="84" t="e">
        <f t="shared" si="16"/>
        <v>#DIV/0!</v>
      </c>
      <c r="CV33" s="73">
        <f t="shared" si="17"/>
        <v>0</v>
      </c>
    </row>
    <row r="34" spans="1:100" x14ac:dyDescent="0.2">
      <c r="A34" s="1">
        <v>97226</v>
      </c>
      <c r="B34" s="34" t="s">
        <v>21</v>
      </c>
      <c r="C34" s="22"/>
      <c r="D34" s="23" t="e">
        <f t="shared" si="5"/>
        <v>#DIV/0!</v>
      </c>
      <c r="E34" s="12"/>
      <c r="F34" s="23" t="e">
        <f t="shared" si="5"/>
        <v>#DIV/0!</v>
      </c>
      <c r="G34" s="12"/>
      <c r="H34" s="23" t="e">
        <f t="shared" si="6"/>
        <v>#DIV/0!</v>
      </c>
      <c r="I34" s="12"/>
      <c r="J34" s="23" t="e">
        <f t="shared" si="7"/>
        <v>#DIV/0!</v>
      </c>
      <c r="K34" s="12"/>
      <c r="L34" s="23" t="e">
        <f t="shared" si="8"/>
        <v>#DIV/0!</v>
      </c>
      <c r="M34" s="73">
        <f t="shared" si="9"/>
        <v>0</v>
      </c>
      <c r="P34" s="34" t="s">
        <v>21</v>
      </c>
      <c r="Q34" s="22"/>
      <c r="R34" s="23"/>
      <c r="S34" s="12"/>
      <c r="T34" s="23"/>
      <c r="U34" s="22"/>
      <c r="V34" s="23"/>
      <c r="W34" s="22"/>
      <c r="X34" s="23"/>
      <c r="Y34" s="22"/>
      <c r="Z34" s="23"/>
      <c r="AA34" s="73"/>
      <c r="AD34" s="34" t="s">
        <v>21</v>
      </c>
      <c r="AE34" s="22"/>
      <c r="AF34" s="23"/>
      <c r="AG34" s="12"/>
      <c r="AH34" s="23"/>
      <c r="AI34" s="12"/>
      <c r="AJ34" s="23"/>
      <c r="AK34" s="12"/>
      <c r="AL34" s="23"/>
      <c r="AM34" s="12"/>
      <c r="AN34" s="23"/>
      <c r="AO34" s="12"/>
      <c r="AP34" s="23"/>
      <c r="AQ34" s="73"/>
      <c r="AS34" s="34" t="s">
        <v>21</v>
      </c>
      <c r="AT34" s="22"/>
      <c r="AU34" s="23"/>
      <c r="AV34" s="22"/>
      <c r="AW34" s="23"/>
      <c r="AX34" s="22"/>
      <c r="AY34" s="23"/>
      <c r="AZ34" s="22"/>
      <c r="BA34" s="23"/>
      <c r="BB34" s="22"/>
      <c r="BC34" s="23"/>
      <c r="BD34" s="22"/>
      <c r="BE34" s="23"/>
      <c r="BF34" s="73"/>
      <c r="BI34" s="34" t="s">
        <v>21</v>
      </c>
      <c r="BJ34" s="22"/>
      <c r="BK34" s="84" t="e">
        <f t="shared" si="0"/>
        <v>#DIV/0!</v>
      </c>
      <c r="BL34" s="22"/>
      <c r="BM34" s="84" t="e">
        <f t="shared" si="1"/>
        <v>#DIV/0!</v>
      </c>
      <c r="BN34" s="22"/>
      <c r="BO34" s="84" t="e">
        <f t="shared" si="2"/>
        <v>#DIV/0!</v>
      </c>
      <c r="BP34" s="22"/>
      <c r="BQ34" s="84" t="e">
        <f t="shared" si="3"/>
        <v>#DIV/0!</v>
      </c>
      <c r="BR34" s="22"/>
      <c r="BS34" s="84" t="e">
        <f t="shared" si="4"/>
        <v>#DIV/0!</v>
      </c>
      <c r="BT34" s="22"/>
      <c r="BU34" s="84" t="e">
        <f t="shared" si="10"/>
        <v>#DIV/0!</v>
      </c>
      <c r="BV34" s="22"/>
      <c r="BW34" s="84" t="e">
        <f t="shared" si="11"/>
        <v>#DIV/0!</v>
      </c>
      <c r="BX34" s="22"/>
      <c r="BY34" s="84" t="e">
        <f t="shared" si="12"/>
        <v>#DIV/0!</v>
      </c>
      <c r="BZ34" s="22"/>
      <c r="CA34" s="84" t="e">
        <f t="shared" si="13"/>
        <v>#DIV/0!</v>
      </c>
      <c r="CB34" s="22"/>
      <c r="CC34" s="84" t="e">
        <f t="shared" si="14"/>
        <v>#DIV/0!</v>
      </c>
      <c r="CD34" s="73">
        <f t="shared" si="15"/>
        <v>0</v>
      </c>
      <c r="CG34" s="34" t="s">
        <v>21</v>
      </c>
      <c r="CH34" s="22"/>
      <c r="CI34" s="84">
        <v>0.35698447893569846</v>
      </c>
      <c r="CJ34" s="22"/>
      <c r="CK34" s="84">
        <v>0.43237250554323731</v>
      </c>
      <c r="CL34" s="22"/>
      <c r="CM34" s="84">
        <v>7.9822616407982258E-2</v>
      </c>
      <c r="CN34" s="22"/>
      <c r="CO34" s="84">
        <v>7.5388026607538808E-2</v>
      </c>
      <c r="CP34" s="22"/>
      <c r="CQ34" s="84">
        <v>2.6607538802660754E-2</v>
      </c>
      <c r="CR34" s="22"/>
      <c r="CS34" s="84">
        <v>8.869179600886918E-3</v>
      </c>
      <c r="CT34" s="22"/>
      <c r="CU34" s="84" t="e">
        <f t="shared" si="16"/>
        <v>#DIV/0!</v>
      </c>
      <c r="CV34" s="73">
        <f t="shared" si="17"/>
        <v>0</v>
      </c>
    </row>
    <row r="35" spans="1:100" x14ac:dyDescent="0.2">
      <c r="A35" s="1">
        <v>97232</v>
      </c>
      <c r="B35" s="35" t="s">
        <v>26</v>
      </c>
      <c r="C35" s="24"/>
      <c r="D35" s="25" t="e">
        <f t="shared" si="5"/>
        <v>#DIV/0!</v>
      </c>
      <c r="E35" s="12"/>
      <c r="F35" s="25" t="e">
        <f t="shared" si="5"/>
        <v>#DIV/0!</v>
      </c>
      <c r="G35" s="12"/>
      <c r="H35" s="25" t="e">
        <f t="shared" si="6"/>
        <v>#DIV/0!</v>
      </c>
      <c r="I35" s="12"/>
      <c r="J35" s="25" t="e">
        <f t="shared" si="7"/>
        <v>#DIV/0!</v>
      </c>
      <c r="K35" s="12"/>
      <c r="L35" s="25" t="e">
        <f t="shared" si="8"/>
        <v>#DIV/0!</v>
      </c>
      <c r="M35" s="74">
        <f t="shared" si="9"/>
        <v>0</v>
      </c>
      <c r="P35" s="35" t="s">
        <v>26</v>
      </c>
      <c r="Q35" s="24"/>
      <c r="R35" s="25"/>
      <c r="S35" s="12"/>
      <c r="T35" s="25"/>
      <c r="U35" s="24"/>
      <c r="V35" s="25"/>
      <c r="W35" s="24"/>
      <c r="X35" s="25"/>
      <c r="Y35" s="24"/>
      <c r="Z35" s="25"/>
      <c r="AA35" s="74"/>
      <c r="AD35" s="35" t="s">
        <v>26</v>
      </c>
      <c r="AE35" s="24"/>
      <c r="AF35" s="25"/>
      <c r="AG35" s="12"/>
      <c r="AH35" s="25"/>
      <c r="AI35" s="12"/>
      <c r="AJ35" s="25"/>
      <c r="AK35" s="12"/>
      <c r="AL35" s="25"/>
      <c r="AM35" s="12"/>
      <c r="AN35" s="25"/>
      <c r="AO35" s="12"/>
      <c r="AP35" s="25"/>
      <c r="AQ35" s="74"/>
      <c r="AS35" s="35" t="s">
        <v>26</v>
      </c>
      <c r="AT35" s="24"/>
      <c r="AU35" s="25"/>
      <c r="AV35" s="24"/>
      <c r="AW35" s="25"/>
      <c r="AX35" s="24"/>
      <c r="AY35" s="25"/>
      <c r="AZ35" s="24"/>
      <c r="BA35" s="25"/>
      <c r="BB35" s="24"/>
      <c r="BC35" s="25"/>
      <c r="BD35" s="24"/>
      <c r="BE35" s="25"/>
      <c r="BF35" s="74"/>
      <c r="BI35" s="35" t="s">
        <v>26</v>
      </c>
      <c r="BJ35" s="24"/>
      <c r="BK35" s="85" t="e">
        <f t="shared" si="0"/>
        <v>#DIV/0!</v>
      </c>
      <c r="BL35" s="24"/>
      <c r="BM35" s="85" t="e">
        <f t="shared" si="1"/>
        <v>#DIV/0!</v>
      </c>
      <c r="BN35" s="24"/>
      <c r="BO35" s="85" t="e">
        <f t="shared" si="2"/>
        <v>#DIV/0!</v>
      </c>
      <c r="BP35" s="24"/>
      <c r="BQ35" s="85" t="e">
        <f t="shared" si="3"/>
        <v>#DIV/0!</v>
      </c>
      <c r="BR35" s="24"/>
      <c r="BS35" s="85" t="e">
        <f t="shared" si="4"/>
        <v>#DIV/0!</v>
      </c>
      <c r="BT35" s="24"/>
      <c r="BU35" s="85" t="e">
        <f t="shared" si="10"/>
        <v>#DIV/0!</v>
      </c>
      <c r="BV35" s="24"/>
      <c r="BW35" s="85" t="e">
        <f t="shared" si="11"/>
        <v>#DIV/0!</v>
      </c>
      <c r="BX35" s="24"/>
      <c r="BY35" s="85" t="e">
        <f t="shared" si="12"/>
        <v>#DIV/0!</v>
      </c>
      <c r="BZ35" s="24"/>
      <c r="CA35" s="85" t="e">
        <f t="shared" si="13"/>
        <v>#DIV/0!</v>
      </c>
      <c r="CB35" s="24"/>
      <c r="CC35" s="85" t="e">
        <f t="shared" si="14"/>
        <v>#DIV/0!</v>
      </c>
      <c r="CD35" s="74">
        <f t="shared" si="15"/>
        <v>0</v>
      </c>
      <c r="CG35" s="35" t="s">
        <v>26</v>
      </c>
      <c r="CH35" s="24"/>
      <c r="CI35" s="85">
        <v>0.41980198019801979</v>
      </c>
      <c r="CJ35" s="24"/>
      <c r="CK35" s="85">
        <v>0.401980198019802</v>
      </c>
      <c r="CL35" s="24"/>
      <c r="CM35" s="85">
        <v>0.10495049504950495</v>
      </c>
      <c r="CN35" s="24"/>
      <c r="CO35" s="85">
        <v>3.5643564356435641E-2</v>
      </c>
      <c r="CP35" s="24"/>
      <c r="CQ35" s="85">
        <v>2.4752475247524754E-2</v>
      </c>
      <c r="CR35" s="24"/>
      <c r="CS35" s="85">
        <v>5.9405940594059407E-3</v>
      </c>
      <c r="CT35" s="24"/>
      <c r="CU35" s="85" t="e">
        <f t="shared" si="16"/>
        <v>#DIV/0!</v>
      </c>
      <c r="CV35" s="74">
        <f t="shared" si="17"/>
        <v>0</v>
      </c>
    </row>
    <row r="36" spans="1:100" x14ac:dyDescent="0.2">
      <c r="A36" s="3"/>
      <c r="B36" s="37" t="s">
        <v>38</v>
      </c>
      <c r="C36" s="17">
        <f>SUM(C31:C35)</f>
        <v>0</v>
      </c>
      <c r="D36" s="27" t="e">
        <f t="shared" si="5"/>
        <v>#DIV/0!</v>
      </c>
      <c r="E36" s="17">
        <f>SUM(E31:E35)</f>
        <v>0</v>
      </c>
      <c r="F36" s="27" t="e">
        <f t="shared" si="5"/>
        <v>#DIV/0!</v>
      </c>
      <c r="G36" s="17">
        <f>SUM(G31:G35)</f>
        <v>0</v>
      </c>
      <c r="H36" s="27" t="e">
        <f t="shared" si="6"/>
        <v>#DIV/0!</v>
      </c>
      <c r="I36" s="17">
        <f>SUM(I31:I35)</f>
        <v>0</v>
      </c>
      <c r="J36" s="27" t="e">
        <f t="shared" si="7"/>
        <v>#DIV/0!</v>
      </c>
      <c r="K36" s="17">
        <f>SUM(K31:K35)</f>
        <v>0</v>
      </c>
      <c r="L36" s="27" t="e">
        <f t="shared" si="8"/>
        <v>#DIV/0!</v>
      </c>
      <c r="M36" s="76">
        <f t="shared" si="9"/>
        <v>0</v>
      </c>
      <c r="P36" s="37" t="s">
        <v>38</v>
      </c>
      <c r="Q36" s="26"/>
      <c r="R36" s="27"/>
      <c r="S36" s="17"/>
      <c r="T36" s="27"/>
      <c r="U36" s="26"/>
      <c r="V36" s="27"/>
      <c r="W36" s="26"/>
      <c r="X36" s="27"/>
      <c r="Y36" s="26"/>
      <c r="Z36" s="27"/>
      <c r="AA36" s="76"/>
      <c r="AD36" s="37" t="s">
        <v>38</v>
      </c>
      <c r="AE36" s="26"/>
      <c r="AF36" s="27"/>
      <c r="AG36" s="26"/>
      <c r="AH36" s="27"/>
      <c r="AI36" s="26"/>
      <c r="AJ36" s="27"/>
      <c r="AK36" s="26"/>
      <c r="AL36" s="27"/>
      <c r="AM36" s="26"/>
      <c r="AN36" s="27"/>
      <c r="AO36" s="26"/>
      <c r="AP36" s="27"/>
      <c r="AQ36" s="76"/>
      <c r="AS36" s="37" t="s">
        <v>38</v>
      </c>
      <c r="AT36" s="26"/>
      <c r="AU36" s="27"/>
      <c r="AV36" s="26"/>
      <c r="AW36" s="27"/>
      <c r="AX36" s="26"/>
      <c r="AY36" s="27"/>
      <c r="AZ36" s="26"/>
      <c r="BA36" s="27"/>
      <c r="BB36" s="26"/>
      <c r="BC36" s="27"/>
      <c r="BD36" s="26"/>
      <c r="BE36" s="27"/>
      <c r="BF36" s="76"/>
      <c r="BI36" s="37" t="s">
        <v>38</v>
      </c>
      <c r="BJ36" s="26">
        <f>SUM(BJ31:BJ35)</f>
        <v>0</v>
      </c>
      <c r="BK36" s="27" t="e">
        <f t="shared" si="0"/>
        <v>#DIV/0!</v>
      </c>
      <c r="BL36" s="26">
        <f>SUM(BL31:BL35)</f>
        <v>0</v>
      </c>
      <c r="BM36" s="27" t="e">
        <f t="shared" si="1"/>
        <v>#DIV/0!</v>
      </c>
      <c r="BN36" s="26">
        <f>SUM(BN31:BN35)</f>
        <v>0</v>
      </c>
      <c r="BO36" s="27" t="e">
        <f t="shared" si="2"/>
        <v>#DIV/0!</v>
      </c>
      <c r="BP36" s="26">
        <f>SUM(BP31:BP35)</f>
        <v>0</v>
      </c>
      <c r="BQ36" s="27" t="e">
        <f t="shared" si="3"/>
        <v>#DIV/0!</v>
      </c>
      <c r="BR36" s="26">
        <f>SUM(BR31:BR35)</f>
        <v>0</v>
      </c>
      <c r="BS36" s="27" t="e">
        <f t="shared" si="4"/>
        <v>#DIV/0!</v>
      </c>
      <c r="BT36" s="26">
        <f>SUM(BT31:BT35)</f>
        <v>0</v>
      </c>
      <c r="BU36" s="27" t="e">
        <f t="shared" si="10"/>
        <v>#DIV/0!</v>
      </c>
      <c r="BV36" s="26">
        <f>SUM(BV31:BV35)</f>
        <v>0</v>
      </c>
      <c r="BW36" s="27" t="e">
        <f t="shared" si="11"/>
        <v>#DIV/0!</v>
      </c>
      <c r="BX36" s="26">
        <f>SUM(BX31:BX35)</f>
        <v>0</v>
      </c>
      <c r="BY36" s="27" t="e">
        <f t="shared" si="12"/>
        <v>#DIV/0!</v>
      </c>
      <c r="BZ36" s="26">
        <f>SUM(BZ31:BZ35)</f>
        <v>0</v>
      </c>
      <c r="CA36" s="27" t="e">
        <f t="shared" si="13"/>
        <v>#DIV/0!</v>
      </c>
      <c r="CB36" s="26">
        <f>SUM(CB31:CB35)</f>
        <v>0</v>
      </c>
      <c r="CC36" s="27" t="e">
        <f t="shared" si="14"/>
        <v>#DIV/0!</v>
      </c>
      <c r="CD36" s="76">
        <f t="shared" si="15"/>
        <v>0</v>
      </c>
      <c r="CG36" s="37" t="s">
        <v>38</v>
      </c>
      <c r="CH36" s="26">
        <f>SUM(CH31:CH35)</f>
        <v>0</v>
      </c>
      <c r="CI36" s="27">
        <v>0.3893806622810948</v>
      </c>
      <c r="CJ36" s="26">
        <f>SUM(CJ31:CJ35)</f>
        <v>0</v>
      </c>
      <c r="CK36" s="27">
        <v>0.40435931658099061</v>
      </c>
      <c r="CL36" s="26">
        <f>SUM(CL31:CL35)</f>
        <v>0</v>
      </c>
      <c r="CM36" s="27">
        <v>0.10404871874970061</v>
      </c>
      <c r="CN36" s="26">
        <f>SUM(CN31:CN35)</f>
        <v>0</v>
      </c>
      <c r="CO36" s="27">
        <v>4.7827276242654426E-2</v>
      </c>
      <c r="CP36" s="26">
        <f>SUM(CP31:CP35)</f>
        <v>0</v>
      </c>
      <c r="CQ36" s="27">
        <v>2.9644491536490961E-2</v>
      </c>
      <c r="CR36" s="26">
        <f>SUM(CR31:CR35)</f>
        <v>0</v>
      </c>
      <c r="CS36" s="27">
        <v>1.0169009345238013E-2</v>
      </c>
      <c r="CT36" s="26">
        <f>SUM(CT31:CT35)</f>
        <v>0</v>
      </c>
      <c r="CU36" s="27" t="e">
        <f t="shared" si="16"/>
        <v>#DIV/0!</v>
      </c>
      <c r="CV36" s="76">
        <f t="shared" si="17"/>
        <v>0</v>
      </c>
    </row>
    <row r="37" spans="1:100" x14ac:dyDescent="0.2">
      <c r="A37" s="1">
        <v>97202</v>
      </c>
      <c r="B37" s="38" t="s">
        <v>0</v>
      </c>
      <c r="C37" s="20"/>
      <c r="D37" s="21" t="e">
        <f t="shared" si="5"/>
        <v>#DIV/0!</v>
      </c>
      <c r="E37" s="12"/>
      <c r="F37" s="21" t="e">
        <f t="shared" si="5"/>
        <v>#DIV/0!</v>
      </c>
      <c r="G37" s="12"/>
      <c r="H37" s="21" t="e">
        <f t="shared" si="6"/>
        <v>#DIV/0!</v>
      </c>
      <c r="I37" s="12"/>
      <c r="J37" s="21" t="e">
        <f t="shared" si="7"/>
        <v>#DIV/0!</v>
      </c>
      <c r="K37" s="12"/>
      <c r="L37" s="21" t="e">
        <f t="shared" si="8"/>
        <v>#DIV/0!</v>
      </c>
      <c r="M37" s="77">
        <f t="shared" si="9"/>
        <v>0</v>
      </c>
      <c r="P37" s="38" t="s">
        <v>0</v>
      </c>
      <c r="Q37" s="20"/>
      <c r="R37" s="21"/>
      <c r="S37" s="12"/>
      <c r="T37" s="21"/>
      <c r="U37" s="20"/>
      <c r="V37" s="21"/>
      <c r="W37" s="20"/>
      <c r="X37" s="21"/>
      <c r="Y37" s="20"/>
      <c r="Z37" s="21"/>
      <c r="AA37" s="77"/>
      <c r="AD37" s="38" t="s">
        <v>0</v>
      </c>
      <c r="AE37" s="20"/>
      <c r="AF37" s="21"/>
      <c r="AG37" s="12"/>
      <c r="AH37" s="21"/>
      <c r="AI37" s="12"/>
      <c r="AJ37" s="21"/>
      <c r="AK37" s="12"/>
      <c r="AL37" s="21"/>
      <c r="AM37" s="12"/>
      <c r="AN37" s="21"/>
      <c r="AO37" s="12"/>
      <c r="AP37" s="21"/>
      <c r="AQ37" s="77"/>
      <c r="AS37" s="38" t="s">
        <v>0</v>
      </c>
      <c r="AT37" s="20"/>
      <c r="AU37" s="21"/>
      <c r="AV37" s="20"/>
      <c r="AW37" s="21"/>
      <c r="AX37" s="20"/>
      <c r="AY37" s="21"/>
      <c r="AZ37" s="20"/>
      <c r="BA37" s="21"/>
      <c r="BB37" s="20"/>
      <c r="BC37" s="21"/>
      <c r="BD37" s="20"/>
      <c r="BE37" s="21"/>
      <c r="BF37" s="77"/>
      <c r="BI37" s="38" t="s">
        <v>0</v>
      </c>
      <c r="BJ37" s="20"/>
      <c r="BK37" s="87" t="e">
        <f t="shared" si="0"/>
        <v>#DIV/0!</v>
      </c>
      <c r="BL37" s="20"/>
      <c r="BM37" s="87" t="e">
        <f t="shared" si="1"/>
        <v>#DIV/0!</v>
      </c>
      <c r="BN37" s="20"/>
      <c r="BO37" s="87" t="e">
        <f t="shared" si="2"/>
        <v>#DIV/0!</v>
      </c>
      <c r="BP37" s="20"/>
      <c r="BQ37" s="87" t="e">
        <f t="shared" si="3"/>
        <v>#DIV/0!</v>
      </c>
      <c r="BR37" s="20"/>
      <c r="BS37" s="87" t="e">
        <f t="shared" si="4"/>
        <v>#DIV/0!</v>
      </c>
      <c r="BT37" s="20"/>
      <c r="BU37" s="87" t="e">
        <f t="shared" si="10"/>
        <v>#DIV/0!</v>
      </c>
      <c r="BV37" s="20"/>
      <c r="BW37" s="87" t="e">
        <f t="shared" si="11"/>
        <v>#DIV/0!</v>
      </c>
      <c r="BX37" s="20"/>
      <c r="BY37" s="87" t="e">
        <f t="shared" si="12"/>
        <v>#DIV/0!</v>
      </c>
      <c r="BZ37" s="20"/>
      <c r="CA37" s="87" t="e">
        <f t="shared" si="13"/>
        <v>#DIV/0!</v>
      </c>
      <c r="CB37" s="20"/>
      <c r="CC37" s="87" t="e">
        <f t="shared" si="14"/>
        <v>#DIV/0!</v>
      </c>
      <c r="CD37" s="77">
        <f t="shared" si="15"/>
        <v>0</v>
      </c>
      <c r="CG37" s="38" t="s">
        <v>0</v>
      </c>
      <c r="CH37" s="20"/>
      <c r="CI37" s="87">
        <v>0.34393063583815031</v>
      </c>
      <c r="CJ37" s="20"/>
      <c r="CK37" s="87">
        <v>0.36705202312138729</v>
      </c>
      <c r="CL37" s="20"/>
      <c r="CM37" s="87">
        <v>0.14450867052023122</v>
      </c>
      <c r="CN37" s="20"/>
      <c r="CO37" s="87">
        <v>6.6473988439306367E-2</v>
      </c>
      <c r="CP37" s="20"/>
      <c r="CQ37" s="87">
        <v>3.1791907514450865E-2</v>
      </c>
      <c r="CR37" s="20"/>
      <c r="CS37" s="87">
        <v>2.3121387283236997E-2</v>
      </c>
      <c r="CT37" s="20"/>
      <c r="CU37" s="87" t="e">
        <f t="shared" si="16"/>
        <v>#DIV/0!</v>
      </c>
      <c r="CV37" s="77">
        <f t="shared" si="17"/>
        <v>0</v>
      </c>
    </row>
    <row r="38" spans="1:100" x14ac:dyDescent="0.2">
      <c r="A38" s="1">
        <v>97206</v>
      </c>
      <c r="B38" s="34" t="s">
        <v>5</v>
      </c>
      <c r="C38" s="22"/>
      <c r="D38" s="23" t="e">
        <f t="shared" si="5"/>
        <v>#DIV/0!</v>
      </c>
      <c r="E38" s="12"/>
      <c r="F38" s="23" t="e">
        <f t="shared" si="5"/>
        <v>#DIV/0!</v>
      </c>
      <c r="G38" s="12"/>
      <c r="H38" s="23" t="e">
        <f t="shared" si="6"/>
        <v>#DIV/0!</v>
      </c>
      <c r="I38" s="12"/>
      <c r="J38" s="23" t="e">
        <f t="shared" si="7"/>
        <v>#DIV/0!</v>
      </c>
      <c r="K38" s="12"/>
      <c r="L38" s="23" t="e">
        <f t="shared" si="8"/>
        <v>#DIV/0!</v>
      </c>
      <c r="M38" s="73">
        <f t="shared" si="9"/>
        <v>0</v>
      </c>
      <c r="P38" s="34" t="s">
        <v>5</v>
      </c>
      <c r="Q38" s="22"/>
      <c r="R38" s="23"/>
      <c r="S38" s="12"/>
      <c r="T38" s="23"/>
      <c r="U38" s="22"/>
      <c r="V38" s="23"/>
      <c r="W38" s="22"/>
      <c r="X38" s="23"/>
      <c r="Y38" s="22"/>
      <c r="Z38" s="23"/>
      <c r="AA38" s="73"/>
      <c r="AD38" s="34" t="s">
        <v>5</v>
      </c>
      <c r="AE38" s="22"/>
      <c r="AF38" s="23"/>
      <c r="AG38" s="12"/>
      <c r="AH38" s="23"/>
      <c r="AI38" s="12"/>
      <c r="AJ38" s="23"/>
      <c r="AK38" s="12"/>
      <c r="AL38" s="23"/>
      <c r="AM38" s="12"/>
      <c r="AN38" s="23"/>
      <c r="AO38" s="12"/>
      <c r="AP38" s="23"/>
      <c r="AQ38" s="73"/>
      <c r="AS38" s="34" t="s">
        <v>5</v>
      </c>
      <c r="AT38" s="22"/>
      <c r="AU38" s="23"/>
      <c r="AV38" s="22"/>
      <c r="AW38" s="23"/>
      <c r="AX38" s="22"/>
      <c r="AY38" s="23"/>
      <c r="AZ38" s="22"/>
      <c r="BA38" s="23"/>
      <c r="BB38" s="22"/>
      <c r="BC38" s="23"/>
      <c r="BD38" s="22"/>
      <c r="BE38" s="23"/>
      <c r="BF38" s="73"/>
      <c r="BI38" s="34" t="s">
        <v>5</v>
      </c>
      <c r="BJ38" s="22"/>
      <c r="BK38" s="84" t="e">
        <f t="shared" si="0"/>
        <v>#DIV/0!</v>
      </c>
      <c r="BL38" s="22"/>
      <c r="BM38" s="84" t="e">
        <f t="shared" si="1"/>
        <v>#DIV/0!</v>
      </c>
      <c r="BN38" s="22"/>
      <c r="BO38" s="84" t="e">
        <f t="shared" si="2"/>
        <v>#DIV/0!</v>
      </c>
      <c r="BP38" s="22"/>
      <c r="BQ38" s="84" t="e">
        <f t="shared" si="3"/>
        <v>#DIV/0!</v>
      </c>
      <c r="BR38" s="22"/>
      <c r="BS38" s="84" t="e">
        <f t="shared" si="4"/>
        <v>#DIV/0!</v>
      </c>
      <c r="BT38" s="22"/>
      <c r="BU38" s="84" t="e">
        <f t="shared" si="10"/>
        <v>#DIV/0!</v>
      </c>
      <c r="BV38" s="22"/>
      <c r="BW38" s="84" t="e">
        <f t="shared" si="11"/>
        <v>#DIV/0!</v>
      </c>
      <c r="BX38" s="22"/>
      <c r="BY38" s="84" t="e">
        <f t="shared" si="12"/>
        <v>#DIV/0!</v>
      </c>
      <c r="BZ38" s="22"/>
      <c r="CA38" s="84" t="e">
        <f t="shared" si="13"/>
        <v>#DIV/0!</v>
      </c>
      <c r="CB38" s="22"/>
      <c r="CC38" s="84" t="e">
        <f t="shared" si="14"/>
        <v>#DIV/0!</v>
      </c>
      <c r="CD38" s="73">
        <f t="shared" si="15"/>
        <v>0</v>
      </c>
      <c r="CG38" s="34" t="s">
        <v>5</v>
      </c>
      <c r="CH38" s="22"/>
      <c r="CI38" s="84">
        <v>0.40779220779220782</v>
      </c>
      <c r="CJ38" s="22"/>
      <c r="CK38" s="84">
        <v>0.4</v>
      </c>
      <c r="CL38" s="22"/>
      <c r="CM38" s="84">
        <v>0.1090909090909091</v>
      </c>
      <c r="CN38" s="22"/>
      <c r="CO38" s="84">
        <v>4.4155844155844157E-2</v>
      </c>
      <c r="CP38" s="22"/>
      <c r="CQ38" s="84">
        <v>1.2987012987012988E-2</v>
      </c>
      <c r="CR38" s="22"/>
      <c r="CS38" s="84">
        <v>1.2987012987012988E-2</v>
      </c>
      <c r="CT38" s="22"/>
      <c r="CU38" s="84" t="e">
        <f t="shared" si="16"/>
        <v>#DIV/0!</v>
      </c>
      <c r="CV38" s="73">
        <f t="shared" si="17"/>
        <v>0</v>
      </c>
    </row>
    <row r="39" spans="1:100" x14ac:dyDescent="0.2">
      <c r="A39" s="1">
        <v>97207</v>
      </c>
      <c r="B39" s="34" t="s">
        <v>6</v>
      </c>
      <c r="C39" s="22"/>
      <c r="D39" s="23" t="e">
        <f t="shared" si="5"/>
        <v>#DIV/0!</v>
      </c>
      <c r="E39" s="12"/>
      <c r="F39" s="23" t="e">
        <f t="shared" si="5"/>
        <v>#DIV/0!</v>
      </c>
      <c r="G39" s="12"/>
      <c r="H39" s="23" t="e">
        <f t="shared" si="6"/>
        <v>#DIV/0!</v>
      </c>
      <c r="I39" s="12"/>
      <c r="J39" s="23" t="e">
        <f t="shared" si="7"/>
        <v>#DIV/0!</v>
      </c>
      <c r="K39" s="12"/>
      <c r="L39" s="23" t="e">
        <f t="shared" si="8"/>
        <v>#DIV/0!</v>
      </c>
      <c r="M39" s="73">
        <f t="shared" si="9"/>
        <v>0</v>
      </c>
      <c r="P39" s="34" t="s">
        <v>6</v>
      </c>
      <c r="Q39" s="22"/>
      <c r="R39" s="23"/>
      <c r="S39" s="12"/>
      <c r="T39" s="23"/>
      <c r="U39" s="22"/>
      <c r="V39" s="23"/>
      <c r="W39" s="22"/>
      <c r="X39" s="23"/>
      <c r="Y39" s="22"/>
      <c r="Z39" s="23"/>
      <c r="AA39" s="73"/>
      <c r="AD39" s="34" t="s">
        <v>6</v>
      </c>
      <c r="AE39" s="22"/>
      <c r="AF39" s="23"/>
      <c r="AG39" s="12"/>
      <c r="AH39" s="23"/>
      <c r="AI39" s="12"/>
      <c r="AJ39" s="23"/>
      <c r="AK39" s="12"/>
      <c r="AL39" s="23"/>
      <c r="AM39" s="12"/>
      <c r="AN39" s="23"/>
      <c r="AO39" s="12"/>
      <c r="AP39" s="23"/>
      <c r="AQ39" s="73"/>
      <c r="AS39" s="34" t="s">
        <v>6</v>
      </c>
      <c r="AT39" s="22"/>
      <c r="AU39" s="23"/>
      <c r="AV39" s="22"/>
      <c r="AW39" s="23"/>
      <c r="AX39" s="22"/>
      <c r="AY39" s="23"/>
      <c r="AZ39" s="22"/>
      <c r="BA39" s="23"/>
      <c r="BB39" s="22"/>
      <c r="BC39" s="23"/>
      <c r="BD39" s="22"/>
      <c r="BE39" s="23"/>
      <c r="BF39" s="73"/>
      <c r="BI39" s="34" t="s">
        <v>6</v>
      </c>
      <c r="BJ39" s="22"/>
      <c r="BK39" s="84" t="e">
        <f t="shared" si="0"/>
        <v>#DIV/0!</v>
      </c>
      <c r="BL39" s="22"/>
      <c r="BM39" s="84" t="e">
        <f t="shared" si="1"/>
        <v>#DIV/0!</v>
      </c>
      <c r="BN39" s="22"/>
      <c r="BO39" s="84" t="e">
        <f t="shared" si="2"/>
        <v>#DIV/0!</v>
      </c>
      <c r="BP39" s="22"/>
      <c r="BQ39" s="84" t="e">
        <f t="shared" si="3"/>
        <v>#DIV/0!</v>
      </c>
      <c r="BR39" s="22"/>
      <c r="BS39" s="84" t="e">
        <f t="shared" si="4"/>
        <v>#DIV/0!</v>
      </c>
      <c r="BT39" s="22"/>
      <c r="BU39" s="84" t="e">
        <f t="shared" si="10"/>
        <v>#DIV/0!</v>
      </c>
      <c r="BV39" s="22"/>
      <c r="BW39" s="84" t="e">
        <f t="shared" si="11"/>
        <v>#DIV/0!</v>
      </c>
      <c r="BX39" s="22"/>
      <c r="BY39" s="84" t="e">
        <f t="shared" si="12"/>
        <v>#DIV/0!</v>
      </c>
      <c r="BZ39" s="22"/>
      <c r="CA39" s="84" t="e">
        <f t="shared" si="13"/>
        <v>#DIV/0!</v>
      </c>
      <c r="CB39" s="22"/>
      <c r="CC39" s="84" t="e">
        <f t="shared" si="14"/>
        <v>#DIV/0!</v>
      </c>
      <c r="CD39" s="73">
        <f t="shared" si="15"/>
        <v>0</v>
      </c>
      <c r="CG39" s="34" t="s">
        <v>6</v>
      </c>
      <c r="CH39" s="22"/>
      <c r="CI39" s="84">
        <v>0.43675889328063244</v>
      </c>
      <c r="CJ39" s="22"/>
      <c r="CK39" s="84">
        <v>0.36561264822134387</v>
      </c>
      <c r="CL39" s="22"/>
      <c r="CM39" s="84">
        <v>0.11067193675889329</v>
      </c>
      <c r="CN39" s="22"/>
      <c r="CO39" s="84">
        <v>4.3478260869565216E-2</v>
      </c>
      <c r="CP39" s="22"/>
      <c r="CQ39" s="84">
        <v>1.7786561264822136E-2</v>
      </c>
      <c r="CR39" s="22"/>
      <c r="CS39" s="84">
        <v>1.58102766798419E-2</v>
      </c>
      <c r="CT39" s="22"/>
      <c r="CU39" s="84" t="e">
        <f t="shared" si="16"/>
        <v>#DIV/0!</v>
      </c>
      <c r="CV39" s="73">
        <f t="shared" si="17"/>
        <v>0</v>
      </c>
    </row>
    <row r="40" spans="1:100" x14ac:dyDescent="0.2">
      <c r="A40" s="1">
        <v>97221</v>
      </c>
      <c r="B40" s="34" t="s">
        <v>27</v>
      </c>
      <c r="C40" s="22"/>
      <c r="D40" s="23" t="e">
        <f t="shared" si="5"/>
        <v>#DIV/0!</v>
      </c>
      <c r="E40" s="12"/>
      <c r="F40" s="23" t="e">
        <f t="shared" si="5"/>
        <v>#DIV/0!</v>
      </c>
      <c r="G40" s="12"/>
      <c r="H40" s="23" t="e">
        <f t="shared" si="6"/>
        <v>#DIV/0!</v>
      </c>
      <c r="I40" s="12"/>
      <c r="J40" s="23" t="e">
        <f t="shared" si="7"/>
        <v>#DIV/0!</v>
      </c>
      <c r="K40" s="12"/>
      <c r="L40" s="23" t="e">
        <f t="shared" si="8"/>
        <v>#DIV/0!</v>
      </c>
      <c r="M40" s="73">
        <f t="shared" si="9"/>
        <v>0</v>
      </c>
      <c r="P40" s="34" t="s">
        <v>27</v>
      </c>
      <c r="Q40" s="22"/>
      <c r="R40" s="23"/>
      <c r="S40" s="12"/>
      <c r="T40" s="23"/>
      <c r="U40" s="22"/>
      <c r="V40" s="23"/>
      <c r="W40" s="22"/>
      <c r="X40" s="23"/>
      <c r="Y40" s="22"/>
      <c r="Z40" s="23"/>
      <c r="AA40" s="73"/>
      <c r="AD40" s="34" t="s">
        <v>27</v>
      </c>
      <c r="AE40" s="22"/>
      <c r="AF40" s="23"/>
      <c r="AG40" s="12"/>
      <c r="AH40" s="23"/>
      <c r="AI40" s="12"/>
      <c r="AJ40" s="23"/>
      <c r="AK40" s="12"/>
      <c r="AL40" s="23"/>
      <c r="AM40" s="12"/>
      <c r="AN40" s="23"/>
      <c r="AO40" s="12"/>
      <c r="AP40" s="23"/>
      <c r="AQ40" s="73"/>
      <c r="AS40" s="34" t="s">
        <v>27</v>
      </c>
      <c r="AT40" s="22"/>
      <c r="AU40" s="23"/>
      <c r="AV40" s="22"/>
      <c r="AW40" s="23"/>
      <c r="AX40" s="22"/>
      <c r="AY40" s="23"/>
      <c r="AZ40" s="22"/>
      <c r="BA40" s="23"/>
      <c r="BB40" s="22"/>
      <c r="BC40" s="23"/>
      <c r="BD40" s="22"/>
      <c r="BE40" s="23"/>
      <c r="BF40" s="73"/>
      <c r="BI40" s="34" t="s">
        <v>27</v>
      </c>
      <c r="BJ40" s="22"/>
      <c r="BK40" s="84" t="e">
        <f t="shared" si="0"/>
        <v>#DIV/0!</v>
      </c>
      <c r="BL40" s="22"/>
      <c r="BM40" s="84" t="e">
        <f t="shared" si="1"/>
        <v>#DIV/0!</v>
      </c>
      <c r="BN40" s="22"/>
      <c r="BO40" s="84" t="e">
        <f t="shared" si="2"/>
        <v>#DIV/0!</v>
      </c>
      <c r="BP40" s="22"/>
      <c r="BQ40" s="84" t="e">
        <f t="shared" si="3"/>
        <v>#DIV/0!</v>
      </c>
      <c r="BR40" s="22"/>
      <c r="BS40" s="84" t="e">
        <f t="shared" si="4"/>
        <v>#DIV/0!</v>
      </c>
      <c r="BT40" s="22"/>
      <c r="BU40" s="84" t="e">
        <f t="shared" si="10"/>
        <v>#DIV/0!</v>
      </c>
      <c r="BV40" s="22"/>
      <c r="BW40" s="84" t="e">
        <f t="shared" si="11"/>
        <v>#DIV/0!</v>
      </c>
      <c r="BX40" s="22"/>
      <c r="BY40" s="84" t="e">
        <f t="shared" si="12"/>
        <v>#DIV/0!</v>
      </c>
      <c r="BZ40" s="22"/>
      <c r="CA40" s="84" t="e">
        <f t="shared" si="13"/>
        <v>#DIV/0!</v>
      </c>
      <c r="CB40" s="22"/>
      <c r="CC40" s="84" t="e">
        <f t="shared" si="14"/>
        <v>#DIV/0!</v>
      </c>
      <c r="CD40" s="73">
        <f t="shared" si="15"/>
        <v>0</v>
      </c>
      <c r="CG40" s="34" t="s">
        <v>27</v>
      </c>
      <c r="CH40" s="22"/>
      <c r="CI40" s="84">
        <v>0.42134831460674155</v>
      </c>
      <c r="CJ40" s="22"/>
      <c r="CK40" s="84">
        <v>0.4157303370786517</v>
      </c>
      <c r="CL40" s="22"/>
      <c r="CM40" s="84">
        <v>0.10112359550561797</v>
      </c>
      <c r="CN40" s="22"/>
      <c r="CO40" s="84">
        <v>2.8089887640449441E-2</v>
      </c>
      <c r="CP40" s="22"/>
      <c r="CQ40" s="84">
        <v>1.1235955056179775E-2</v>
      </c>
      <c r="CR40" s="22"/>
      <c r="CS40" s="84">
        <v>1.9662921348314606E-2</v>
      </c>
      <c r="CT40" s="22"/>
      <c r="CU40" s="84" t="e">
        <f t="shared" si="16"/>
        <v>#DIV/0!</v>
      </c>
      <c r="CV40" s="73">
        <f t="shared" si="17"/>
        <v>0</v>
      </c>
    </row>
    <row r="41" spans="1:100" x14ac:dyDescent="0.2">
      <c r="A41" s="1">
        <v>97227</v>
      </c>
      <c r="B41" s="34" t="s">
        <v>22</v>
      </c>
      <c r="C41" s="22"/>
      <c r="D41" s="23" t="e">
        <f t="shared" si="5"/>
        <v>#DIV/0!</v>
      </c>
      <c r="E41" s="12"/>
      <c r="F41" s="23" t="e">
        <f t="shared" si="5"/>
        <v>#DIV/0!</v>
      </c>
      <c r="G41" s="12"/>
      <c r="H41" s="23" t="e">
        <f t="shared" si="6"/>
        <v>#DIV/0!</v>
      </c>
      <c r="I41" s="12"/>
      <c r="J41" s="23" t="e">
        <f t="shared" si="7"/>
        <v>#DIV/0!</v>
      </c>
      <c r="K41" s="12"/>
      <c r="L41" s="23" t="e">
        <f t="shared" si="8"/>
        <v>#DIV/0!</v>
      </c>
      <c r="M41" s="73">
        <f t="shared" si="9"/>
        <v>0</v>
      </c>
      <c r="P41" s="34" t="s">
        <v>22</v>
      </c>
      <c r="Q41" s="22"/>
      <c r="R41" s="23"/>
      <c r="S41" s="12"/>
      <c r="T41" s="23"/>
      <c r="U41" s="22"/>
      <c r="V41" s="23"/>
      <c r="W41" s="22"/>
      <c r="X41" s="23"/>
      <c r="Y41" s="22"/>
      <c r="Z41" s="23"/>
      <c r="AA41" s="73"/>
      <c r="AD41" s="34" t="s">
        <v>22</v>
      </c>
      <c r="AE41" s="22"/>
      <c r="AF41" s="23"/>
      <c r="AG41" s="12"/>
      <c r="AH41" s="23"/>
      <c r="AI41" s="12"/>
      <c r="AJ41" s="23"/>
      <c r="AK41" s="12"/>
      <c r="AL41" s="23"/>
      <c r="AM41" s="12"/>
      <c r="AN41" s="23"/>
      <c r="AO41" s="12"/>
      <c r="AP41" s="23"/>
      <c r="AQ41" s="73"/>
      <c r="AS41" s="34" t="s">
        <v>22</v>
      </c>
      <c r="AT41" s="22"/>
      <c r="AU41" s="23"/>
      <c r="AV41" s="22"/>
      <c r="AW41" s="23"/>
      <c r="AX41" s="22"/>
      <c r="AY41" s="23"/>
      <c r="AZ41" s="22"/>
      <c r="BA41" s="23"/>
      <c r="BB41" s="22"/>
      <c r="BC41" s="23"/>
      <c r="BD41" s="22"/>
      <c r="BE41" s="23"/>
      <c r="BF41" s="73"/>
      <c r="BI41" s="34" t="s">
        <v>22</v>
      </c>
      <c r="BJ41" s="22"/>
      <c r="BK41" s="84" t="e">
        <f t="shared" si="0"/>
        <v>#DIV/0!</v>
      </c>
      <c r="BL41" s="22"/>
      <c r="BM41" s="84" t="e">
        <f t="shared" si="1"/>
        <v>#DIV/0!</v>
      </c>
      <c r="BN41" s="22"/>
      <c r="BO41" s="84" t="e">
        <f t="shared" si="2"/>
        <v>#DIV/0!</v>
      </c>
      <c r="BP41" s="22"/>
      <c r="BQ41" s="84" t="e">
        <f t="shared" si="3"/>
        <v>#DIV/0!</v>
      </c>
      <c r="BR41" s="22"/>
      <c r="BS41" s="84" t="e">
        <f t="shared" si="4"/>
        <v>#DIV/0!</v>
      </c>
      <c r="BT41" s="22"/>
      <c r="BU41" s="84" t="e">
        <f t="shared" si="10"/>
        <v>#DIV/0!</v>
      </c>
      <c r="BV41" s="22"/>
      <c r="BW41" s="84" t="e">
        <f t="shared" si="11"/>
        <v>#DIV/0!</v>
      </c>
      <c r="BX41" s="22"/>
      <c r="BY41" s="84" t="e">
        <f t="shared" si="12"/>
        <v>#DIV/0!</v>
      </c>
      <c r="BZ41" s="22"/>
      <c r="CA41" s="84" t="e">
        <f t="shared" si="13"/>
        <v>#DIV/0!</v>
      </c>
      <c r="CB41" s="22"/>
      <c r="CC41" s="84" t="e">
        <f t="shared" si="14"/>
        <v>#DIV/0!</v>
      </c>
      <c r="CD41" s="73">
        <f t="shared" si="15"/>
        <v>0</v>
      </c>
      <c r="CG41" s="34" t="s">
        <v>22</v>
      </c>
      <c r="CH41" s="22"/>
      <c r="CI41" s="84">
        <v>0.43483870967741928</v>
      </c>
      <c r="CJ41" s="22"/>
      <c r="CK41" s="84">
        <v>0.42451612903225799</v>
      </c>
      <c r="CL41" s="22"/>
      <c r="CM41" s="84">
        <v>8.3870967741935476E-2</v>
      </c>
      <c r="CN41" s="22"/>
      <c r="CO41" s="84">
        <v>3.7419354838709673E-2</v>
      </c>
      <c r="CP41" s="22"/>
      <c r="CQ41" s="84">
        <v>9.0322580645161282E-3</v>
      </c>
      <c r="CR41" s="22"/>
      <c r="CS41" s="84">
        <v>3.8709677419354834E-3</v>
      </c>
      <c r="CT41" s="22"/>
      <c r="CU41" s="84" t="e">
        <f t="shared" si="16"/>
        <v>#DIV/0!</v>
      </c>
      <c r="CV41" s="73">
        <f t="shared" si="17"/>
        <v>0</v>
      </c>
    </row>
    <row r="42" spans="1:100" x14ac:dyDescent="0.2">
      <c r="A42" s="1">
        <v>97223</v>
      </c>
      <c r="B42" s="34" t="s">
        <v>18</v>
      </c>
      <c r="C42" s="22"/>
      <c r="D42" s="23" t="e">
        <f t="shared" si="5"/>
        <v>#DIV/0!</v>
      </c>
      <c r="E42" s="12"/>
      <c r="F42" s="23" t="e">
        <f t="shared" si="5"/>
        <v>#DIV/0!</v>
      </c>
      <c r="G42" s="12"/>
      <c r="H42" s="23" t="e">
        <f t="shared" si="6"/>
        <v>#DIV/0!</v>
      </c>
      <c r="I42" s="12"/>
      <c r="J42" s="23" t="e">
        <f t="shared" si="7"/>
        <v>#DIV/0!</v>
      </c>
      <c r="K42" s="12"/>
      <c r="L42" s="23" t="e">
        <f t="shared" si="8"/>
        <v>#DIV/0!</v>
      </c>
      <c r="M42" s="73">
        <f t="shared" si="9"/>
        <v>0</v>
      </c>
      <c r="P42" s="34" t="s">
        <v>18</v>
      </c>
      <c r="Q42" s="22"/>
      <c r="R42" s="23"/>
      <c r="S42" s="12"/>
      <c r="T42" s="23"/>
      <c r="U42" s="22"/>
      <c r="V42" s="23"/>
      <c r="W42" s="22"/>
      <c r="X42" s="23"/>
      <c r="Y42" s="22"/>
      <c r="Z42" s="23"/>
      <c r="AA42" s="73"/>
      <c r="AD42" s="34" t="s">
        <v>18</v>
      </c>
      <c r="AE42" s="22"/>
      <c r="AF42" s="23"/>
      <c r="AG42" s="12"/>
      <c r="AH42" s="23"/>
      <c r="AI42" s="12"/>
      <c r="AJ42" s="23"/>
      <c r="AK42" s="12"/>
      <c r="AL42" s="23"/>
      <c r="AM42" s="12"/>
      <c r="AN42" s="23"/>
      <c r="AO42" s="12"/>
      <c r="AP42" s="23"/>
      <c r="AQ42" s="73"/>
      <c r="AS42" s="34" t="s">
        <v>18</v>
      </c>
      <c r="AT42" s="22"/>
      <c r="AU42" s="23"/>
      <c r="AV42" s="22"/>
      <c r="AW42" s="23"/>
      <c r="AX42" s="22"/>
      <c r="AY42" s="23"/>
      <c r="AZ42" s="22"/>
      <c r="BA42" s="23"/>
      <c r="BB42" s="22"/>
      <c r="BC42" s="23"/>
      <c r="BD42" s="22"/>
      <c r="BE42" s="23"/>
      <c r="BF42" s="73"/>
      <c r="BI42" s="34" t="s">
        <v>18</v>
      </c>
      <c r="BJ42" s="22"/>
      <c r="BK42" s="84" t="e">
        <f t="shared" si="0"/>
        <v>#DIV/0!</v>
      </c>
      <c r="BL42" s="22"/>
      <c r="BM42" s="84" t="e">
        <f t="shared" si="1"/>
        <v>#DIV/0!</v>
      </c>
      <c r="BN42" s="22"/>
      <c r="BO42" s="84" t="e">
        <f t="shared" si="2"/>
        <v>#DIV/0!</v>
      </c>
      <c r="BP42" s="22"/>
      <c r="BQ42" s="84" t="e">
        <f t="shared" si="3"/>
        <v>#DIV/0!</v>
      </c>
      <c r="BR42" s="22"/>
      <c r="BS42" s="84" t="e">
        <f t="shared" si="4"/>
        <v>#DIV/0!</v>
      </c>
      <c r="BT42" s="22"/>
      <c r="BU42" s="84" t="e">
        <f t="shared" si="10"/>
        <v>#DIV/0!</v>
      </c>
      <c r="BV42" s="22"/>
      <c r="BW42" s="84" t="e">
        <f t="shared" si="11"/>
        <v>#DIV/0!</v>
      </c>
      <c r="BX42" s="22"/>
      <c r="BY42" s="84" t="e">
        <f t="shared" si="12"/>
        <v>#DIV/0!</v>
      </c>
      <c r="BZ42" s="22"/>
      <c r="CA42" s="84" t="e">
        <f t="shared" si="13"/>
        <v>#DIV/0!</v>
      </c>
      <c r="CB42" s="22"/>
      <c r="CC42" s="84" t="e">
        <f t="shared" si="14"/>
        <v>#DIV/0!</v>
      </c>
      <c r="CD42" s="73">
        <f t="shared" si="15"/>
        <v>0</v>
      </c>
      <c r="CG42" s="34" t="s">
        <v>18</v>
      </c>
      <c r="CH42" s="22"/>
      <c r="CI42" s="84">
        <v>0.36528221512247072</v>
      </c>
      <c r="CJ42" s="22"/>
      <c r="CK42" s="84">
        <v>0.37912673056443025</v>
      </c>
      <c r="CL42" s="22"/>
      <c r="CM42" s="84">
        <v>0.12992545260915869</v>
      </c>
      <c r="CN42" s="22"/>
      <c r="CO42" s="84">
        <v>7.6677316293929709E-2</v>
      </c>
      <c r="CP42" s="22"/>
      <c r="CQ42" s="84">
        <v>2.6624068157614485E-2</v>
      </c>
      <c r="CR42" s="22"/>
      <c r="CS42" s="84">
        <v>1.2779552715654952E-2</v>
      </c>
      <c r="CT42" s="22"/>
      <c r="CU42" s="84" t="e">
        <f t="shared" si="16"/>
        <v>#DIV/0!</v>
      </c>
      <c r="CV42" s="73">
        <f t="shared" si="17"/>
        <v>0</v>
      </c>
    </row>
    <row r="43" spans="1:100" x14ac:dyDescent="0.2">
      <c r="A43" s="1">
        <v>97231</v>
      </c>
      <c r="B43" s="35" t="s">
        <v>29</v>
      </c>
      <c r="C43" s="24"/>
      <c r="D43" s="25" t="e">
        <f t="shared" si="5"/>
        <v>#DIV/0!</v>
      </c>
      <c r="E43" s="12"/>
      <c r="F43" s="25" t="e">
        <f t="shared" si="5"/>
        <v>#DIV/0!</v>
      </c>
      <c r="G43" s="12"/>
      <c r="H43" s="25" t="e">
        <f t="shared" si="6"/>
        <v>#DIV/0!</v>
      </c>
      <c r="I43" s="12"/>
      <c r="J43" s="25" t="e">
        <f t="shared" si="7"/>
        <v>#DIV/0!</v>
      </c>
      <c r="K43" s="12"/>
      <c r="L43" s="25" t="e">
        <f t="shared" si="8"/>
        <v>#DIV/0!</v>
      </c>
      <c r="M43" s="74">
        <f t="shared" si="9"/>
        <v>0</v>
      </c>
      <c r="P43" s="35" t="s">
        <v>29</v>
      </c>
      <c r="Q43" s="24"/>
      <c r="R43" s="25"/>
      <c r="S43" s="12"/>
      <c r="T43" s="25"/>
      <c r="U43" s="24"/>
      <c r="V43" s="25"/>
      <c r="W43" s="24"/>
      <c r="X43" s="25"/>
      <c r="Y43" s="24"/>
      <c r="Z43" s="25"/>
      <c r="AA43" s="74"/>
      <c r="AD43" s="35" t="s">
        <v>29</v>
      </c>
      <c r="AE43" s="24"/>
      <c r="AF43" s="25"/>
      <c r="AG43" s="12"/>
      <c r="AH43" s="25"/>
      <c r="AI43" s="12"/>
      <c r="AJ43" s="25"/>
      <c r="AK43" s="12"/>
      <c r="AL43" s="25"/>
      <c r="AM43" s="12"/>
      <c r="AN43" s="25"/>
      <c r="AO43" s="12"/>
      <c r="AP43" s="25"/>
      <c r="AQ43" s="74"/>
      <c r="AS43" s="35" t="s">
        <v>29</v>
      </c>
      <c r="AT43" s="24"/>
      <c r="AU43" s="25"/>
      <c r="AV43" s="24"/>
      <c r="AW43" s="25"/>
      <c r="AX43" s="24"/>
      <c r="AY43" s="25"/>
      <c r="AZ43" s="24"/>
      <c r="BA43" s="25"/>
      <c r="BB43" s="24"/>
      <c r="BC43" s="25"/>
      <c r="BD43" s="24"/>
      <c r="BE43" s="25"/>
      <c r="BF43" s="74"/>
      <c r="BI43" s="35" t="s">
        <v>29</v>
      </c>
      <c r="BJ43" s="24"/>
      <c r="BK43" s="85" t="e">
        <f t="shared" si="0"/>
        <v>#DIV/0!</v>
      </c>
      <c r="BL43" s="24"/>
      <c r="BM43" s="85" t="e">
        <f t="shared" si="1"/>
        <v>#DIV/0!</v>
      </c>
      <c r="BN43" s="24"/>
      <c r="BO43" s="85" t="e">
        <f t="shared" si="2"/>
        <v>#DIV/0!</v>
      </c>
      <c r="BP43" s="24"/>
      <c r="BQ43" s="85" t="e">
        <f t="shared" si="3"/>
        <v>#DIV/0!</v>
      </c>
      <c r="BR43" s="24"/>
      <c r="BS43" s="85" t="e">
        <f t="shared" si="4"/>
        <v>#DIV/0!</v>
      </c>
      <c r="BT43" s="24"/>
      <c r="BU43" s="85" t="e">
        <f t="shared" si="10"/>
        <v>#DIV/0!</v>
      </c>
      <c r="BV43" s="24"/>
      <c r="BW43" s="85" t="e">
        <f t="shared" si="11"/>
        <v>#DIV/0!</v>
      </c>
      <c r="BX43" s="24"/>
      <c r="BY43" s="85" t="e">
        <f t="shared" si="12"/>
        <v>#DIV/0!</v>
      </c>
      <c r="BZ43" s="24"/>
      <c r="CA43" s="85" t="e">
        <f t="shared" si="13"/>
        <v>#DIV/0!</v>
      </c>
      <c r="CB43" s="24"/>
      <c r="CC43" s="85" t="e">
        <f t="shared" si="14"/>
        <v>#DIV/0!</v>
      </c>
      <c r="CD43" s="74">
        <f t="shared" si="15"/>
        <v>0</v>
      </c>
      <c r="CG43" s="35" t="s">
        <v>29</v>
      </c>
      <c r="CH43" s="24"/>
      <c r="CI43" s="85">
        <v>0.41650671785028787</v>
      </c>
      <c r="CJ43" s="24"/>
      <c r="CK43" s="85">
        <v>0.437619961612284</v>
      </c>
      <c r="CL43" s="24"/>
      <c r="CM43" s="85">
        <v>7.4856046065259113E-2</v>
      </c>
      <c r="CN43" s="24"/>
      <c r="CO43" s="85">
        <v>2.3032629558541268E-2</v>
      </c>
      <c r="CP43" s="24"/>
      <c r="CQ43" s="85">
        <v>3.4548944337811895E-2</v>
      </c>
      <c r="CR43" s="24"/>
      <c r="CS43" s="85">
        <v>9.5969289827255271E-3</v>
      </c>
      <c r="CT43" s="24"/>
      <c r="CU43" s="85" t="e">
        <f t="shared" si="16"/>
        <v>#DIV/0!</v>
      </c>
      <c r="CV43" s="74">
        <f t="shared" si="17"/>
        <v>0</v>
      </c>
    </row>
    <row r="44" spans="1:100" x14ac:dyDescent="0.2">
      <c r="A44" s="3"/>
      <c r="B44" s="37" t="s">
        <v>40</v>
      </c>
      <c r="C44" s="26">
        <f>SUM(C37:C43)</f>
        <v>0</v>
      </c>
      <c r="D44" s="27" t="e">
        <f t="shared" si="5"/>
        <v>#DIV/0!</v>
      </c>
      <c r="E44" s="17">
        <f>SUM(E37:E43)</f>
        <v>0</v>
      </c>
      <c r="F44" s="27" t="e">
        <f t="shared" si="5"/>
        <v>#DIV/0!</v>
      </c>
      <c r="G44" s="26">
        <f>SUM(G37:G43)</f>
        <v>0</v>
      </c>
      <c r="H44" s="27" t="e">
        <f t="shared" si="6"/>
        <v>#DIV/0!</v>
      </c>
      <c r="I44" s="26">
        <f>SUM(I37:I43)</f>
        <v>0</v>
      </c>
      <c r="J44" s="27" t="e">
        <f t="shared" si="7"/>
        <v>#DIV/0!</v>
      </c>
      <c r="K44" s="26">
        <f>SUM(K37:K43)</f>
        <v>0</v>
      </c>
      <c r="L44" s="27" t="e">
        <f t="shared" si="8"/>
        <v>#DIV/0!</v>
      </c>
      <c r="M44" s="76">
        <f t="shared" si="9"/>
        <v>0</v>
      </c>
      <c r="P44" s="37" t="s">
        <v>40</v>
      </c>
      <c r="Q44" s="26"/>
      <c r="R44" s="27"/>
      <c r="S44" s="17"/>
      <c r="T44" s="27"/>
      <c r="U44" s="26"/>
      <c r="V44" s="27"/>
      <c r="W44" s="26"/>
      <c r="X44" s="27"/>
      <c r="Y44" s="26"/>
      <c r="Z44" s="27"/>
      <c r="AA44" s="76"/>
      <c r="AD44" s="37" t="s">
        <v>40</v>
      </c>
      <c r="AE44" s="26"/>
      <c r="AF44" s="27"/>
      <c r="AG44" s="26"/>
      <c r="AH44" s="27"/>
      <c r="AI44" s="26"/>
      <c r="AJ44" s="27"/>
      <c r="AK44" s="26"/>
      <c r="AL44" s="27"/>
      <c r="AM44" s="26"/>
      <c r="AN44" s="27"/>
      <c r="AO44" s="26"/>
      <c r="AP44" s="27"/>
      <c r="AQ44" s="76"/>
      <c r="AS44" s="37" t="s">
        <v>40</v>
      </c>
      <c r="AT44" s="26"/>
      <c r="AU44" s="27"/>
      <c r="AV44" s="26"/>
      <c r="AW44" s="27"/>
      <c r="AX44" s="26"/>
      <c r="AY44" s="27"/>
      <c r="AZ44" s="26"/>
      <c r="BA44" s="27"/>
      <c r="BB44" s="26"/>
      <c r="BC44" s="27"/>
      <c r="BD44" s="26"/>
      <c r="BE44" s="27"/>
      <c r="BF44" s="76"/>
      <c r="BI44" s="37" t="s">
        <v>40</v>
      </c>
      <c r="BJ44" s="26">
        <f>SUM(BJ37:BJ43)</f>
        <v>0</v>
      </c>
      <c r="BK44" s="27" t="e">
        <f t="shared" si="0"/>
        <v>#DIV/0!</v>
      </c>
      <c r="BL44" s="17">
        <f>SUM(BL37:BL43)</f>
        <v>0</v>
      </c>
      <c r="BM44" s="27" t="e">
        <f t="shared" si="1"/>
        <v>#DIV/0!</v>
      </c>
      <c r="BN44" s="26">
        <f>SUM(BN37:BN43)</f>
        <v>0</v>
      </c>
      <c r="BO44" s="27" t="e">
        <f t="shared" si="2"/>
        <v>#DIV/0!</v>
      </c>
      <c r="BP44" s="26">
        <f>SUM(BP37:BP43)</f>
        <v>0</v>
      </c>
      <c r="BQ44" s="27" t="e">
        <f t="shared" si="3"/>
        <v>#DIV/0!</v>
      </c>
      <c r="BR44" s="26">
        <f>SUM(BR37:BR43)</f>
        <v>0</v>
      </c>
      <c r="BS44" s="27" t="e">
        <f t="shared" si="4"/>
        <v>#DIV/0!</v>
      </c>
      <c r="BT44" s="26">
        <f>SUM(BT37:BT43)</f>
        <v>0</v>
      </c>
      <c r="BU44" s="27" t="e">
        <f t="shared" si="10"/>
        <v>#DIV/0!</v>
      </c>
      <c r="BV44" s="26">
        <f>SUM(BV37:BV43)</f>
        <v>0</v>
      </c>
      <c r="BW44" s="27" t="e">
        <f t="shared" si="11"/>
        <v>#DIV/0!</v>
      </c>
      <c r="BX44" s="26">
        <f>SUM(BX37:BX43)</f>
        <v>0</v>
      </c>
      <c r="BY44" s="27" t="e">
        <f t="shared" si="12"/>
        <v>#DIV/0!</v>
      </c>
      <c r="BZ44" s="26">
        <f>SUM(BZ37:BZ43)</f>
        <v>0</v>
      </c>
      <c r="CA44" s="27" t="e">
        <f t="shared" si="13"/>
        <v>#DIV/0!</v>
      </c>
      <c r="CB44" s="26">
        <f>SUM(CB37:CB43)</f>
        <v>0</v>
      </c>
      <c r="CC44" s="27" t="e">
        <f t="shared" si="14"/>
        <v>#DIV/0!</v>
      </c>
      <c r="CD44" s="76">
        <f t="shared" si="15"/>
        <v>0</v>
      </c>
      <c r="CG44" s="37" t="s">
        <v>40</v>
      </c>
      <c r="CH44" s="26">
        <f>SUM(CH37:CH43)</f>
        <v>0</v>
      </c>
      <c r="CI44" s="27" t="e">
        <f>CH44/CV44</f>
        <v>#DIV/0!</v>
      </c>
      <c r="CJ44" s="26">
        <f>SUM(CJ37:CJ43)</f>
        <v>0</v>
      </c>
      <c r="CK44" s="27" t="e">
        <f>CJ44/CV44</f>
        <v>#DIV/0!</v>
      </c>
      <c r="CL44" s="26">
        <f>SUM(CL37:CL43)</f>
        <v>0</v>
      </c>
      <c r="CM44" s="27" t="e">
        <f>CL44/CV44</f>
        <v>#DIV/0!</v>
      </c>
      <c r="CN44" s="26">
        <f>SUM(CN37:CN43)</f>
        <v>0</v>
      </c>
      <c r="CO44" s="27" t="e">
        <f>CN44/CV44</f>
        <v>#DIV/0!</v>
      </c>
      <c r="CP44" s="26">
        <f>SUM(CP37:CP43)</f>
        <v>0</v>
      </c>
      <c r="CQ44" s="27" t="e">
        <f>CP44/CV44</f>
        <v>#DIV/0!</v>
      </c>
      <c r="CR44" s="26">
        <f>SUM(CR37:CR43)</f>
        <v>0</v>
      </c>
      <c r="CS44" s="27" t="e">
        <f>CR44/CV44</f>
        <v>#DIV/0!</v>
      </c>
      <c r="CT44" s="26">
        <f>SUM(CT37:CT43)</f>
        <v>0</v>
      </c>
      <c r="CU44" s="27" t="e">
        <f t="shared" si="16"/>
        <v>#DIV/0!</v>
      </c>
      <c r="CV44" s="76">
        <f t="shared" si="17"/>
        <v>0</v>
      </c>
    </row>
    <row r="45" spans="1:100" ht="13.5" thickBot="1" x14ac:dyDescent="0.25">
      <c r="A45" s="3"/>
      <c r="B45" s="36" t="s">
        <v>41</v>
      </c>
      <c r="C45" s="68">
        <f>C36+C44</f>
        <v>0</v>
      </c>
      <c r="D45" s="53" t="e">
        <f t="shared" si="5"/>
        <v>#DIV/0!</v>
      </c>
      <c r="E45" s="16">
        <f>E36+E44</f>
        <v>0</v>
      </c>
      <c r="F45" s="53" t="e">
        <f t="shared" si="5"/>
        <v>#DIV/0!</v>
      </c>
      <c r="G45" s="68">
        <f>G36+G44</f>
        <v>0</v>
      </c>
      <c r="H45" s="53" t="e">
        <f t="shared" si="6"/>
        <v>#DIV/0!</v>
      </c>
      <c r="I45" s="68">
        <f>I36+I44</f>
        <v>0</v>
      </c>
      <c r="J45" s="53" t="e">
        <f t="shared" si="7"/>
        <v>#DIV/0!</v>
      </c>
      <c r="K45" s="68">
        <f>K36+K44</f>
        <v>0</v>
      </c>
      <c r="L45" s="53" t="e">
        <f t="shared" si="8"/>
        <v>#DIV/0!</v>
      </c>
      <c r="M45" s="75">
        <f t="shared" si="9"/>
        <v>0</v>
      </c>
      <c r="P45" s="36" t="s">
        <v>41</v>
      </c>
      <c r="Q45" s="68"/>
      <c r="R45" s="53"/>
      <c r="S45" s="16"/>
      <c r="T45" s="53"/>
      <c r="U45" s="68"/>
      <c r="V45" s="53"/>
      <c r="W45" s="68"/>
      <c r="X45" s="53"/>
      <c r="Y45" s="68"/>
      <c r="Z45" s="53"/>
      <c r="AA45" s="75"/>
      <c r="AD45" s="36" t="s">
        <v>41</v>
      </c>
      <c r="AE45" s="68"/>
      <c r="AF45" s="53"/>
      <c r="AG45" s="68"/>
      <c r="AH45" s="53"/>
      <c r="AI45" s="68"/>
      <c r="AJ45" s="53"/>
      <c r="AK45" s="68"/>
      <c r="AL45" s="53"/>
      <c r="AM45" s="68"/>
      <c r="AN45" s="53"/>
      <c r="AO45" s="68"/>
      <c r="AP45" s="53"/>
      <c r="AQ45" s="75"/>
      <c r="AS45" s="36" t="s">
        <v>41</v>
      </c>
      <c r="AT45" s="68"/>
      <c r="AU45" s="53"/>
      <c r="AV45" s="68"/>
      <c r="AW45" s="53"/>
      <c r="AX45" s="68"/>
      <c r="AY45" s="53"/>
      <c r="AZ45" s="68"/>
      <c r="BA45" s="53"/>
      <c r="BB45" s="68"/>
      <c r="BC45" s="53"/>
      <c r="BD45" s="68"/>
      <c r="BE45" s="53"/>
      <c r="BF45" s="75"/>
      <c r="BI45" s="36" t="s">
        <v>41</v>
      </c>
      <c r="BJ45" s="68">
        <f>BJ36+BJ44</f>
        <v>0</v>
      </c>
      <c r="BK45" s="53" t="e">
        <f t="shared" si="0"/>
        <v>#DIV/0!</v>
      </c>
      <c r="BL45" s="16">
        <f>BL36+BL44</f>
        <v>0</v>
      </c>
      <c r="BM45" s="53" t="e">
        <f t="shared" si="1"/>
        <v>#DIV/0!</v>
      </c>
      <c r="BN45" s="68">
        <f>BN36+BN44</f>
        <v>0</v>
      </c>
      <c r="BO45" s="53" t="e">
        <f t="shared" si="2"/>
        <v>#DIV/0!</v>
      </c>
      <c r="BP45" s="68">
        <f>BP36+BP44</f>
        <v>0</v>
      </c>
      <c r="BQ45" s="53" t="e">
        <f t="shared" si="3"/>
        <v>#DIV/0!</v>
      </c>
      <c r="BR45" s="68">
        <f>BR36+BR44</f>
        <v>0</v>
      </c>
      <c r="BS45" s="53" t="e">
        <f t="shared" si="4"/>
        <v>#DIV/0!</v>
      </c>
      <c r="BT45" s="68">
        <f>BT36+BT44</f>
        <v>0</v>
      </c>
      <c r="BU45" s="53" t="e">
        <f t="shared" si="10"/>
        <v>#DIV/0!</v>
      </c>
      <c r="BV45" s="68">
        <f>BV36+BV44</f>
        <v>0</v>
      </c>
      <c r="BW45" s="53" t="e">
        <f t="shared" si="11"/>
        <v>#DIV/0!</v>
      </c>
      <c r="BX45" s="68">
        <f>BX36+BX44</f>
        <v>0</v>
      </c>
      <c r="BY45" s="53" t="e">
        <f t="shared" si="12"/>
        <v>#DIV/0!</v>
      </c>
      <c r="BZ45" s="68">
        <f>BZ36+BZ44</f>
        <v>0</v>
      </c>
      <c r="CA45" s="53" t="e">
        <f t="shared" si="13"/>
        <v>#DIV/0!</v>
      </c>
      <c r="CB45" s="68">
        <f>CB36+CB44</f>
        <v>0</v>
      </c>
      <c r="CC45" s="53" t="e">
        <f t="shared" si="14"/>
        <v>#DIV/0!</v>
      </c>
      <c r="CD45" s="75">
        <f t="shared" si="15"/>
        <v>0</v>
      </c>
      <c r="CG45" s="36" t="s">
        <v>41</v>
      </c>
      <c r="CH45" s="68">
        <f>CH36+CH44</f>
        <v>0</v>
      </c>
      <c r="CI45" s="53" t="e">
        <f>CH45/CV45</f>
        <v>#DIV/0!</v>
      </c>
      <c r="CJ45" s="68">
        <f>CJ36+CJ44</f>
        <v>0</v>
      </c>
      <c r="CK45" s="53" t="e">
        <f>CJ45/CV45</f>
        <v>#DIV/0!</v>
      </c>
      <c r="CL45" s="68">
        <f>CL36+CL44</f>
        <v>0</v>
      </c>
      <c r="CM45" s="53" t="e">
        <f>CL45/CV45</f>
        <v>#DIV/0!</v>
      </c>
      <c r="CN45" s="68">
        <f>CN36+CN44</f>
        <v>0</v>
      </c>
      <c r="CO45" s="53" t="e">
        <f>CN45/CV45</f>
        <v>#DIV/0!</v>
      </c>
      <c r="CP45" s="68">
        <f>CP36+CP44</f>
        <v>0</v>
      </c>
      <c r="CQ45" s="53" t="e">
        <f>CP45/CV45</f>
        <v>#DIV/0!</v>
      </c>
      <c r="CR45" s="68">
        <f>CR36+CR44</f>
        <v>0</v>
      </c>
      <c r="CS45" s="53" t="e">
        <f>CR45/CV45</f>
        <v>#DIV/0!</v>
      </c>
      <c r="CT45" s="68">
        <f>CT36+CT44</f>
        <v>0</v>
      </c>
      <c r="CU45" s="53" t="e">
        <f t="shared" si="16"/>
        <v>#DIV/0!</v>
      </c>
      <c r="CV45" s="75">
        <f t="shared" si="17"/>
        <v>0</v>
      </c>
    </row>
    <row r="46" spans="1:100" ht="13.5" thickBot="1" x14ac:dyDescent="0.25">
      <c r="A46" s="3"/>
      <c r="B46" s="51" t="s">
        <v>42</v>
      </c>
      <c r="C46" s="71">
        <f>C45+C30+C8</f>
        <v>0</v>
      </c>
      <c r="D46" s="54" t="e">
        <f t="shared" si="5"/>
        <v>#DIV/0!</v>
      </c>
      <c r="E46" s="50">
        <f>E45+E30+E8</f>
        <v>0</v>
      </c>
      <c r="F46" s="54" t="e">
        <f t="shared" si="5"/>
        <v>#DIV/0!</v>
      </c>
      <c r="G46" s="71">
        <f>G45+G30+G8</f>
        <v>0</v>
      </c>
      <c r="H46" s="54" t="e">
        <f t="shared" si="6"/>
        <v>#DIV/0!</v>
      </c>
      <c r="I46" s="71">
        <f>I45+I30+I8</f>
        <v>0</v>
      </c>
      <c r="J46" s="54" t="e">
        <f t="shared" si="7"/>
        <v>#DIV/0!</v>
      </c>
      <c r="K46" s="71">
        <f>K45+K30+K8</f>
        <v>0</v>
      </c>
      <c r="L46" s="54" t="e">
        <f t="shared" si="8"/>
        <v>#DIV/0!</v>
      </c>
      <c r="M46" s="78">
        <f>K46+I46+G46+E46+C46</f>
        <v>0</v>
      </c>
      <c r="P46" s="51" t="s">
        <v>42</v>
      </c>
      <c r="Q46" s="71"/>
      <c r="R46" s="54"/>
      <c r="S46" s="50"/>
      <c r="T46" s="54"/>
      <c r="U46" s="71"/>
      <c r="V46" s="54"/>
      <c r="W46" s="71"/>
      <c r="X46" s="54"/>
      <c r="Y46" s="71"/>
      <c r="Z46" s="54"/>
      <c r="AA46" s="78"/>
      <c r="AD46" s="51" t="s">
        <v>42</v>
      </c>
      <c r="AE46" s="71"/>
      <c r="AF46" s="54"/>
      <c r="AG46" s="71"/>
      <c r="AH46" s="54"/>
      <c r="AI46" s="71"/>
      <c r="AJ46" s="54"/>
      <c r="AK46" s="71"/>
      <c r="AL46" s="54"/>
      <c r="AM46" s="71"/>
      <c r="AN46" s="54"/>
      <c r="AO46" s="71"/>
      <c r="AP46" s="54"/>
      <c r="AQ46" s="78"/>
      <c r="AS46" s="51" t="s">
        <v>42</v>
      </c>
      <c r="AT46" s="71"/>
      <c r="AU46" s="54"/>
      <c r="AV46" s="71"/>
      <c r="AW46" s="54"/>
      <c r="AX46" s="71"/>
      <c r="AY46" s="54"/>
      <c r="AZ46" s="71"/>
      <c r="BA46" s="54"/>
      <c r="BB46" s="71"/>
      <c r="BC46" s="54"/>
      <c r="BD46" s="71"/>
      <c r="BE46" s="54"/>
      <c r="BF46" s="78"/>
      <c r="BI46" s="51" t="s">
        <v>42</v>
      </c>
      <c r="BJ46" s="71">
        <f>BJ8+BJ30+BJ45</f>
        <v>0</v>
      </c>
      <c r="BK46" s="54" t="e">
        <f t="shared" si="0"/>
        <v>#DIV/0!</v>
      </c>
      <c r="BL46" s="50">
        <f>BL8+BL30+BL45</f>
        <v>0</v>
      </c>
      <c r="BM46" s="54" t="e">
        <f t="shared" si="1"/>
        <v>#DIV/0!</v>
      </c>
      <c r="BN46" s="71">
        <f>BN8+BN30+BN45</f>
        <v>0</v>
      </c>
      <c r="BO46" s="54" t="e">
        <f t="shared" si="2"/>
        <v>#DIV/0!</v>
      </c>
      <c r="BP46" s="71">
        <f>BP8+BP30+BP45</f>
        <v>0</v>
      </c>
      <c r="BQ46" s="54" t="e">
        <f t="shared" si="3"/>
        <v>#DIV/0!</v>
      </c>
      <c r="BR46" s="71">
        <f>BR8+BR30+BR45</f>
        <v>0</v>
      </c>
      <c r="BS46" s="54" t="e">
        <f t="shared" si="4"/>
        <v>#DIV/0!</v>
      </c>
      <c r="BT46" s="71">
        <f>BT8+BT30+BT45</f>
        <v>0</v>
      </c>
      <c r="BU46" s="54" t="e">
        <f t="shared" si="10"/>
        <v>#DIV/0!</v>
      </c>
      <c r="BV46" s="71">
        <f>BV8+BV30+BV45</f>
        <v>0</v>
      </c>
      <c r="BW46" s="54" t="e">
        <f t="shared" si="11"/>
        <v>#DIV/0!</v>
      </c>
      <c r="BX46" s="71">
        <f>BX8+BX30+BX45</f>
        <v>0</v>
      </c>
      <c r="BY46" s="54" t="e">
        <f t="shared" si="12"/>
        <v>#DIV/0!</v>
      </c>
      <c r="BZ46" s="71">
        <f>BZ8+BZ30+BZ45</f>
        <v>0</v>
      </c>
      <c r="CA46" s="54" t="e">
        <f t="shared" si="13"/>
        <v>#DIV/0!</v>
      </c>
      <c r="CB46" s="71">
        <f>CB8+CB30+CB45</f>
        <v>0</v>
      </c>
      <c r="CC46" s="54" t="e">
        <f t="shared" si="14"/>
        <v>#DIV/0!</v>
      </c>
      <c r="CD46" s="78">
        <f t="shared" si="15"/>
        <v>0</v>
      </c>
      <c r="CG46" s="51" t="s">
        <v>42</v>
      </c>
      <c r="CH46" s="71">
        <f>CH8+CH30+CH45</f>
        <v>0</v>
      </c>
      <c r="CI46" s="54" t="e">
        <f>CH46/CV46</f>
        <v>#DIV/0!</v>
      </c>
      <c r="CJ46" s="71">
        <f>CJ8+CJ30+CJ45</f>
        <v>0</v>
      </c>
      <c r="CK46" s="54" t="e">
        <f>CJ46/CV46</f>
        <v>#DIV/0!</v>
      </c>
      <c r="CL46" s="71">
        <f>CL8+CL30+CL45</f>
        <v>0</v>
      </c>
      <c r="CM46" s="54" t="e">
        <f>CL46/CV46</f>
        <v>#DIV/0!</v>
      </c>
      <c r="CN46" s="71">
        <f>CN8+CN30+CN45</f>
        <v>0</v>
      </c>
      <c r="CO46" s="54" t="e">
        <f>CN46/CV46</f>
        <v>#DIV/0!</v>
      </c>
      <c r="CP46" s="71">
        <f>CP8+CP30+CP45</f>
        <v>0</v>
      </c>
      <c r="CQ46" s="54" t="e">
        <f>CP46/CV46</f>
        <v>#DIV/0!</v>
      </c>
      <c r="CR46" s="71">
        <f>CR8+CR30+CR45</f>
        <v>0</v>
      </c>
      <c r="CS46" s="54" t="e">
        <f>CR46/CV46</f>
        <v>#DIV/0!</v>
      </c>
      <c r="CT46" s="71">
        <f>CT8+CT30+CT45</f>
        <v>0</v>
      </c>
      <c r="CU46" s="54" t="e">
        <f t="shared" si="16"/>
        <v>#DIV/0!</v>
      </c>
      <c r="CV46" s="78">
        <f t="shared" si="17"/>
        <v>0</v>
      </c>
    </row>
    <row r="47" spans="1:100" x14ac:dyDescent="0.2">
      <c r="B47" s="66" t="s">
        <v>80</v>
      </c>
      <c r="C47" s="14"/>
      <c r="D47" s="12"/>
      <c r="F47" s="12"/>
      <c r="G47" s="14"/>
      <c r="H47" s="12"/>
      <c r="I47" s="14"/>
      <c r="J47" s="12"/>
      <c r="K47" s="14"/>
      <c r="L47" s="12"/>
      <c r="M47" s="12"/>
      <c r="P47" s="66" t="s">
        <v>80</v>
      </c>
      <c r="Q47" s="14"/>
      <c r="R47" s="12"/>
      <c r="T47" s="12"/>
      <c r="U47" s="14"/>
      <c r="V47" s="12"/>
      <c r="W47" s="14"/>
      <c r="X47" s="12"/>
      <c r="Y47" s="14"/>
      <c r="Z47" s="12"/>
      <c r="AA47" s="12"/>
      <c r="AD47" s="66" t="s">
        <v>80</v>
      </c>
      <c r="AE47" s="14"/>
      <c r="AF47" s="12"/>
      <c r="AH47" s="12"/>
      <c r="AI47" s="14"/>
      <c r="AJ47" s="12"/>
      <c r="AK47" s="14"/>
      <c r="AL47" s="12"/>
      <c r="AM47" s="14"/>
      <c r="AN47" s="12"/>
      <c r="AO47" s="14"/>
      <c r="AP47" s="12"/>
      <c r="AQ47" s="12"/>
      <c r="AS47" s="66" t="s">
        <v>80</v>
      </c>
      <c r="AT47" s="14"/>
      <c r="AU47" s="12"/>
      <c r="AW47" s="12"/>
      <c r="AX47" s="14"/>
      <c r="AY47" s="12"/>
      <c r="AZ47" s="14"/>
      <c r="BA47" s="12"/>
      <c r="BB47" s="14"/>
      <c r="BC47" s="12"/>
      <c r="BD47" s="14"/>
      <c r="BE47" s="12"/>
      <c r="BF47" s="12"/>
      <c r="BI47" s="66" t="s">
        <v>80</v>
      </c>
      <c r="BJ47" s="14"/>
      <c r="BK47" s="12"/>
      <c r="BM47" s="12"/>
      <c r="BN47" s="14"/>
      <c r="BO47" s="12"/>
      <c r="BP47" s="14"/>
      <c r="BQ47" s="12"/>
      <c r="BR47" s="14"/>
      <c r="BS47" s="12"/>
      <c r="BT47" s="14"/>
      <c r="BU47" s="12"/>
      <c r="BV47" s="14"/>
      <c r="BW47" s="12"/>
      <c r="BX47" s="14"/>
      <c r="BY47" s="12"/>
      <c r="BZ47" s="14"/>
      <c r="CA47" s="12"/>
      <c r="CB47" s="14"/>
      <c r="CC47" s="12"/>
      <c r="CD47" s="12"/>
      <c r="CG47" s="66" t="s">
        <v>80</v>
      </c>
      <c r="CH47" s="14"/>
      <c r="CI47" s="12"/>
      <c r="CK47" s="12"/>
      <c r="CL47" s="14"/>
      <c r="CM47" s="12"/>
      <c r="CN47" s="14"/>
      <c r="CO47" s="12"/>
      <c r="CP47" s="14"/>
      <c r="CQ47" s="12"/>
      <c r="CR47" s="14"/>
      <c r="CS47" s="12"/>
      <c r="CT47" s="14"/>
      <c r="CU47" s="12"/>
      <c r="CV47" s="12"/>
    </row>
  </sheetData>
  <phoneticPr fontId="2" type="noConversion"/>
  <printOptions horizontalCentered="1" verticalCentered="1"/>
  <pageMargins left="0.23622047244094491" right="0.27559055118110237" top="0.6692913385826772" bottom="0.55118110236220474" header="0.27559055118110237" footer="0.27559055118110237"/>
  <pageSetup paperSize="9" scale="60" orientation="portrait" r:id="rId1"/>
  <headerFooter alignWithMargins="0">
    <oddHeader>&amp;C&amp;"-,Normal"&amp;K03+000Observatoire de l'habitat de la Martinique&amp;K000000
&amp;"-,Gras"&amp;11Les 65 ans et +</oddHeader>
  </headerFooter>
  <colBreaks count="5" manualBreakCount="5">
    <brk id="14" max="46" man="1"/>
    <brk id="28" max="46" man="1"/>
    <brk id="44" max="46" man="1"/>
    <brk id="60" max="46" man="1"/>
    <brk id="83" max="46" man="1"/>
  </col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51"/>
  <sheetViews>
    <sheetView workbookViewId="0"/>
  </sheetViews>
  <sheetFormatPr baseColWidth="10" defaultRowHeight="12.75" x14ac:dyDescent="0.2"/>
  <cols>
    <col min="1" max="1" width="11.85546875" customWidth="1"/>
    <col min="2" max="2" width="19.28515625" customWidth="1"/>
    <col min="3" max="3" width="11.42578125" style="55"/>
    <col min="4" max="4" width="8.7109375" customWidth="1"/>
    <col min="5" max="5" width="11.42578125" style="62"/>
    <col min="6" max="6" width="8.7109375" customWidth="1"/>
    <col min="7" max="7" width="11.42578125" style="55"/>
    <col min="8" max="8" width="8.7109375" customWidth="1"/>
    <col min="9" max="9" width="11.42578125" style="55"/>
    <col min="10" max="10" width="8.7109375" customWidth="1"/>
    <col min="11" max="11" width="11.42578125" style="55"/>
    <col min="12" max="12" width="8.7109375" customWidth="1"/>
    <col min="14" max="14" width="8.140625" customWidth="1"/>
    <col min="15" max="15" width="1.7109375" customWidth="1"/>
    <col min="16" max="16" width="19.28515625" customWidth="1"/>
    <col min="17" max="17" width="11.42578125" style="55"/>
    <col min="18" max="18" width="8.7109375" customWidth="1"/>
    <col min="19" max="19" width="11.42578125" style="62"/>
    <col min="20" max="22" width="8.7109375" customWidth="1"/>
    <col min="23" max="23" width="11.42578125" style="55"/>
    <col min="24" max="24" width="8.7109375" customWidth="1"/>
    <col min="25" max="25" width="11.42578125" style="55"/>
    <col min="26" max="26" width="8.7109375" customWidth="1"/>
    <col min="27" max="27" width="11.42578125" style="55"/>
    <col min="28" max="28" width="8.7109375" customWidth="1"/>
    <col min="29" max="29" width="11.42578125" style="55"/>
    <col min="30" max="30" width="8.7109375" customWidth="1"/>
    <col min="32" max="32" width="3.140625" customWidth="1"/>
    <col min="33" max="33" width="19.28515625" customWidth="1"/>
    <col min="34" max="34" width="10.5703125" style="55" customWidth="1"/>
    <col min="35" max="35" width="8.7109375" customWidth="1"/>
    <col min="36" max="36" width="10.5703125" style="62" customWidth="1"/>
    <col min="37" max="37" width="8.7109375" customWidth="1"/>
    <col min="38" max="38" width="10.5703125" style="55" customWidth="1"/>
    <col min="39" max="39" width="8.7109375" customWidth="1"/>
    <col min="40" max="40" width="10.5703125" style="55" customWidth="1"/>
    <col min="41" max="41" width="8.7109375" customWidth="1"/>
    <col min="42" max="42" width="10.5703125" style="55" customWidth="1"/>
    <col min="43" max="43" width="8.7109375" customWidth="1"/>
    <col min="44" max="44" width="10.5703125" style="55" customWidth="1"/>
    <col min="45" max="45" width="8.7109375" customWidth="1"/>
    <col min="46" max="46" width="10.5703125" customWidth="1"/>
    <col min="47" max="47" width="2.42578125" customWidth="1"/>
    <col min="48" max="48" width="19.28515625" customWidth="1"/>
    <col min="49" max="49" width="10" style="55" customWidth="1"/>
    <col min="50" max="50" width="8.7109375" customWidth="1"/>
    <col min="51" max="51" width="10" style="62" customWidth="1"/>
    <col min="52" max="52" width="8.7109375" customWidth="1"/>
    <col min="53" max="53" width="10" style="55" customWidth="1"/>
    <col min="54" max="54" width="8.7109375" customWidth="1"/>
    <col min="55" max="55" width="10" style="55" customWidth="1"/>
    <col min="56" max="56" width="8.7109375" customWidth="1"/>
    <col min="57" max="57" width="10" style="55" customWidth="1"/>
    <col min="58" max="58" width="8.7109375" customWidth="1"/>
    <col min="59" max="59" width="10" style="55" customWidth="1"/>
    <col min="60" max="60" width="8.7109375" customWidth="1"/>
    <col min="62" max="62" width="3.42578125" customWidth="1"/>
    <col min="63" max="63" width="18.7109375" customWidth="1"/>
    <col min="64" max="64" width="9.5703125" style="55" customWidth="1"/>
    <col min="65" max="65" width="8.28515625" customWidth="1"/>
    <col min="66" max="66" width="9.5703125" style="62" customWidth="1"/>
    <col min="67" max="67" width="8.28515625" customWidth="1"/>
    <col min="68" max="68" width="9.5703125" style="55" customWidth="1"/>
    <col min="69" max="69" width="8.28515625" customWidth="1"/>
    <col min="70" max="70" width="9.5703125" style="55" customWidth="1"/>
    <col min="71" max="71" width="8.28515625" customWidth="1"/>
    <col min="72" max="72" width="9.5703125" style="55" customWidth="1"/>
    <col min="73" max="73" width="8.28515625" customWidth="1"/>
    <col min="74" max="74" width="9.5703125" style="55" customWidth="1"/>
    <col min="75" max="75" width="8.28515625" customWidth="1"/>
    <col min="76" max="76" width="9.5703125" style="55" customWidth="1"/>
    <col min="77" max="77" width="8.28515625" customWidth="1"/>
    <col min="78" max="78" width="9.5703125" customWidth="1"/>
    <col min="79" max="79" width="4.28515625" customWidth="1"/>
    <col min="80" max="80" width="19.28515625" customWidth="1"/>
    <col min="81" max="81" width="50" style="55" customWidth="1"/>
  </cols>
  <sheetData>
    <row r="1" spans="1:81" x14ac:dyDescent="0.2">
      <c r="C1"/>
      <c r="E1"/>
      <c r="G1"/>
      <c r="I1"/>
      <c r="K1"/>
    </row>
    <row r="2" spans="1:81" ht="15" x14ac:dyDescent="0.2">
      <c r="C2" s="83" t="s">
        <v>171</v>
      </c>
      <c r="D2" s="79"/>
      <c r="E2" s="80"/>
      <c r="F2" s="79"/>
      <c r="G2" s="81"/>
      <c r="H2" s="79"/>
      <c r="I2" s="81"/>
      <c r="J2" s="79"/>
      <c r="K2" s="81"/>
      <c r="L2" s="79"/>
      <c r="M2" s="82"/>
      <c r="Q2" s="83" t="s">
        <v>172</v>
      </c>
      <c r="R2" s="79"/>
      <c r="S2" s="80"/>
      <c r="T2" s="79"/>
      <c r="U2" s="79"/>
      <c r="V2" s="79"/>
      <c r="W2" s="81"/>
      <c r="X2" s="79"/>
      <c r="Y2" s="81"/>
      <c r="Z2" s="79"/>
      <c r="AA2" s="81"/>
      <c r="AB2" s="79"/>
      <c r="AC2" s="81"/>
      <c r="AD2" s="79"/>
      <c r="AE2" s="82"/>
      <c r="AH2" s="83" t="s">
        <v>173</v>
      </c>
      <c r="AI2" s="79"/>
      <c r="AJ2" s="80"/>
      <c r="AK2" s="79"/>
      <c r="AL2" s="81"/>
      <c r="AM2" s="79"/>
      <c r="AN2" s="81"/>
      <c r="AO2" s="79"/>
      <c r="AP2" s="81"/>
      <c r="AQ2" s="79"/>
      <c r="AR2" s="81"/>
      <c r="AS2" s="79"/>
      <c r="AT2" s="82"/>
      <c r="AW2" s="83" t="s">
        <v>174</v>
      </c>
      <c r="AX2" s="79"/>
      <c r="AY2" s="80"/>
      <c r="AZ2" s="79"/>
      <c r="BA2" s="81"/>
      <c r="BB2" s="79"/>
      <c r="BC2" s="81"/>
      <c r="BD2" s="79"/>
      <c r="BE2" s="81"/>
      <c r="BF2" s="79"/>
      <c r="BG2" s="81"/>
      <c r="BH2" s="79"/>
      <c r="BI2" s="82"/>
      <c r="BL2" s="83" t="s">
        <v>175</v>
      </c>
      <c r="BM2" s="79"/>
      <c r="BN2" s="80"/>
      <c r="BO2" s="79"/>
      <c r="BP2" s="81"/>
      <c r="BQ2" s="79"/>
      <c r="BR2" s="81"/>
      <c r="BS2" s="79"/>
      <c r="BT2" s="81"/>
      <c r="BU2" s="79"/>
      <c r="BV2" s="81"/>
      <c r="BW2" s="79"/>
      <c r="BX2" s="81"/>
      <c r="BY2" s="79"/>
      <c r="BZ2" s="82"/>
    </row>
    <row r="3" spans="1:81" ht="64.5" thickBot="1" x14ac:dyDescent="0.25">
      <c r="C3" s="45" t="s">
        <v>81</v>
      </c>
      <c r="D3" s="46" t="s">
        <v>55</v>
      </c>
      <c r="E3" s="64" t="s">
        <v>85</v>
      </c>
      <c r="F3" s="46" t="s">
        <v>55</v>
      </c>
      <c r="G3" s="45" t="s">
        <v>82</v>
      </c>
      <c r="H3" s="46" t="s">
        <v>55</v>
      </c>
      <c r="I3" s="45" t="s">
        <v>84</v>
      </c>
      <c r="J3" s="46" t="s">
        <v>55</v>
      </c>
      <c r="K3" s="45" t="s">
        <v>83</v>
      </c>
      <c r="L3" s="46" t="s">
        <v>55</v>
      </c>
      <c r="M3" s="61" t="s">
        <v>65</v>
      </c>
      <c r="Q3" s="45" t="s">
        <v>86</v>
      </c>
      <c r="R3" s="46" t="s">
        <v>55</v>
      </c>
      <c r="S3" s="64" t="s">
        <v>87</v>
      </c>
      <c r="T3" s="46" t="s">
        <v>55</v>
      </c>
      <c r="U3" s="97"/>
      <c r="V3" s="97"/>
      <c r="W3" s="45" t="s">
        <v>88</v>
      </c>
      <c r="X3" s="46" t="s">
        <v>55</v>
      </c>
      <c r="Y3" s="45" t="s">
        <v>117</v>
      </c>
      <c r="Z3" s="46" t="s">
        <v>55</v>
      </c>
      <c r="AA3" s="45" t="s">
        <v>89</v>
      </c>
      <c r="AB3" s="46" t="s">
        <v>55</v>
      </c>
      <c r="AC3" s="45" t="s">
        <v>90</v>
      </c>
      <c r="AD3" s="46" t="s">
        <v>55</v>
      </c>
      <c r="AE3" s="61" t="s">
        <v>65</v>
      </c>
      <c r="AH3" s="45" t="s">
        <v>91</v>
      </c>
      <c r="AI3" s="46" t="s">
        <v>55</v>
      </c>
      <c r="AJ3" s="64" t="s">
        <v>92</v>
      </c>
      <c r="AK3" s="46" t="s">
        <v>55</v>
      </c>
      <c r="AL3" s="45" t="s">
        <v>93</v>
      </c>
      <c r="AM3" s="46" t="s">
        <v>55</v>
      </c>
      <c r="AN3" s="45" t="s">
        <v>94</v>
      </c>
      <c r="AO3" s="46" t="s">
        <v>55</v>
      </c>
      <c r="AP3" s="45" t="s">
        <v>95</v>
      </c>
      <c r="AQ3" s="46" t="s">
        <v>55</v>
      </c>
      <c r="AR3" s="45" t="s">
        <v>96</v>
      </c>
      <c r="AS3" s="46" t="s">
        <v>55</v>
      </c>
      <c r="AT3" s="61" t="s">
        <v>65</v>
      </c>
      <c r="AW3" s="45" t="s">
        <v>60</v>
      </c>
      <c r="AX3" s="46" t="s">
        <v>55</v>
      </c>
      <c r="AY3" s="64" t="s">
        <v>61</v>
      </c>
      <c r="AZ3" s="46" t="s">
        <v>55</v>
      </c>
      <c r="BA3" s="45" t="s">
        <v>62</v>
      </c>
      <c r="BB3" s="46" t="s">
        <v>55</v>
      </c>
      <c r="BC3" s="45" t="s">
        <v>63</v>
      </c>
      <c r="BD3" s="46" t="s">
        <v>55</v>
      </c>
      <c r="BE3" s="45" t="s">
        <v>97</v>
      </c>
      <c r="BF3" s="46" t="s">
        <v>55</v>
      </c>
      <c r="BG3" s="45" t="s">
        <v>118</v>
      </c>
      <c r="BH3" s="46" t="s">
        <v>55</v>
      </c>
      <c r="BI3" s="61" t="s">
        <v>65</v>
      </c>
      <c r="BL3" s="45" t="s">
        <v>109</v>
      </c>
      <c r="BM3" s="46" t="s">
        <v>55</v>
      </c>
      <c r="BN3" s="64" t="s">
        <v>110</v>
      </c>
      <c r="BO3" s="46" t="s">
        <v>55</v>
      </c>
      <c r="BP3" s="45" t="s">
        <v>111</v>
      </c>
      <c r="BQ3" s="46" t="s">
        <v>55</v>
      </c>
      <c r="BR3" s="45" t="s">
        <v>112</v>
      </c>
      <c r="BS3" s="46" t="s">
        <v>55</v>
      </c>
      <c r="BT3" s="45" t="s">
        <v>113</v>
      </c>
      <c r="BU3" s="46" t="s">
        <v>55</v>
      </c>
      <c r="BV3" s="45" t="s">
        <v>116</v>
      </c>
      <c r="BW3" s="46" t="s">
        <v>55</v>
      </c>
      <c r="BX3" s="45" t="s">
        <v>115</v>
      </c>
      <c r="BY3" s="46" t="s">
        <v>55</v>
      </c>
      <c r="BZ3" s="61" t="s">
        <v>65</v>
      </c>
      <c r="CC3" s="93" t="s">
        <v>114</v>
      </c>
    </row>
    <row r="4" spans="1:81" x14ac:dyDescent="0.2">
      <c r="A4" s="2">
        <v>97209</v>
      </c>
      <c r="B4" s="33" t="s">
        <v>8</v>
      </c>
      <c r="C4" s="22"/>
      <c r="D4" s="84"/>
      <c r="E4" s="22"/>
      <c r="F4" s="84"/>
      <c r="G4" s="22"/>
      <c r="H4" s="84"/>
      <c r="I4" s="22"/>
      <c r="J4" s="84"/>
      <c r="K4" s="22"/>
      <c r="L4" s="84" t="e">
        <f>K4/M4</f>
        <v>#DIV/0!</v>
      </c>
      <c r="M4" s="72">
        <f t="shared" ref="M4:M46" si="0">K4+I4+G4+E4+C4</f>
        <v>0</v>
      </c>
      <c r="P4" s="33" t="s">
        <v>8</v>
      </c>
      <c r="Q4" s="22"/>
      <c r="R4" s="84"/>
      <c r="S4" s="22"/>
      <c r="T4" s="84"/>
      <c r="U4" s="170" t="e">
        <f>(S4)/(S4+Q4)</f>
        <v>#DIV/0!</v>
      </c>
      <c r="V4" s="170"/>
      <c r="W4" s="22"/>
      <c r="X4" s="84"/>
      <c r="Y4" s="22"/>
      <c r="Z4" s="84"/>
      <c r="AA4" s="22"/>
      <c r="AB4" s="84"/>
      <c r="AC4" s="22"/>
      <c r="AD4" s="84" t="e">
        <f>AC4/AE4</f>
        <v>#DIV/0!</v>
      </c>
      <c r="AE4" s="72">
        <f>AA4+Y4+W4+S4+Q4+AC4</f>
        <v>0</v>
      </c>
      <c r="AG4" s="33" t="s">
        <v>8</v>
      </c>
      <c r="AH4" s="22"/>
      <c r="AI4" s="84"/>
      <c r="AJ4" s="22"/>
      <c r="AK4" s="84"/>
      <c r="AL4" s="22"/>
      <c r="AM4" s="84"/>
      <c r="AN4" s="22"/>
      <c r="AO4" s="84"/>
      <c r="AP4" s="22"/>
      <c r="AQ4" s="84"/>
      <c r="AR4" s="22"/>
      <c r="AS4" s="84" t="e">
        <f t="shared" ref="AS4:AS46" si="1">AR4/AT4</f>
        <v>#DIV/0!</v>
      </c>
      <c r="AT4" s="72">
        <f t="shared" ref="AT4:AT46" si="2">AP4+AN4+AL4+AJ4+AH4+AR4</f>
        <v>0</v>
      </c>
      <c r="AV4" s="33" t="s">
        <v>8</v>
      </c>
      <c r="AW4" s="22"/>
      <c r="AX4" s="84" t="e">
        <f t="shared" ref="AX4:AX44" si="3">AW4/BI4</f>
        <v>#DIV/0!</v>
      </c>
      <c r="AY4" s="22"/>
      <c r="AZ4" s="84"/>
      <c r="BA4" s="22"/>
      <c r="BB4" s="84"/>
      <c r="BC4" s="22"/>
      <c r="BD4" s="84"/>
      <c r="BE4" s="22"/>
      <c r="BF4" s="84"/>
      <c r="BG4" s="22"/>
      <c r="BH4" s="84" t="e">
        <f t="shared" ref="BH4:BH46" si="4">BG4/BI4</f>
        <v>#DIV/0!</v>
      </c>
      <c r="BI4" s="72">
        <f t="shared" ref="BI4:BI46" si="5">BE4+BC4+BA4+AY4+AW4+BG4</f>
        <v>0</v>
      </c>
      <c r="BK4" s="33" t="s">
        <v>8</v>
      </c>
      <c r="BL4" s="22"/>
      <c r="BM4" s="84" t="e">
        <f t="shared" ref="BM4:BM43" si="6">BL4/BZ4</f>
        <v>#DIV/0!</v>
      </c>
      <c r="BN4" s="22"/>
      <c r="BO4" s="84" t="e">
        <f t="shared" ref="BO4:BO43" si="7">BN4/BZ4</f>
        <v>#DIV/0!</v>
      </c>
      <c r="BP4" s="22"/>
      <c r="BQ4" s="84" t="e">
        <f t="shared" ref="BQ4:BQ43" si="8">BP4/BZ4</f>
        <v>#DIV/0!</v>
      </c>
      <c r="BR4" s="22"/>
      <c r="BS4" s="84" t="e">
        <f t="shared" ref="BS4:BS43" si="9">BR4/BZ4</f>
        <v>#DIV/0!</v>
      </c>
      <c r="BT4" s="22"/>
      <c r="BU4" s="84" t="e">
        <f t="shared" ref="BU4:BU43" si="10">BT4/BZ4</f>
        <v>#DIV/0!</v>
      </c>
      <c r="BV4" s="22"/>
      <c r="BW4" s="84" t="e">
        <f t="shared" ref="BW4:BW43" si="11">BV4/BZ4</f>
        <v>#DIV/0!</v>
      </c>
      <c r="BX4" s="22"/>
      <c r="BY4" s="84" t="e">
        <f>BX4/BZ4</f>
        <v>#DIV/0!</v>
      </c>
      <c r="BZ4" s="72">
        <f>BT4+BR4+BP4+BN4+BL4+BV4+BX4</f>
        <v>0</v>
      </c>
      <c r="CB4" s="6" t="s">
        <v>8</v>
      </c>
      <c r="CC4" s="89"/>
    </row>
    <row r="5" spans="1:81" x14ac:dyDescent="0.2">
      <c r="A5" s="1">
        <v>97213</v>
      </c>
      <c r="B5" s="34" t="s">
        <v>10</v>
      </c>
      <c r="C5" s="22"/>
      <c r="D5" s="84"/>
      <c r="E5" s="22"/>
      <c r="F5" s="84"/>
      <c r="G5" s="22"/>
      <c r="H5" s="84"/>
      <c r="I5" s="22"/>
      <c r="J5" s="84"/>
      <c r="K5" s="22"/>
      <c r="L5" s="84" t="e">
        <f t="shared" ref="L5:L46" si="12">K5/$M5</f>
        <v>#DIV/0!</v>
      </c>
      <c r="M5" s="73">
        <f t="shared" si="0"/>
        <v>0</v>
      </c>
      <c r="P5" s="34" t="s">
        <v>10</v>
      </c>
      <c r="Q5" s="22"/>
      <c r="R5" s="84"/>
      <c r="S5" s="22"/>
      <c r="T5" s="84"/>
      <c r="U5" s="170" t="e">
        <f t="shared" ref="U5:U46" si="13">(S5)/(S5+Q5)</f>
        <v>#DIV/0!</v>
      </c>
      <c r="V5" s="170"/>
      <c r="W5" s="22"/>
      <c r="X5" s="84"/>
      <c r="Y5" s="22"/>
      <c r="Z5" s="84"/>
      <c r="AA5" s="22"/>
      <c r="AB5" s="84"/>
      <c r="AC5" s="22"/>
      <c r="AD5" s="84" t="e">
        <f t="shared" ref="AD5:AD46" si="14">AC5/AE5</f>
        <v>#DIV/0!</v>
      </c>
      <c r="AE5" s="73">
        <f t="shared" ref="AE5:AE46" si="15">AA5+Y5+W5+S5+Q5+AC5</f>
        <v>0</v>
      </c>
      <c r="AG5" s="34" t="s">
        <v>10</v>
      </c>
      <c r="AH5" s="22"/>
      <c r="AI5" s="84"/>
      <c r="AJ5" s="22"/>
      <c r="AK5" s="84"/>
      <c r="AL5" s="22"/>
      <c r="AM5" s="84"/>
      <c r="AN5" s="22"/>
      <c r="AO5" s="84"/>
      <c r="AP5" s="22"/>
      <c r="AQ5" s="84"/>
      <c r="AR5" s="22"/>
      <c r="AS5" s="84" t="e">
        <f t="shared" si="1"/>
        <v>#DIV/0!</v>
      </c>
      <c r="AT5" s="73">
        <f t="shared" si="2"/>
        <v>0</v>
      </c>
      <c r="AV5" s="34" t="s">
        <v>10</v>
      </c>
      <c r="AW5" s="22"/>
      <c r="AX5" s="84" t="e">
        <f t="shared" si="3"/>
        <v>#DIV/0!</v>
      </c>
      <c r="AY5" s="22"/>
      <c r="AZ5" s="84"/>
      <c r="BA5" s="22"/>
      <c r="BB5" s="84"/>
      <c r="BC5" s="22"/>
      <c r="BD5" s="84"/>
      <c r="BE5" s="22"/>
      <c r="BF5" s="84"/>
      <c r="BG5" s="22"/>
      <c r="BH5" s="84" t="e">
        <f t="shared" si="4"/>
        <v>#DIV/0!</v>
      </c>
      <c r="BI5" s="73">
        <f t="shared" si="5"/>
        <v>0</v>
      </c>
      <c r="BK5" s="34" t="s">
        <v>10</v>
      </c>
      <c r="BL5" s="22"/>
      <c r="BM5" s="84" t="e">
        <f t="shared" si="6"/>
        <v>#DIV/0!</v>
      </c>
      <c r="BN5" s="22"/>
      <c r="BO5" s="84" t="e">
        <f t="shared" si="7"/>
        <v>#DIV/0!</v>
      </c>
      <c r="BP5" s="22"/>
      <c r="BQ5" s="84" t="e">
        <f t="shared" si="8"/>
        <v>#DIV/0!</v>
      </c>
      <c r="BR5" s="22"/>
      <c r="BS5" s="84" t="e">
        <f t="shared" si="9"/>
        <v>#DIV/0!</v>
      </c>
      <c r="BT5" s="22"/>
      <c r="BU5" s="84" t="e">
        <f t="shared" si="10"/>
        <v>#DIV/0!</v>
      </c>
      <c r="BV5" s="22"/>
      <c r="BW5" s="84" t="e">
        <f t="shared" si="11"/>
        <v>#DIV/0!</v>
      </c>
      <c r="BX5" s="22"/>
      <c r="BY5" s="84" t="e">
        <f t="shared" ref="BY5:BY46" si="16">BX5/BZ5</f>
        <v>#DIV/0!</v>
      </c>
      <c r="BZ5" s="73">
        <f t="shared" ref="BZ5:BZ46" si="17">BT5+BR5+BP5+BN5+BL5+BV5+BX5</f>
        <v>0</v>
      </c>
      <c r="CB5" s="7" t="s">
        <v>10</v>
      </c>
      <c r="CC5" s="90"/>
    </row>
    <row r="6" spans="1:81" x14ac:dyDescent="0.2">
      <c r="A6" s="1">
        <v>97224</v>
      </c>
      <c r="B6" s="34" t="s">
        <v>19</v>
      </c>
      <c r="C6" s="22"/>
      <c r="D6" s="84"/>
      <c r="E6" s="22"/>
      <c r="F6" s="84"/>
      <c r="G6" s="22"/>
      <c r="H6" s="84"/>
      <c r="I6" s="22"/>
      <c r="J6" s="84"/>
      <c r="K6" s="22"/>
      <c r="L6" s="84" t="e">
        <f t="shared" si="12"/>
        <v>#DIV/0!</v>
      </c>
      <c r="M6" s="73">
        <f t="shared" si="0"/>
        <v>0</v>
      </c>
      <c r="P6" s="34" t="s">
        <v>19</v>
      </c>
      <c r="Q6" s="22"/>
      <c r="R6" s="84"/>
      <c r="S6" s="22"/>
      <c r="T6" s="84"/>
      <c r="U6" s="170" t="e">
        <f t="shared" si="13"/>
        <v>#DIV/0!</v>
      </c>
      <c r="V6" s="170"/>
      <c r="W6" s="22"/>
      <c r="X6" s="84"/>
      <c r="Y6" s="22"/>
      <c r="Z6" s="84"/>
      <c r="AA6" s="22"/>
      <c r="AB6" s="84"/>
      <c r="AC6" s="22"/>
      <c r="AD6" s="84" t="e">
        <f t="shared" si="14"/>
        <v>#DIV/0!</v>
      </c>
      <c r="AE6" s="73">
        <f t="shared" si="15"/>
        <v>0</v>
      </c>
      <c r="AG6" s="34" t="s">
        <v>19</v>
      </c>
      <c r="AH6" s="22"/>
      <c r="AI6" s="84"/>
      <c r="AJ6" s="22"/>
      <c r="AK6" s="84"/>
      <c r="AL6" s="22"/>
      <c r="AM6" s="84"/>
      <c r="AN6" s="22"/>
      <c r="AO6" s="84"/>
      <c r="AP6" s="22"/>
      <c r="AQ6" s="84"/>
      <c r="AR6" s="22"/>
      <c r="AS6" s="84" t="e">
        <f t="shared" si="1"/>
        <v>#DIV/0!</v>
      </c>
      <c r="AT6" s="73">
        <f t="shared" si="2"/>
        <v>0</v>
      </c>
      <c r="AV6" s="34" t="s">
        <v>19</v>
      </c>
      <c r="AW6" s="22"/>
      <c r="AX6" s="84" t="e">
        <f t="shared" si="3"/>
        <v>#DIV/0!</v>
      </c>
      <c r="AY6" s="22"/>
      <c r="AZ6" s="84"/>
      <c r="BA6" s="22"/>
      <c r="BB6" s="84"/>
      <c r="BC6" s="22"/>
      <c r="BD6" s="84"/>
      <c r="BE6" s="22"/>
      <c r="BF6" s="84"/>
      <c r="BG6" s="22"/>
      <c r="BH6" s="84" t="e">
        <f t="shared" si="4"/>
        <v>#DIV/0!</v>
      </c>
      <c r="BI6" s="73">
        <f t="shared" si="5"/>
        <v>0</v>
      </c>
      <c r="BK6" s="34" t="s">
        <v>19</v>
      </c>
      <c r="BL6" s="22"/>
      <c r="BM6" s="84" t="e">
        <f t="shared" si="6"/>
        <v>#DIV/0!</v>
      </c>
      <c r="BN6" s="22"/>
      <c r="BO6" s="84" t="e">
        <f t="shared" si="7"/>
        <v>#DIV/0!</v>
      </c>
      <c r="BP6" s="22"/>
      <c r="BQ6" s="84" t="e">
        <f t="shared" si="8"/>
        <v>#DIV/0!</v>
      </c>
      <c r="BR6" s="22"/>
      <c r="BS6" s="84" t="e">
        <f t="shared" si="9"/>
        <v>#DIV/0!</v>
      </c>
      <c r="BT6" s="22"/>
      <c r="BU6" s="84" t="e">
        <f t="shared" si="10"/>
        <v>#DIV/0!</v>
      </c>
      <c r="BV6" s="22"/>
      <c r="BW6" s="84" t="e">
        <f t="shared" si="11"/>
        <v>#DIV/0!</v>
      </c>
      <c r="BX6" s="22"/>
      <c r="BY6" s="84" t="e">
        <f t="shared" si="16"/>
        <v>#DIV/0!</v>
      </c>
      <c r="BZ6" s="73">
        <f t="shared" si="17"/>
        <v>0</v>
      </c>
      <c r="CB6" s="7" t="s">
        <v>19</v>
      </c>
      <c r="CC6" s="90"/>
    </row>
    <row r="7" spans="1:81" x14ac:dyDescent="0.2">
      <c r="A7" s="1">
        <v>97229</v>
      </c>
      <c r="B7" s="35" t="s">
        <v>24</v>
      </c>
      <c r="C7" s="24"/>
      <c r="D7" s="85"/>
      <c r="E7" s="24"/>
      <c r="F7" s="85"/>
      <c r="G7" s="24"/>
      <c r="H7" s="85"/>
      <c r="I7" s="24"/>
      <c r="J7" s="85"/>
      <c r="K7" s="24"/>
      <c r="L7" s="85" t="e">
        <f t="shared" si="12"/>
        <v>#DIV/0!</v>
      </c>
      <c r="M7" s="74">
        <f t="shared" si="0"/>
        <v>0</v>
      </c>
      <c r="P7" s="35" t="s">
        <v>24</v>
      </c>
      <c r="Q7" s="24"/>
      <c r="R7" s="85"/>
      <c r="S7" s="24"/>
      <c r="T7" s="85"/>
      <c r="U7" s="170" t="e">
        <f t="shared" si="13"/>
        <v>#DIV/0!</v>
      </c>
      <c r="V7" s="171"/>
      <c r="W7" s="24"/>
      <c r="X7" s="85"/>
      <c r="Y7" s="24"/>
      <c r="Z7" s="85"/>
      <c r="AA7" s="24"/>
      <c r="AB7" s="85"/>
      <c r="AC7" s="22"/>
      <c r="AD7" s="85" t="e">
        <f t="shared" si="14"/>
        <v>#DIV/0!</v>
      </c>
      <c r="AE7" s="74">
        <f t="shared" si="15"/>
        <v>0</v>
      </c>
      <c r="AG7" s="35" t="s">
        <v>24</v>
      </c>
      <c r="AH7" s="24"/>
      <c r="AI7" s="85"/>
      <c r="AJ7" s="24"/>
      <c r="AK7" s="85"/>
      <c r="AL7" s="24"/>
      <c r="AM7" s="85"/>
      <c r="AN7" s="24"/>
      <c r="AO7" s="85"/>
      <c r="AP7" s="24"/>
      <c r="AQ7" s="85"/>
      <c r="AR7" s="24"/>
      <c r="AS7" s="85" t="e">
        <f t="shared" si="1"/>
        <v>#DIV/0!</v>
      </c>
      <c r="AT7" s="74">
        <f t="shared" si="2"/>
        <v>0</v>
      </c>
      <c r="AV7" s="35" t="s">
        <v>24</v>
      </c>
      <c r="AW7" s="24"/>
      <c r="AX7" s="85" t="e">
        <f t="shared" si="3"/>
        <v>#DIV/0!</v>
      </c>
      <c r="AY7" s="24"/>
      <c r="AZ7" s="85"/>
      <c r="BA7" s="24"/>
      <c r="BB7" s="85"/>
      <c r="BC7" s="24"/>
      <c r="BD7" s="85"/>
      <c r="BE7" s="24"/>
      <c r="BF7" s="85"/>
      <c r="BG7" s="24"/>
      <c r="BH7" s="85" t="e">
        <f t="shared" si="4"/>
        <v>#DIV/0!</v>
      </c>
      <c r="BI7" s="74">
        <f t="shared" si="5"/>
        <v>0</v>
      </c>
      <c r="BK7" s="35" t="s">
        <v>24</v>
      </c>
      <c r="BL7" s="24"/>
      <c r="BM7" s="85" t="e">
        <f t="shared" si="6"/>
        <v>#DIV/0!</v>
      </c>
      <c r="BN7" s="24"/>
      <c r="BO7" s="85" t="e">
        <f t="shared" si="7"/>
        <v>#DIV/0!</v>
      </c>
      <c r="BP7" s="24"/>
      <c r="BQ7" s="85" t="e">
        <f t="shared" si="8"/>
        <v>#DIV/0!</v>
      </c>
      <c r="BR7" s="24"/>
      <c r="BS7" s="85" t="e">
        <f t="shared" si="9"/>
        <v>#DIV/0!</v>
      </c>
      <c r="BT7" s="24"/>
      <c r="BU7" s="85" t="e">
        <f t="shared" si="10"/>
        <v>#DIV/0!</v>
      </c>
      <c r="BV7" s="24"/>
      <c r="BW7" s="85" t="e">
        <f t="shared" si="11"/>
        <v>#DIV/0!</v>
      </c>
      <c r="BX7" s="24"/>
      <c r="BY7" s="85" t="e">
        <f t="shared" si="16"/>
        <v>#DIV/0!</v>
      </c>
      <c r="BZ7" s="74">
        <f t="shared" si="17"/>
        <v>0</v>
      </c>
      <c r="CB7" s="8" t="s">
        <v>24</v>
      </c>
      <c r="CC7" s="90"/>
    </row>
    <row r="8" spans="1:81" ht="13.5" thickBot="1" x14ac:dyDescent="0.25">
      <c r="A8" s="3"/>
      <c r="B8" s="36" t="s">
        <v>34</v>
      </c>
      <c r="C8" s="68">
        <f>SUM(C4:C7)</f>
        <v>0</v>
      </c>
      <c r="D8" s="53"/>
      <c r="E8" s="68"/>
      <c r="F8" s="53"/>
      <c r="G8" s="68"/>
      <c r="H8" s="53"/>
      <c r="I8" s="68"/>
      <c r="J8" s="53"/>
      <c r="K8" s="68">
        <f>SUM(K4:K7)</f>
        <v>0</v>
      </c>
      <c r="L8" s="53" t="e">
        <f t="shared" si="12"/>
        <v>#DIV/0!</v>
      </c>
      <c r="M8" s="75">
        <f t="shared" si="0"/>
        <v>0</v>
      </c>
      <c r="P8" s="36" t="s">
        <v>34</v>
      </c>
      <c r="Q8" s="68">
        <f>SUM(Q4:Q7)</f>
        <v>0</v>
      </c>
      <c r="R8" s="53"/>
      <c r="S8" s="68">
        <f>SUM(S4:S7)</f>
        <v>0</v>
      </c>
      <c r="T8" s="53"/>
      <c r="U8" s="170" t="e">
        <f t="shared" si="13"/>
        <v>#DIV/0!</v>
      </c>
      <c r="V8" s="39"/>
      <c r="W8" s="68">
        <f>SUM(W4:W7)</f>
        <v>0</v>
      </c>
      <c r="X8" s="53"/>
      <c r="Y8" s="68">
        <f>SUM(Y4:Y7)</f>
        <v>0</v>
      </c>
      <c r="Z8" s="53"/>
      <c r="AA8" s="68">
        <f>SUM(AA4:AA7)</f>
        <v>0</v>
      </c>
      <c r="AB8" s="53"/>
      <c r="AC8" s="68">
        <f>SUM(AC4:AC7)</f>
        <v>0</v>
      </c>
      <c r="AD8" s="53" t="e">
        <f t="shared" si="14"/>
        <v>#DIV/0!</v>
      </c>
      <c r="AE8" s="75">
        <f t="shared" si="15"/>
        <v>0</v>
      </c>
      <c r="AG8" s="36" t="s">
        <v>34</v>
      </c>
      <c r="AH8" s="68">
        <f>SUM(AH4:AH7)</f>
        <v>0</v>
      </c>
      <c r="AI8" s="53"/>
      <c r="AJ8" s="68">
        <f>SUM(AJ4:AJ7)</f>
        <v>0</v>
      </c>
      <c r="AK8" s="53"/>
      <c r="AL8" s="68">
        <f>SUM(AL4:AL7)</f>
        <v>0</v>
      </c>
      <c r="AM8" s="53"/>
      <c r="AN8" s="68">
        <f>SUM(AN4:AN7)</f>
        <v>0</v>
      </c>
      <c r="AO8" s="53"/>
      <c r="AP8" s="68">
        <f>SUM(AP4:AP7)</f>
        <v>0</v>
      </c>
      <c r="AQ8" s="53"/>
      <c r="AR8" s="68">
        <f>SUM(AR4:AR7)</f>
        <v>0</v>
      </c>
      <c r="AS8" s="53" t="e">
        <f t="shared" si="1"/>
        <v>#DIV/0!</v>
      </c>
      <c r="AT8" s="75">
        <f t="shared" si="2"/>
        <v>0</v>
      </c>
      <c r="AV8" s="36" t="s">
        <v>34</v>
      </c>
      <c r="AW8" s="68">
        <f>SUM(AW4:AW7)</f>
        <v>0</v>
      </c>
      <c r="AX8" s="53" t="e">
        <f t="shared" si="3"/>
        <v>#DIV/0!</v>
      </c>
      <c r="AY8" s="68">
        <f>SUM(AY4:AY7)</f>
        <v>0</v>
      </c>
      <c r="AZ8" s="53"/>
      <c r="BA8" s="68">
        <f>SUM(BA4:BA7)</f>
        <v>0</v>
      </c>
      <c r="BB8" s="53"/>
      <c r="BC8" s="68">
        <f>SUM(BC4:BC7)</f>
        <v>0</v>
      </c>
      <c r="BD8" s="53"/>
      <c r="BE8" s="68">
        <f>SUM(BE4:BE7)</f>
        <v>0</v>
      </c>
      <c r="BF8" s="53"/>
      <c r="BG8" s="68">
        <f>SUM(BG4:BG7)</f>
        <v>0</v>
      </c>
      <c r="BH8" s="53" t="e">
        <f t="shared" si="4"/>
        <v>#DIV/0!</v>
      </c>
      <c r="BI8" s="75">
        <f t="shared" si="5"/>
        <v>0</v>
      </c>
      <c r="BK8" s="36" t="s">
        <v>34</v>
      </c>
      <c r="BL8" s="68">
        <f>SUM(BL4:BL7)</f>
        <v>0</v>
      </c>
      <c r="BM8" s="53" t="e">
        <f t="shared" si="6"/>
        <v>#DIV/0!</v>
      </c>
      <c r="BN8" s="68">
        <f>SUM(BN4:BN7)</f>
        <v>0</v>
      </c>
      <c r="BO8" s="53" t="e">
        <f t="shared" si="7"/>
        <v>#DIV/0!</v>
      </c>
      <c r="BP8" s="68">
        <f>SUM(BP4:BP7)</f>
        <v>0</v>
      </c>
      <c r="BQ8" s="53" t="e">
        <f t="shared" si="8"/>
        <v>#DIV/0!</v>
      </c>
      <c r="BR8" s="68">
        <f>SUM(BR4:BR7)</f>
        <v>0</v>
      </c>
      <c r="BS8" s="53" t="e">
        <f t="shared" si="9"/>
        <v>#DIV/0!</v>
      </c>
      <c r="BT8" s="68">
        <f>SUM(BT4:BT7)</f>
        <v>0</v>
      </c>
      <c r="BU8" s="53" t="e">
        <f t="shared" si="10"/>
        <v>#DIV/0!</v>
      </c>
      <c r="BV8" s="68">
        <f>SUM(BV4:BV7)</f>
        <v>0</v>
      </c>
      <c r="BW8" s="53" t="e">
        <f t="shared" si="11"/>
        <v>#DIV/0!</v>
      </c>
      <c r="BX8" s="68">
        <f>SUM(BX4:BX7)</f>
        <v>0</v>
      </c>
      <c r="BY8" s="53" t="e">
        <f t="shared" si="16"/>
        <v>#DIV/0!</v>
      </c>
      <c r="BZ8" s="75">
        <f t="shared" si="17"/>
        <v>0</v>
      </c>
      <c r="CB8" s="11" t="s">
        <v>34</v>
      </c>
      <c r="CC8" s="90"/>
    </row>
    <row r="9" spans="1:81" x14ac:dyDescent="0.2">
      <c r="A9" s="1">
        <v>97212</v>
      </c>
      <c r="B9" s="33" t="s">
        <v>9</v>
      </c>
      <c r="C9" s="70"/>
      <c r="D9" s="86"/>
      <c r="E9" s="70"/>
      <c r="F9" s="86"/>
      <c r="G9" s="70"/>
      <c r="H9" s="86"/>
      <c r="I9" s="70"/>
      <c r="J9" s="86"/>
      <c r="K9" s="70"/>
      <c r="L9" s="86" t="e">
        <f t="shared" si="12"/>
        <v>#DIV/0!</v>
      </c>
      <c r="M9" s="72">
        <f t="shared" si="0"/>
        <v>0</v>
      </c>
      <c r="P9" s="33" t="s">
        <v>9</v>
      </c>
      <c r="Q9" s="70"/>
      <c r="R9" s="86"/>
      <c r="S9" s="70"/>
      <c r="T9" s="86"/>
      <c r="U9" s="170" t="e">
        <f t="shared" si="13"/>
        <v>#DIV/0!</v>
      </c>
      <c r="V9" s="172"/>
      <c r="W9" s="70"/>
      <c r="X9" s="86"/>
      <c r="Y9" s="70"/>
      <c r="Z9" s="86"/>
      <c r="AA9" s="22"/>
      <c r="AB9" s="86"/>
      <c r="AC9" s="22"/>
      <c r="AD9" s="86" t="e">
        <f t="shared" si="14"/>
        <v>#DIV/0!</v>
      </c>
      <c r="AE9" s="72">
        <f t="shared" si="15"/>
        <v>0</v>
      </c>
      <c r="AG9" s="33" t="s">
        <v>9</v>
      </c>
      <c r="AH9" s="70"/>
      <c r="AI9" s="86"/>
      <c r="AJ9" s="70"/>
      <c r="AK9" s="86"/>
      <c r="AL9" s="70"/>
      <c r="AM9" s="86"/>
      <c r="AN9" s="70"/>
      <c r="AO9" s="86"/>
      <c r="AP9" s="70"/>
      <c r="AQ9" s="86"/>
      <c r="AR9" s="70"/>
      <c r="AS9" s="86" t="e">
        <f t="shared" si="1"/>
        <v>#DIV/0!</v>
      </c>
      <c r="AT9" s="72">
        <f t="shared" si="2"/>
        <v>0</v>
      </c>
      <c r="AV9" s="33" t="s">
        <v>9</v>
      </c>
      <c r="AW9" s="70"/>
      <c r="AX9" s="86" t="e">
        <f t="shared" si="3"/>
        <v>#DIV/0!</v>
      </c>
      <c r="AY9" s="70"/>
      <c r="AZ9" s="86"/>
      <c r="BA9" s="70"/>
      <c r="BB9" s="86"/>
      <c r="BC9" s="70"/>
      <c r="BD9" s="86"/>
      <c r="BE9" s="70"/>
      <c r="BF9" s="86"/>
      <c r="BG9" s="70"/>
      <c r="BH9" s="86" t="e">
        <f t="shared" si="4"/>
        <v>#DIV/0!</v>
      </c>
      <c r="BI9" s="72">
        <f t="shared" si="5"/>
        <v>0</v>
      </c>
      <c r="BK9" s="33" t="s">
        <v>9</v>
      </c>
      <c r="BL9" s="70"/>
      <c r="BM9" s="86" t="e">
        <f t="shared" si="6"/>
        <v>#DIV/0!</v>
      </c>
      <c r="BN9" s="70"/>
      <c r="BO9" s="86" t="e">
        <f t="shared" si="7"/>
        <v>#DIV/0!</v>
      </c>
      <c r="BP9" s="70"/>
      <c r="BQ9" s="86" t="e">
        <f t="shared" si="8"/>
        <v>#DIV/0!</v>
      </c>
      <c r="BR9" s="70"/>
      <c r="BS9" s="86" t="e">
        <f t="shared" si="9"/>
        <v>#DIV/0!</v>
      </c>
      <c r="BT9" s="70"/>
      <c r="BU9" s="86" t="e">
        <f t="shared" si="10"/>
        <v>#DIV/0!</v>
      </c>
      <c r="BV9" s="70"/>
      <c r="BW9" s="86" t="e">
        <f t="shared" si="11"/>
        <v>#DIV/0!</v>
      </c>
      <c r="BX9" s="70"/>
      <c r="BY9" s="86" t="e">
        <f t="shared" si="16"/>
        <v>#DIV/0!</v>
      </c>
      <c r="BZ9" s="72">
        <f t="shared" si="17"/>
        <v>0</v>
      </c>
      <c r="CB9" s="6" t="s">
        <v>9</v>
      </c>
      <c r="CC9" s="91" t="s">
        <v>119</v>
      </c>
    </row>
    <row r="10" spans="1:81" x14ac:dyDescent="0.2">
      <c r="A10" s="1">
        <v>97222</v>
      </c>
      <c r="B10" s="34" t="s">
        <v>17</v>
      </c>
      <c r="C10" s="22"/>
      <c r="D10" s="84"/>
      <c r="E10" s="22"/>
      <c r="F10" s="84"/>
      <c r="G10" s="22"/>
      <c r="H10" s="84"/>
      <c r="I10" s="22"/>
      <c r="J10" s="84"/>
      <c r="K10" s="22"/>
      <c r="L10" s="84" t="e">
        <f t="shared" si="12"/>
        <v>#DIV/0!</v>
      </c>
      <c r="M10" s="73">
        <f t="shared" si="0"/>
        <v>0</v>
      </c>
      <c r="P10" s="34" t="s">
        <v>17</v>
      </c>
      <c r="Q10" s="22"/>
      <c r="R10" s="84"/>
      <c r="S10" s="22"/>
      <c r="T10" s="84"/>
      <c r="U10" s="170" t="e">
        <f t="shared" si="13"/>
        <v>#DIV/0!</v>
      </c>
      <c r="V10" s="170"/>
      <c r="W10" s="22"/>
      <c r="X10" s="84"/>
      <c r="Y10" s="22"/>
      <c r="Z10" s="84"/>
      <c r="AA10" s="22"/>
      <c r="AB10" s="84"/>
      <c r="AC10" s="22"/>
      <c r="AD10" s="84" t="e">
        <f t="shared" si="14"/>
        <v>#DIV/0!</v>
      </c>
      <c r="AE10" s="73">
        <f t="shared" si="15"/>
        <v>0</v>
      </c>
      <c r="AG10" s="34" t="s">
        <v>17</v>
      </c>
      <c r="AH10" s="22"/>
      <c r="AI10" s="84"/>
      <c r="AJ10" s="22"/>
      <c r="AK10" s="84"/>
      <c r="AL10" s="22"/>
      <c r="AM10" s="84"/>
      <c r="AN10" s="22"/>
      <c r="AO10" s="84"/>
      <c r="AP10" s="22"/>
      <c r="AQ10" s="84"/>
      <c r="AR10" s="22"/>
      <c r="AS10" s="84" t="e">
        <f t="shared" si="1"/>
        <v>#DIV/0!</v>
      </c>
      <c r="AT10" s="73">
        <f t="shared" si="2"/>
        <v>0</v>
      </c>
      <c r="AV10" s="34" t="s">
        <v>17</v>
      </c>
      <c r="AW10" s="22"/>
      <c r="AX10" s="84" t="e">
        <f t="shared" si="3"/>
        <v>#DIV/0!</v>
      </c>
      <c r="AY10" s="22"/>
      <c r="AZ10" s="84"/>
      <c r="BA10" s="22"/>
      <c r="BB10" s="84"/>
      <c r="BC10" s="22"/>
      <c r="BD10" s="84"/>
      <c r="BE10" s="22"/>
      <c r="BF10" s="84"/>
      <c r="BG10" s="22"/>
      <c r="BH10" s="84" t="e">
        <f t="shared" si="4"/>
        <v>#DIV/0!</v>
      </c>
      <c r="BI10" s="73">
        <f t="shared" si="5"/>
        <v>0</v>
      </c>
      <c r="BK10" s="34" t="s">
        <v>17</v>
      </c>
      <c r="BL10" s="22"/>
      <c r="BM10" s="84" t="e">
        <f t="shared" si="6"/>
        <v>#DIV/0!</v>
      </c>
      <c r="BN10" s="22"/>
      <c r="BO10" s="84" t="e">
        <f t="shared" si="7"/>
        <v>#DIV/0!</v>
      </c>
      <c r="BP10" s="22"/>
      <c r="BQ10" s="84" t="e">
        <f t="shared" si="8"/>
        <v>#DIV/0!</v>
      </c>
      <c r="BR10" s="22"/>
      <c r="BS10" s="84" t="e">
        <f t="shared" si="9"/>
        <v>#DIV/0!</v>
      </c>
      <c r="BT10" s="22"/>
      <c r="BU10" s="84" t="e">
        <f t="shared" si="10"/>
        <v>#DIV/0!</v>
      </c>
      <c r="BV10" s="22"/>
      <c r="BW10" s="84" t="e">
        <f t="shared" si="11"/>
        <v>#DIV/0!</v>
      </c>
      <c r="BX10" s="22"/>
      <c r="BY10" s="84" t="e">
        <f t="shared" si="16"/>
        <v>#DIV/0!</v>
      </c>
      <c r="BZ10" s="73">
        <f t="shared" si="17"/>
        <v>0</v>
      </c>
      <c r="CB10" s="7" t="s">
        <v>17</v>
      </c>
      <c r="CC10" s="90"/>
    </row>
    <row r="11" spans="1:81" x14ac:dyDescent="0.2">
      <c r="A11" s="1">
        <v>97228</v>
      </c>
      <c r="B11" s="34" t="s">
        <v>23</v>
      </c>
      <c r="C11" s="22"/>
      <c r="D11" s="84"/>
      <c r="E11" s="22"/>
      <c r="F11" s="84"/>
      <c r="G11" s="22"/>
      <c r="H11" s="84"/>
      <c r="I11" s="22"/>
      <c r="J11" s="84"/>
      <c r="K11" s="22"/>
      <c r="L11" s="84" t="e">
        <f t="shared" si="12"/>
        <v>#DIV/0!</v>
      </c>
      <c r="M11" s="73">
        <f t="shared" si="0"/>
        <v>0</v>
      </c>
      <c r="P11" s="34" t="s">
        <v>23</v>
      </c>
      <c r="Q11" s="22"/>
      <c r="R11" s="84"/>
      <c r="S11" s="22"/>
      <c r="T11" s="84"/>
      <c r="U11" s="170" t="e">
        <f t="shared" si="13"/>
        <v>#DIV/0!</v>
      </c>
      <c r="V11" s="170"/>
      <c r="W11" s="22"/>
      <c r="X11" s="84"/>
      <c r="Y11" s="22"/>
      <c r="Z11" s="84"/>
      <c r="AA11" s="22"/>
      <c r="AB11" s="84"/>
      <c r="AC11" s="22"/>
      <c r="AD11" s="84" t="e">
        <f t="shared" si="14"/>
        <v>#DIV/0!</v>
      </c>
      <c r="AE11" s="73">
        <f t="shared" si="15"/>
        <v>0</v>
      </c>
      <c r="AG11" s="34" t="s">
        <v>23</v>
      </c>
      <c r="AH11" s="22"/>
      <c r="AI11" s="84"/>
      <c r="AJ11" s="22"/>
      <c r="AK11" s="84"/>
      <c r="AL11" s="22"/>
      <c r="AM11" s="84"/>
      <c r="AN11" s="22"/>
      <c r="AO11" s="84"/>
      <c r="AP11" s="22"/>
      <c r="AQ11" s="84"/>
      <c r="AR11" s="22"/>
      <c r="AS11" s="84" t="e">
        <f t="shared" si="1"/>
        <v>#DIV/0!</v>
      </c>
      <c r="AT11" s="73">
        <f t="shared" si="2"/>
        <v>0</v>
      </c>
      <c r="AV11" s="34" t="s">
        <v>23</v>
      </c>
      <c r="AW11" s="22"/>
      <c r="AX11" s="84" t="e">
        <f t="shared" si="3"/>
        <v>#DIV/0!</v>
      </c>
      <c r="AY11" s="22"/>
      <c r="AZ11" s="84"/>
      <c r="BA11" s="22"/>
      <c r="BB11" s="84"/>
      <c r="BC11" s="22"/>
      <c r="BD11" s="84"/>
      <c r="BE11" s="22"/>
      <c r="BF11" s="84"/>
      <c r="BG11" s="22"/>
      <c r="BH11" s="84" t="e">
        <f t="shared" si="4"/>
        <v>#DIV/0!</v>
      </c>
      <c r="BI11" s="73">
        <f t="shared" si="5"/>
        <v>0</v>
      </c>
      <c r="BK11" s="34" t="s">
        <v>23</v>
      </c>
      <c r="BL11" s="22"/>
      <c r="BM11" s="84" t="e">
        <f t="shared" si="6"/>
        <v>#DIV/0!</v>
      </c>
      <c r="BN11" s="22"/>
      <c r="BO11" s="84" t="e">
        <f t="shared" si="7"/>
        <v>#DIV/0!</v>
      </c>
      <c r="BP11" s="22"/>
      <c r="BQ11" s="84" t="e">
        <f t="shared" si="8"/>
        <v>#DIV/0!</v>
      </c>
      <c r="BR11" s="22"/>
      <c r="BS11" s="84" t="e">
        <f t="shared" si="9"/>
        <v>#DIV/0!</v>
      </c>
      <c r="BT11" s="22"/>
      <c r="BU11" s="84" t="e">
        <f t="shared" si="10"/>
        <v>#DIV/0!</v>
      </c>
      <c r="BV11" s="22"/>
      <c r="BW11" s="84" t="e">
        <f t="shared" si="11"/>
        <v>#DIV/0!</v>
      </c>
      <c r="BX11" s="22"/>
      <c r="BY11" s="84" t="e">
        <f t="shared" si="16"/>
        <v>#DIV/0!</v>
      </c>
      <c r="BZ11" s="73">
        <f t="shared" si="17"/>
        <v>0</v>
      </c>
      <c r="CB11" s="7" t="s">
        <v>23</v>
      </c>
      <c r="CC11" s="90"/>
    </row>
    <row r="12" spans="1:81" x14ac:dyDescent="0.2">
      <c r="A12" s="1">
        <v>97230</v>
      </c>
      <c r="B12" s="35" t="s">
        <v>25</v>
      </c>
      <c r="C12" s="24"/>
      <c r="D12" s="85"/>
      <c r="E12" s="24"/>
      <c r="F12" s="85"/>
      <c r="G12" s="24"/>
      <c r="H12" s="85"/>
      <c r="I12" s="24"/>
      <c r="J12" s="85"/>
      <c r="K12" s="24"/>
      <c r="L12" s="85" t="e">
        <f t="shared" si="12"/>
        <v>#DIV/0!</v>
      </c>
      <c r="M12" s="74">
        <f t="shared" si="0"/>
        <v>0</v>
      </c>
      <c r="P12" s="35" t="s">
        <v>25</v>
      </c>
      <c r="Q12" s="24"/>
      <c r="R12" s="85"/>
      <c r="S12" s="24"/>
      <c r="T12" s="85"/>
      <c r="U12" s="170" t="e">
        <f t="shared" si="13"/>
        <v>#DIV/0!</v>
      </c>
      <c r="V12" s="171"/>
      <c r="W12" s="24"/>
      <c r="X12" s="85"/>
      <c r="Y12" s="24"/>
      <c r="Z12" s="85"/>
      <c r="AA12" s="22"/>
      <c r="AB12" s="85"/>
      <c r="AC12" s="22"/>
      <c r="AD12" s="85" t="e">
        <f t="shared" si="14"/>
        <v>#DIV/0!</v>
      </c>
      <c r="AE12" s="74">
        <f t="shared" si="15"/>
        <v>0</v>
      </c>
      <c r="AG12" s="35" t="s">
        <v>25</v>
      </c>
      <c r="AH12" s="24"/>
      <c r="AI12" s="85"/>
      <c r="AJ12" s="24"/>
      <c r="AK12" s="85"/>
      <c r="AL12" s="24"/>
      <c r="AM12" s="85"/>
      <c r="AN12" s="24"/>
      <c r="AO12" s="85"/>
      <c r="AP12" s="24"/>
      <c r="AQ12" s="85"/>
      <c r="AR12" s="24"/>
      <c r="AS12" s="85" t="e">
        <f t="shared" si="1"/>
        <v>#DIV/0!</v>
      </c>
      <c r="AT12" s="74">
        <f t="shared" si="2"/>
        <v>0</v>
      </c>
      <c r="AV12" s="35" t="s">
        <v>25</v>
      </c>
      <c r="AW12" s="24"/>
      <c r="AX12" s="85" t="e">
        <f t="shared" si="3"/>
        <v>#DIV/0!</v>
      </c>
      <c r="AY12" s="24"/>
      <c r="AZ12" s="85"/>
      <c r="BA12" s="24"/>
      <c r="BB12" s="85"/>
      <c r="BC12" s="24"/>
      <c r="BD12" s="85"/>
      <c r="BE12" s="24"/>
      <c r="BF12" s="85"/>
      <c r="BG12" s="24"/>
      <c r="BH12" s="85" t="e">
        <f t="shared" si="4"/>
        <v>#DIV/0!</v>
      </c>
      <c r="BI12" s="74">
        <f t="shared" si="5"/>
        <v>0</v>
      </c>
      <c r="BK12" s="35" t="s">
        <v>25</v>
      </c>
      <c r="BL12" s="24"/>
      <c r="BM12" s="85" t="e">
        <f t="shared" si="6"/>
        <v>#DIV/0!</v>
      </c>
      <c r="BN12" s="24"/>
      <c r="BO12" s="85" t="e">
        <f t="shared" si="7"/>
        <v>#DIV/0!</v>
      </c>
      <c r="BP12" s="24"/>
      <c r="BQ12" s="85" t="e">
        <f t="shared" si="8"/>
        <v>#DIV/0!</v>
      </c>
      <c r="BR12" s="24"/>
      <c r="BS12" s="85" t="e">
        <f t="shared" si="9"/>
        <v>#DIV/0!</v>
      </c>
      <c r="BT12" s="24"/>
      <c r="BU12" s="85" t="e">
        <f t="shared" si="10"/>
        <v>#DIV/0!</v>
      </c>
      <c r="BV12" s="24"/>
      <c r="BW12" s="85" t="e">
        <f t="shared" si="11"/>
        <v>#DIV/0!</v>
      </c>
      <c r="BX12" s="24"/>
      <c r="BY12" s="85" t="e">
        <f t="shared" si="16"/>
        <v>#DIV/0!</v>
      </c>
      <c r="BZ12" s="74">
        <f t="shared" si="17"/>
        <v>0</v>
      </c>
      <c r="CB12" s="8" t="s">
        <v>25</v>
      </c>
      <c r="CC12" s="90"/>
    </row>
    <row r="13" spans="1:81" x14ac:dyDescent="0.2">
      <c r="A13" s="3"/>
      <c r="B13" s="37" t="s">
        <v>35</v>
      </c>
      <c r="C13" s="26">
        <f>SUM(C9:C12)</f>
        <v>0</v>
      </c>
      <c r="D13" s="27"/>
      <c r="E13" s="26"/>
      <c r="F13" s="27"/>
      <c r="G13" s="26"/>
      <c r="H13" s="27"/>
      <c r="I13" s="26"/>
      <c r="J13" s="27"/>
      <c r="K13" s="26">
        <f>SUM(K9:K12)</f>
        <v>0</v>
      </c>
      <c r="L13" s="27" t="e">
        <f t="shared" si="12"/>
        <v>#DIV/0!</v>
      </c>
      <c r="M13" s="76">
        <f t="shared" si="0"/>
        <v>0</v>
      </c>
      <c r="P13" s="37" t="s">
        <v>35</v>
      </c>
      <c r="Q13" s="26">
        <f>SUM(Q9:Q12)</f>
        <v>0</v>
      </c>
      <c r="R13" s="27"/>
      <c r="S13" s="26">
        <f>SUM(S9:S12)</f>
        <v>0</v>
      </c>
      <c r="T13" s="27"/>
      <c r="U13" s="170" t="e">
        <f t="shared" si="13"/>
        <v>#DIV/0!</v>
      </c>
      <c r="V13" s="40"/>
      <c r="W13" s="26">
        <f>SUM(W9:W12)</f>
        <v>0</v>
      </c>
      <c r="X13" s="27"/>
      <c r="Y13" s="26">
        <f>SUM(Y9:Y12)</f>
        <v>0</v>
      </c>
      <c r="Z13" s="27"/>
      <c r="AA13" s="26">
        <f>SUM(AA9:AA12)</f>
        <v>0</v>
      </c>
      <c r="AB13" s="27"/>
      <c r="AC13" s="26">
        <f>SUM(AC9:AC12)</f>
        <v>0</v>
      </c>
      <c r="AD13" s="27" t="e">
        <f t="shared" si="14"/>
        <v>#DIV/0!</v>
      </c>
      <c r="AE13" s="76">
        <f t="shared" si="15"/>
        <v>0</v>
      </c>
      <c r="AG13" s="37" t="s">
        <v>35</v>
      </c>
      <c r="AH13" s="26">
        <f>SUM(AH9:AH12)</f>
        <v>0</v>
      </c>
      <c r="AI13" s="27"/>
      <c r="AJ13" s="26">
        <f>SUM(AJ9:AJ12)</f>
        <v>0</v>
      </c>
      <c r="AK13" s="27"/>
      <c r="AL13" s="26">
        <f>SUM(AL9:AL12)</f>
        <v>0</v>
      </c>
      <c r="AM13" s="27"/>
      <c r="AN13" s="26">
        <f>SUM(AN9:AN12)</f>
        <v>0</v>
      </c>
      <c r="AO13" s="27"/>
      <c r="AP13" s="26">
        <f>SUM(AP9:AP12)</f>
        <v>0</v>
      </c>
      <c r="AQ13" s="27"/>
      <c r="AR13" s="26">
        <f>SUM(AR9:AR12)</f>
        <v>0</v>
      </c>
      <c r="AS13" s="27" t="e">
        <f t="shared" si="1"/>
        <v>#DIV/0!</v>
      </c>
      <c r="AT13" s="76">
        <f t="shared" si="2"/>
        <v>0</v>
      </c>
      <c r="AV13" s="37" t="s">
        <v>35</v>
      </c>
      <c r="AW13" s="26">
        <f>SUM(AW9:AW12)</f>
        <v>0</v>
      </c>
      <c r="AX13" s="27" t="e">
        <f t="shared" si="3"/>
        <v>#DIV/0!</v>
      </c>
      <c r="AY13" s="26">
        <f>SUM(AY9:AY12)</f>
        <v>0</v>
      </c>
      <c r="AZ13" s="27"/>
      <c r="BA13" s="26">
        <f>SUM(BA9:BA12)</f>
        <v>0</v>
      </c>
      <c r="BB13" s="27"/>
      <c r="BC13" s="26">
        <f>SUM(BC9:BC12)</f>
        <v>0</v>
      </c>
      <c r="BD13" s="27"/>
      <c r="BE13" s="26">
        <f>SUM(BE9:BE12)</f>
        <v>0</v>
      </c>
      <c r="BF13" s="27"/>
      <c r="BG13" s="26">
        <f>SUM(BG9:BG12)</f>
        <v>0</v>
      </c>
      <c r="BH13" s="27" t="e">
        <f t="shared" si="4"/>
        <v>#DIV/0!</v>
      </c>
      <c r="BI13" s="76">
        <f t="shared" si="5"/>
        <v>0</v>
      </c>
      <c r="BK13" s="37" t="s">
        <v>35</v>
      </c>
      <c r="BL13" s="26">
        <f>SUM(BL9:BL12)</f>
        <v>0</v>
      </c>
      <c r="BM13" s="27" t="e">
        <f t="shared" si="6"/>
        <v>#DIV/0!</v>
      </c>
      <c r="BN13" s="26">
        <f>SUM(BN9:BN12)</f>
        <v>0</v>
      </c>
      <c r="BO13" s="27" t="e">
        <f t="shared" si="7"/>
        <v>#DIV/0!</v>
      </c>
      <c r="BP13" s="26">
        <f>SUM(BP9:BP12)</f>
        <v>0</v>
      </c>
      <c r="BQ13" s="27" t="e">
        <f t="shared" si="8"/>
        <v>#DIV/0!</v>
      </c>
      <c r="BR13" s="26">
        <f>SUM(BR9:BR12)</f>
        <v>0</v>
      </c>
      <c r="BS13" s="27" t="e">
        <f t="shared" si="9"/>
        <v>#DIV/0!</v>
      </c>
      <c r="BT13" s="26">
        <f>SUM(BT9:BT12)</f>
        <v>0</v>
      </c>
      <c r="BU13" s="27" t="e">
        <f t="shared" si="10"/>
        <v>#DIV/0!</v>
      </c>
      <c r="BV13" s="26">
        <f>SUM(BV9:BV12)</f>
        <v>0</v>
      </c>
      <c r="BW13" s="27" t="e">
        <f t="shared" si="11"/>
        <v>#DIV/0!</v>
      </c>
      <c r="BX13" s="26">
        <f>SUM(BX9:BX12)</f>
        <v>0</v>
      </c>
      <c r="BY13" s="27" t="e">
        <f t="shared" si="16"/>
        <v>#DIV/0!</v>
      </c>
      <c r="BZ13" s="76">
        <f t="shared" si="17"/>
        <v>0</v>
      </c>
      <c r="CB13" s="9" t="s">
        <v>35</v>
      </c>
      <c r="CC13" s="90"/>
    </row>
    <row r="14" spans="1:81" x14ac:dyDescent="0.2">
      <c r="A14" s="1">
        <v>97201</v>
      </c>
      <c r="B14" s="38" t="s">
        <v>32</v>
      </c>
      <c r="C14" s="20"/>
      <c r="D14" s="87"/>
      <c r="E14" s="20"/>
      <c r="F14" s="87"/>
      <c r="G14" s="20"/>
      <c r="H14" s="87"/>
      <c r="I14" s="20"/>
      <c r="J14" s="87"/>
      <c r="K14" s="20"/>
      <c r="L14" s="87" t="e">
        <f t="shared" si="12"/>
        <v>#DIV/0!</v>
      </c>
      <c r="M14" s="77">
        <f t="shared" si="0"/>
        <v>0</v>
      </c>
      <c r="P14" s="38" t="s">
        <v>32</v>
      </c>
      <c r="Q14" s="20"/>
      <c r="R14" s="87"/>
      <c r="S14" s="20"/>
      <c r="T14" s="87"/>
      <c r="U14" s="170" t="e">
        <f t="shared" si="13"/>
        <v>#DIV/0!</v>
      </c>
      <c r="V14" s="173"/>
      <c r="W14" s="20"/>
      <c r="X14" s="87"/>
      <c r="Y14" s="20"/>
      <c r="Z14" s="87"/>
      <c r="AA14" s="22"/>
      <c r="AB14" s="87"/>
      <c r="AC14" s="22"/>
      <c r="AD14" s="87" t="e">
        <f t="shared" si="14"/>
        <v>#DIV/0!</v>
      </c>
      <c r="AE14" s="77">
        <f t="shared" si="15"/>
        <v>0</v>
      </c>
      <c r="AG14" s="38" t="s">
        <v>32</v>
      </c>
      <c r="AH14" s="20"/>
      <c r="AI14" s="87"/>
      <c r="AJ14" s="20"/>
      <c r="AK14" s="87"/>
      <c r="AL14" s="20"/>
      <c r="AM14" s="87"/>
      <c r="AN14" s="20"/>
      <c r="AO14" s="87"/>
      <c r="AP14" s="20"/>
      <c r="AQ14" s="87"/>
      <c r="AR14" s="20"/>
      <c r="AS14" s="87" t="e">
        <f t="shared" si="1"/>
        <v>#DIV/0!</v>
      </c>
      <c r="AT14" s="77">
        <f t="shared" si="2"/>
        <v>0</v>
      </c>
      <c r="AV14" s="38" t="s">
        <v>32</v>
      </c>
      <c r="AW14" s="20"/>
      <c r="AX14" s="87" t="e">
        <f t="shared" si="3"/>
        <v>#DIV/0!</v>
      </c>
      <c r="AY14" s="20"/>
      <c r="AZ14" s="87"/>
      <c r="BA14" s="20"/>
      <c r="BB14" s="87"/>
      <c r="BC14" s="20"/>
      <c r="BD14" s="87"/>
      <c r="BE14" s="20"/>
      <c r="BF14" s="87"/>
      <c r="BG14" s="20"/>
      <c r="BH14" s="87" t="e">
        <f t="shared" si="4"/>
        <v>#DIV/0!</v>
      </c>
      <c r="BI14" s="77">
        <f t="shared" si="5"/>
        <v>0</v>
      </c>
      <c r="BK14" s="38" t="s">
        <v>32</v>
      </c>
      <c r="BL14" s="20"/>
      <c r="BM14" s="87" t="e">
        <f t="shared" si="6"/>
        <v>#DIV/0!</v>
      </c>
      <c r="BN14" s="20"/>
      <c r="BO14" s="87" t="e">
        <f t="shared" si="7"/>
        <v>#DIV/0!</v>
      </c>
      <c r="BP14" s="20"/>
      <c r="BQ14" s="87" t="e">
        <f t="shared" si="8"/>
        <v>#DIV/0!</v>
      </c>
      <c r="BR14" s="20"/>
      <c r="BS14" s="87" t="e">
        <f t="shared" si="9"/>
        <v>#DIV/0!</v>
      </c>
      <c r="BT14" s="20"/>
      <c r="BU14" s="87" t="e">
        <f t="shared" si="10"/>
        <v>#DIV/0!</v>
      </c>
      <c r="BV14" s="20"/>
      <c r="BW14" s="87" t="e">
        <f t="shared" si="11"/>
        <v>#DIV/0!</v>
      </c>
      <c r="BX14" s="20"/>
      <c r="BY14" s="87" t="e">
        <f t="shared" si="16"/>
        <v>#DIV/0!</v>
      </c>
      <c r="BZ14" s="77">
        <f t="shared" si="17"/>
        <v>0</v>
      </c>
      <c r="CB14" s="10" t="s">
        <v>32</v>
      </c>
      <c r="CC14" s="90"/>
    </row>
    <row r="15" spans="1:81" x14ac:dyDescent="0.2">
      <c r="A15" s="1">
        <v>97203</v>
      </c>
      <c r="B15" s="34" t="s">
        <v>1</v>
      </c>
      <c r="C15" s="22"/>
      <c r="D15" s="84"/>
      <c r="E15" s="22"/>
      <c r="F15" s="84"/>
      <c r="G15" s="22"/>
      <c r="H15" s="84"/>
      <c r="I15" s="22"/>
      <c r="J15" s="84"/>
      <c r="K15" s="22"/>
      <c r="L15" s="84" t="e">
        <f t="shared" si="12"/>
        <v>#DIV/0!</v>
      </c>
      <c r="M15" s="73">
        <f t="shared" si="0"/>
        <v>0</v>
      </c>
      <c r="P15" s="34" t="s">
        <v>1</v>
      </c>
      <c r="Q15" s="22"/>
      <c r="R15" s="84"/>
      <c r="S15" s="22"/>
      <c r="T15" s="84"/>
      <c r="U15" s="170" t="e">
        <f t="shared" si="13"/>
        <v>#DIV/0!</v>
      </c>
      <c r="V15" s="170"/>
      <c r="W15" s="22"/>
      <c r="X15" s="84"/>
      <c r="Y15" s="22"/>
      <c r="Z15" s="84"/>
      <c r="AA15" s="22"/>
      <c r="AB15" s="84"/>
      <c r="AC15" s="22"/>
      <c r="AD15" s="84" t="e">
        <f t="shared" si="14"/>
        <v>#DIV/0!</v>
      </c>
      <c r="AE15" s="73">
        <f t="shared" si="15"/>
        <v>0</v>
      </c>
      <c r="AG15" s="34" t="s">
        <v>1</v>
      </c>
      <c r="AH15" s="22"/>
      <c r="AI15" s="84"/>
      <c r="AJ15" s="22"/>
      <c r="AK15" s="84"/>
      <c r="AL15" s="22"/>
      <c r="AM15" s="84"/>
      <c r="AN15" s="22"/>
      <c r="AO15" s="84"/>
      <c r="AP15" s="22"/>
      <c r="AQ15" s="84"/>
      <c r="AR15" s="22"/>
      <c r="AS15" s="84" t="e">
        <f t="shared" si="1"/>
        <v>#DIV/0!</v>
      </c>
      <c r="AT15" s="73">
        <f t="shared" si="2"/>
        <v>0</v>
      </c>
      <c r="AV15" s="34" t="s">
        <v>1</v>
      </c>
      <c r="AW15" s="22"/>
      <c r="AX15" s="84" t="e">
        <f t="shared" si="3"/>
        <v>#DIV/0!</v>
      </c>
      <c r="AY15" s="22"/>
      <c r="AZ15" s="84"/>
      <c r="BA15" s="22"/>
      <c r="BB15" s="84"/>
      <c r="BC15" s="22"/>
      <c r="BD15" s="84"/>
      <c r="BE15" s="22"/>
      <c r="BF15" s="84"/>
      <c r="BG15" s="22"/>
      <c r="BH15" s="84" t="e">
        <f t="shared" si="4"/>
        <v>#DIV/0!</v>
      </c>
      <c r="BI15" s="73">
        <f t="shared" si="5"/>
        <v>0</v>
      </c>
      <c r="BK15" s="34" t="s">
        <v>1</v>
      </c>
      <c r="BL15" s="22"/>
      <c r="BM15" s="84" t="e">
        <f t="shared" si="6"/>
        <v>#DIV/0!</v>
      </c>
      <c r="BN15" s="22"/>
      <c r="BO15" s="84" t="e">
        <f t="shared" si="7"/>
        <v>#DIV/0!</v>
      </c>
      <c r="BP15" s="22"/>
      <c r="BQ15" s="84" t="e">
        <f t="shared" si="8"/>
        <v>#DIV/0!</v>
      </c>
      <c r="BR15" s="22"/>
      <c r="BS15" s="84" t="e">
        <f t="shared" si="9"/>
        <v>#DIV/0!</v>
      </c>
      <c r="BT15" s="22"/>
      <c r="BU15" s="84" t="e">
        <f t="shared" si="10"/>
        <v>#DIV/0!</v>
      </c>
      <c r="BV15" s="22"/>
      <c r="BW15" s="84" t="e">
        <f t="shared" si="11"/>
        <v>#DIV/0!</v>
      </c>
      <c r="BX15" s="22"/>
      <c r="BY15" s="84" t="e">
        <f t="shared" si="16"/>
        <v>#DIV/0!</v>
      </c>
      <c r="BZ15" s="73">
        <f t="shared" si="17"/>
        <v>0</v>
      </c>
      <c r="CB15" s="7" t="s">
        <v>1</v>
      </c>
      <c r="CC15" s="90"/>
    </row>
    <row r="16" spans="1:81" x14ac:dyDescent="0.2">
      <c r="A16" s="1">
        <v>97211</v>
      </c>
      <c r="B16" s="34" t="s">
        <v>30</v>
      </c>
      <c r="C16" s="22"/>
      <c r="D16" s="84"/>
      <c r="E16" s="22"/>
      <c r="F16" s="84"/>
      <c r="G16" s="22"/>
      <c r="H16" s="84"/>
      <c r="I16" s="22"/>
      <c r="J16" s="84"/>
      <c r="K16" s="22"/>
      <c r="L16" s="84" t="e">
        <f t="shared" si="12"/>
        <v>#DIV/0!</v>
      </c>
      <c r="M16" s="73">
        <f t="shared" si="0"/>
        <v>0</v>
      </c>
      <c r="P16" s="34" t="s">
        <v>30</v>
      </c>
      <c r="Q16" s="22"/>
      <c r="R16" s="84"/>
      <c r="S16" s="22"/>
      <c r="T16" s="84"/>
      <c r="U16" s="170" t="e">
        <f t="shared" si="13"/>
        <v>#DIV/0!</v>
      </c>
      <c r="V16" s="170"/>
      <c r="W16" s="22"/>
      <c r="X16" s="84"/>
      <c r="Y16" s="22"/>
      <c r="Z16" s="84"/>
      <c r="AA16" s="22"/>
      <c r="AB16" s="84"/>
      <c r="AC16" s="22"/>
      <c r="AD16" s="84" t="e">
        <f t="shared" si="14"/>
        <v>#DIV/0!</v>
      </c>
      <c r="AE16" s="73">
        <f t="shared" si="15"/>
        <v>0</v>
      </c>
      <c r="AG16" s="34" t="s">
        <v>30</v>
      </c>
      <c r="AH16" s="22"/>
      <c r="AI16" s="84"/>
      <c r="AJ16" s="22"/>
      <c r="AK16" s="84"/>
      <c r="AL16" s="22"/>
      <c r="AM16" s="84"/>
      <c r="AN16" s="22"/>
      <c r="AO16" s="84"/>
      <c r="AP16" s="22"/>
      <c r="AQ16" s="84"/>
      <c r="AR16" s="22"/>
      <c r="AS16" s="84" t="e">
        <f t="shared" si="1"/>
        <v>#DIV/0!</v>
      </c>
      <c r="AT16" s="73">
        <f t="shared" si="2"/>
        <v>0</v>
      </c>
      <c r="AV16" s="34" t="s">
        <v>30</v>
      </c>
      <c r="AW16" s="22"/>
      <c r="AX16" s="84" t="e">
        <f t="shared" si="3"/>
        <v>#DIV/0!</v>
      </c>
      <c r="AY16" s="22"/>
      <c r="AZ16" s="84"/>
      <c r="BA16" s="22"/>
      <c r="BB16" s="84"/>
      <c r="BC16" s="22"/>
      <c r="BD16" s="84"/>
      <c r="BE16" s="22"/>
      <c r="BF16" s="84"/>
      <c r="BG16" s="22"/>
      <c r="BH16" s="84" t="e">
        <f t="shared" si="4"/>
        <v>#DIV/0!</v>
      </c>
      <c r="BI16" s="73">
        <f t="shared" si="5"/>
        <v>0</v>
      </c>
      <c r="BK16" s="34" t="s">
        <v>30</v>
      </c>
      <c r="BL16" s="22"/>
      <c r="BM16" s="84" t="e">
        <f t="shared" si="6"/>
        <v>#DIV/0!</v>
      </c>
      <c r="BN16" s="22"/>
      <c r="BO16" s="84" t="e">
        <f t="shared" si="7"/>
        <v>#DIV/0!</v>
      </c>
      <c r="BP16" s="22"/>
      <c r="BQ16" s="84" t="e">
        <f t="shared" si="8"/>
        <v>#DIV/0!</v>
      </c>
      <c r="BR16" s="22"/>
      <c r="BS16" s="84" t="e">
        <f t="shared" si="9"/>
        <v>#DIV/0!</v>
      </c>
      <c r="BT16" s="22"/>
      <c r="BU16" s="84" t="e">
        <f t="shared" si="10"/>
        <v>#DIV/0!</v>
      </c>
      <c r="BV16" s="22"/>
      <c r="BW16" s="84" t="e">
        <f t="shared" si="11"/>
        <v>#DIV/0!</v>
      </c>
      <c r="BX16" s="22"/>
      <c r="BY16" s="84" t="e">
        <f t="shared" si="16"/>
        <v>#DIV/0!</v>
      </c>
      <c r="BZ16" s="73">
        <f t="shared" si="17"/>
        <v>0</v>
      </c>
      <c r="CB16" s="7" t="s">
        <v>30</v>
      </c>
      <c r="CC16" s="90"/>
    </row>
    <row r="17" spans="1:81" x14ac:dyDescent="0.2">
      <c r="A17" s="1">
        <v>97214</v>
      </c>
      <c r="B17" s="34" t="s">
        <v>11</v>
      </c>
      <c r="C17" s="22"/>
      <c r="D17" s="84"/>
      <c r="E17" s="22"/>
      <c r="F17" s="84"/>
      <c r="G17" s="22"/>
      <c r="H17" s="84"/>
      <c r="I17" s="22"/>
      <c r="J17" s="84"/>
      <c r="K17" s="22"/>
      <c r="L17" s="84" t="e">
        <f t="shared" si="12"/>
        <v>#DIV/0!</v>
      </c>
      <c r="M17" s="73">
        <f t="shared" si="0"/>
        <v>0</v>
      </c>
      <c r="P17" s="34" t="s">
        <v>11</v>
      </c>
      <c r="Q17" s="22"/>
      <c r="R17" s="84"/>
      <c r="S17" s="22"/>
      <c r="T17" s="84"/>
      <c r="U17" s="170" t="e">
        <f t="shared" si="13"/>
        <v>#DIV/0!</v>
      </c>
      <c r="V17" s="170"/>
      <c r="W17" s="22"/>
      <c r="X17" s="84"/>
      <c r="Y17" s="22"/>
      <c r="Z17" s="84"/>
      <c r="AA17" s="22"/>
      <c r="AB17" s="84"/>
      <c r="AC17" s="22"/>
      <c r="AD17" s="84" t="e">
        <f t="shared" si="14"/>
        <v>#DIV/0!</v>
      </c>
      <c r="AE17" s="73">
        <f t="shared" si="15"/>
        <v>0</v>
      </c>
      <c r="AG17" s="34" t="s">
        <v>11</v>
      </c>
      <c r="AH17" s="22"/>
      <c r="AI17" s="84"/>
      <c r="AJ17" s="22"/>
      <c r="AK17" s="84"/>
      <c r="AL17" s="22"/>
      <c r="AM17" s="84"/>
      <c r="AN17" s="22"/>
      <c r="AO17" s="84"/>
      <c r="AP17" s="22"/>
      <c r="AQ17" s="84"/>
      <c r="AR17" s="22"/>
      <c r="AS17" s="84" t="e">
        <f t="shared" si="1"/>
        <v>#DIV/0!</v>
      </c>
      <c r="AT17" s="73">
        <f t="shared" si="2"/>
        <v>0</v>
      </c>
      <c r="AV17" s="34" t="s">
        <v>11</v>
      </c>
      <c r="AW17" s="22"/>
      <c r="AX17" s="84" t="e">
        <f t="shared" si="3"/>
        <v>#DIV/0!</v>
      </c>
      <c r="AY17" s="22"/>
      <c r="AZ17" s="84"/>
      <c r="BA17" s="22"/>
      <c r="BB17" s="84"/>
      <c r="BC17" s="22"/>
      <c r="BD17" s="84"/>
      <c r="BE17" s="22"/>
      <c r="BF17" s="84"/>
      <c r="BG17" s="22"/>
      <c r="BH17" s="84" t="e">
        <f t="shared" si="4"/>
        <v>#DIV/0!</v>
      </c>
      <c r="BI17" s="73">
        <f t="shared" si="5"/>
        <v>0</v>
      </c>
      <c r="BK17" s="34" t="s">
        <v>11</v>
      </c>
      <c r="BL17" s="22"/>
      <c r="BM17" s="84" t="e">
        <f t="shared" si="6"/>
        <v>#DIV/0!</v>
      </c>
      <c r="BN17" s="22"/>
      <c r="BO17" s="84" t="e">
        <f t="shared" si="7"/>
        <v>#DIV/0!</v>
      </c>
      <c r="BP17" s="22"/>
      <c r="BQ17" s="84" t="e">
        <f t="shared" si="8"/>
        <v>#DIV/0!</v>
      </c>
      <c r="BR17" s="22"/>
      <c r="BS17" s="84" t="e">
        <f t="shared" si="9"/>
        <v>#DIV/0!</v>
      </c>
      <c r="BT17" s="22"/>
      <c r="BU17" s="84" t="e">
        <f t="shared" si="10"/>
        <v>#DIV/0!</v>
      </c>
      <c r="BV17" s="22"/>
      <c r="BW17" s="84" t="e">
        <f t="shared" si="11"/>
        <v>#DIV/0!</v>
      </c>
      <c r="BX17" s="22"/>
      <c r="BY17" s="84" t="e">
        <f t="shared" si="16"/>
        <v>#DIV/0!</v>
      </c>
      <c r="BZ17" s="73">
        <f t="shared" si="17"/>
        <v>0</v>
      </c>
      <c r="CB17" s="7" t="s">
        <v>11</v>
      </c>
      <c r="CC17" s="90"/>
    </row>
    <row r="18" spans="1:81" x14ac:dyDescent="0.2">
      <c r="A18" s="1">
        <v>97215</v>
      </c>
      <c r="B18" s="34" t="s">
        <v>12</v>
      </c>
      <c r="C18" s="22"/>
      <c r="D18" s="84"/>
      <c r="E18" s="22"/>
      <c r="F18" s="84"/>
      <c r="G18" s="22"/>
      <c r="H18" s="84"/>
      <c r="I18" s="22"/>
      <c r="J18" s="84"/>
      <c r="K18" s="22"/>
      <c r="L18" s="84" t="e">
        <f t="shared" si="12"/>
        <v>#DIV/0!</v>
      </c>
      <c r="M18" s="73">
        <f t="shared" si="0"/>
        <v>0</v>
      </c>
      <c r="P18" s="34" t="s">
        <v>12</v>
      </c>
      <c r="Q18" s="22"/>
      <c r="R18" s="84"/>
      <c r="S18" s="22"/>
      <c r="T18" s="84"/>
      <c r="U18" s="170" t="e">
        <f t="shared" si="13"/>
        <v>#DIV/0!</v>
      </c>
      <c r="V18" s="170"/>
      <c r="W18" s="22"/>
      <c r="X18" s="84"/>
      <c r="Y18" s="22"/>
      <c r="Z18" s="84"/>
      <c r="AA18" s="22"/>
      <c r="AB18" s="84"/>
      <c r="AC18" s="22"/>
      <c r="AD18" s="84" t="e">
        <f t="shared" si="14"/>
        <v>#DIV/0!</v>
      </c>
      <c r="AE18" s="73">
        <f t="shared" si="15"/>
        <v>0</v>
      </c>
      <c r="AG18" s="34" t="s">
        <v>12</v>
      </c>
      <c r="AH18" s="22"/>
      <c r="AI18" s="84"/>
      <c r="AJ18" s="22"/>
      <c r="AK18" s="84"/>
      <c r="AL18" s="22"/>
      <c r="AM18" s="84"/>
      <c r="AN18" s="22"/>
      <c r="AO18" s="84"/>
      <c r="AP18" s="22"/>
      <c r="AQ18" s="84"/>
      <c r="AR18" s="22"/>
      <c r="AS18" s="84" t="e">
        <f t="shared" si="1"/>
        <v>#DIV/0!</v>
      </c>
      <c r="AT18" s="73">
        <f t="shared" si="2"/>
        <v>0</v>
      </c>
      <c r="AV18" s="34" t="s">
        <v>12</v>
      </c>
      <c r="AW18" s="22"/>
      <c r="AX18" s="84" t="e">
        <f t="shared" si="3"/>
        <v>#DIV/0!</v>
      </c>
      <c r="AY18" s="22"/>
      <c r="AZ18" s="84"/>
      <c r="BA18" s="22"/>
      <c r="BB18" s="84"/>
      <c r="BC18" s="22"/>
      <c r="BD18" s="84"/>
      <c r="BE18" s="22"/>
      <c r="BF18" s="84"/>
      <c r="BG18" s="22"/>
      <c r="BH18" s="84" t="e">
        <f t="shared" si="4"/>
        <v>#DIV/0!</v>
      </c>
      <c r="BI18" s="73">
        <f t="shared" si="5"/>
        <v>0</v>
      </c>
      <c r="BK18" s="34" t="s">
        <v>12</v>
      </c>
      <c r="BL18" s="22"/>
      <c r="BM18" s="84" t="e">
        <f t="shared" si="6"/>
        <v>#DIV/0!</v>
      </c>
      <c r="BN18" s="22"/>
      <c r="BO18" s="84" t="e">
        <f t="shared" si="7"/>
        <v>#DIV/0!</v>
      </c>
      <c r="BP18" s="22"/>
      <c r="BQ18" s="84" t="e">
        <f t="shared" si="8"/>
        <v>#DIV/0!</v>
      </c>
      <c r="BR18" s="22"/>
      <c r="BS18" s="84" t="e">
        <f t="shared" si="9"/>
        <v>#DIV/0!</v>
      </c>
      <c r="BT18" s="22"/>
      <c r="BU18" s="84" t="e">
        <f t="shared" si="10"/>
        <v>#DIV/0!</v>
      </c>
      <c r="BV18" s="22"/>
      <c r="BW18" s="84" t="e">
        <f t="shared" si="11"/>
        <v>#DIV/0!</v>
      </c>
      <c r="BX18" s="22"/>
      <c r="BY18" s="84" t="e">
        <f t="shared" si="16"/>
        <v>#DIV/0!</v>
      </c>
      <c r="BZ18" s="73">
        <f t="shared" si="17"/>
        <v>0</v>
      </c>
      <c r="CB18" s="7" t="s">
        <v>12</v>
      </c>
      <c r="CC18" s="90"/>
    </row>
    <row r="19" spans="1:81" x14ac:dyDescent="0.2">
      <c r="A19" s="1">
        <v>97216</v>
      </c>
      <c r="B19" s="35" t="s">
        <v>13</v>
      </c>
      <c r="C19" s="24"/>
      <c r="D19" s="85"/>
      <c r="E19" s="24"/>
      <c r="F19" s="85"/>
      <c r="G19" s="24"/>
      <c r="H19" s="85"/>
      <c r="I19" s="24"/>
      <c r="J19" s="85"/>
      <c r="K19" s="24"/>
      <c r="L19" s="85" t="e">
        <f t="shared" si="12"/>
        <v>#DIV/0!</v>
      </c>
      <c r="M19" s="74">
        <f t="shared" si="0"/>
        <v>0</v>
      </c>
      <c r="P19" s="35" t="s">
        <v>13</v>
      </c>
      <c r="Q19" s="24"/>
      <c r="R19" s="85"/>
      <c r="S19" s="24"/>
      <c r="T19" s="85"/>
      <c r="U19" s="170" t="e">
        <f t="shared" si="13"/>
        <v>#DIV/0!</v>
      </c>
      <c r="V19" s="171"/>
      <c r="W19" s="24"/>
      <c r="X19" s="85"/>
      <c r="Y19" s="24"/>
      <c r="Z19" s="85"/>
      <c r="AA19" s="22"/>
      <c r="AB19" s="85"/>
      <c r="AC19" s="22"/>
      <c r="AD19" s="85" t="e">
        <f t="shared" si="14"/>
        <v>#DIV/0!</v>
      </c>
      <c r="AE19" s="74">
        <f t="shared" si="15"/>
        <v>0</v>
      </c>
      <c r="AG19" s="35" t="s">
        <v>13</v>
      </c>
      <c r="AH19" s="24"/>
      <c r="AI19" s="85"/>
      <c r="AJ19" s="24"/>
      <c r="AK19" s="85"/>
      <c r="AL19" s="24"/>
      <c r="AM19" s="85"/>
      <c r="AN19" s="24"/>
      <c r="AO19" s="85"/>
      <c r="AP19" s="24"/>
      <c r="AQ19" s="85"/>
      <c r="AR19" s="24"/>
      <c r="AS19" s="85" t="e">
        <f t="shared" si="1"/>
        <v>#DIV/0!</v>
      </c>
      <c r="AT19" s="74">
        <f t="shared" si="2"/>
        <v>0</v>
      </c>
      <c r="AV19" s="35" t="s">
        <v>13</v>
      </c>
      <c r="AW19" s="24"/>
      <c r="AX19" s="85" t="e">
        <f t="shared" si="3"/>
        <v>#DIV/0!</v>
      </c>
      <c r="AY19" s="24"/>
      <c r="AZ19" s="85"/>
      <c r="BA19" s="24"/>
      <c r="BB19" s="85"/>
      <c r="BC19" s="24"/>
      <c r="BD19" s="85"/>
      <c r="BE19" s="24"/>
      <c r="BF19" s="85"/>
      <c r="BG19" s="24"/>
      <c r="BH19" s="85" t="e">
        <f t="shared" si="4"/>
        <v>#DIV/0!</v>
      </c>
      <c r="BI19" s="74">
        <f t="shared" si="5"/>
        <v>0</v>
      </c>
      <c r="BK19" s="35" t="s">
        <v>13</v>
      </c>
      <c r="BL19" s="24"/>
      <c r="BM19" s="85" t="e">
        <f t="shared" si="6"/>
        <v>#DIV/0!</v>
      </c>
      <c r="BN19" s="24"/>
      <c r="BO19" s="85" t="e">
        <f t="shared" si="7"/>
        <v>#DIV/0!</v>
      </c>
      <c r="BP19" s="24"/>
      <c r="BQ19" s="85" t="e">
        <f t="shared" si="8"/>
        <v>#DIV/0!</v>
      </c>
      <c r="BR19" s="24"/>
      <c r="BS19" s="85" t="e">
        <f t="shared" si="9"/>
        <v>#DIV/0!</v>
      </c>
      <c r="BT19" s="24"/>
      <c r="BU19" s="85" t="e">
        <f t="shared" si="10"/>
        <v>#DIV/0!</v>
      </c>
      <c r="BV19" s="24"/>
      <c r="BW19" s="85" t="e">
        <f t="shared" si="11"/>
        <v>#DIV/0!</v>
      </c>
      <c r="BX19" s="24"/>
      <c r="BY19" s="85" t="e">
        <f t="shared" si="16"/>
        <v>#DIV/0!</v>
      </c>
      <c r="BZ19" s="74">
        <f t="shared" si="17"/>
        <v>0</v>
      </c>
      <c r="CB19" s="8" t="s">
        <v>13</v>
      </c>
      <c r="CC19" s="90"/>
    </row>
    <row r="20" spans="1:81" x14ac:dyDescent="0.2">
      <c r="A20" s="3"/>
      <c r="B20" s="37" t="s">
        <v>36</v>
      </c>
      <c r="C20" s="26">
        <f>SUM(C14:C19)</f>
        <v>0</v>
      </c>
      <c r="D20" s="27"/>
      <c r="E20" s="26"/>
      <c r="F20" s="27"/>
      <c r="G20" s="26"/>
      <c r="H20" s="27"/>
      <c r="I20" s="26"/>
      <c r="J20" s="27"/>
      <c r="K20" s="26">
        <f>SUM(K14:K19)</f>
        <v>0</v>
      </c>
      <c r="L20" s="27" t="e">
        <f t="shared" si="12"/>
        <v>#DIV/0!</v>
      </c>
      <c r="M20" s="76">
        <f t="shared" si="0"/>
        <v>0</v>
      </c>
      <c r="P20" s="37" t="s">
        <v>36</v>
      </c>
      <c r="Q20" s="26">
        <f>SUM(Q14:Q19)</f>
        <v>0</v>
      </c>
      <c r="R20" s="27"/>
      <c r="S20" s="26">
        <f>SUM(S14:S19)</f>
        <v>0</v>
      </c>
      <c r="T20" s="27"/>
      <c r="U20" s="170" t="e">
        <f t="shared" si="13"/>
        <v>#DIV/0!</v>
      </c>
      <c r="V20" s="40"/>
      <c r="W20" s="26">
        <f>SUM(W14:W19)</f>
        <v>0</v>
      </c>
      <c r="X20" s="27"/>
      <c r="Y20" s="26">
        <f>SUM(Y14:Y19)</f>
        <v>0</v>
      </c>
      <c r="Z20" s="27"/>
      <c r="AA20" s="26">
        <f>SUM(AA14:AA19)</f>
        <v>0</v>
      </c>
      <c r="AB20" s="27"/>
      <c r="AC20" s="26">
        <f>SUM(AC14:AC19)</f>
        <v>0</v>
      </c>
      <c r="AD20" s="27" t="e">
        <f t="shared" si="14"/>
        <v>#DIV/0!</v>
      </c>
      <c r="AE20" s="76">
        <f t="shared" si="15"/>
        <v>0</v>
      </c>
      <c r="AG20" s="37" t="s">
        <v>36</v>
      </c>
      <c r="AH20" s="26">
        <f>SUM(AH14:AH19)</f>
        <v>0</v>
      </c>
      <c r="AI20" s="27"/>
      <c r="AJ20" s="26">
        <f>SUM(AJ14:AJ19)</f>
        <v>0</v>
      </c>
      <c r="AK20" s="27"/>
      <c r="AL20" s="26">
        <f>SUM(AL14:AL19)</f>
        <v>0</v>
      </c>
      <c r="AM20" s="27"/>
      <c r="AN20" s="26">
        <f>SUM(AN14:AN19)</f>
        <v>0</v>
      </c>
      <c r="AO20" s="27"/>
      <c r="AP20" s="26">
        <f>SUM(AP14:AP19)</f>
        <v>0</v>
      </c>
      <c r="AQ20" s="27"/>
      <c r="AR20" s="26">
        <f>SUM(AR14:AR19)</f>
        <v>0</v>
      </c>
      <c r="AS20" s="27" t="e">
        <f t="shared" si="1"/>
        <v>#DIV/0!</v>
      </c>
      <c r="AT20" s="76">
        <f t="shared" si="2"/>
        <v>0</v>
      </c>
      <c r="AV20" s="37" t="s">
        <v>36</v>
      </c>
      <c r="AW20" s="26">
        <f>SUM(AW14:AW19)</f>
        <v>0</v>
      </c>
      <c r="AX20" s="27" t="e">
        <f t="shared" si="3"/>
        <v>#DIV/0!</v>
      </c>
      <c r="AY20" s="26">
        <f>SUM(AY14:AY19)</f>
        <v>0</v>
      </c>
      <c r="AZ20" s="27"/>
      <c r="BA20" s="26">
        <f>SUM(BA14:BA19)</f>
        <v>0</v>
      </c>
      <c r="BB20" s="27"/>
      <c r="BC20" s="26">
        <f>SUM(BC14:BC19)</f>
        <v>0</v>
      </c>
      <c r="BD20" s="27"/>
      <c r="BE20" s="26">
        <f>SUM(BE14:BE19)</f>
        <v>0</v>
      </c>
      <c r="BF20" s="27"/>
      <c r="BG20" s="26">
        <f>SUM(BG14:BG19)</f>
        <v>0</v>
      </c>
      <c r="BH20" s="27" t="e">
        <f t="shared" si="4"/>
        <v>#DIV/0!</v>
      </c>
      <c r="BI20" s="76">
        <f t="shared" si="5"/>
        <v>0</v>
      </c>
      <c r="BK20" s="37" t="s">
        <v>36</v>
      </c>
      <c r="BL20" s="26">
        <f>SUM(BL14:BL19)</f>
        <v>0</v>
      </c>
      <c r="BM20" s="27" t="e">
        <f t="shared" si="6"/>
        <v>#DIV/0!</v>
      </c>
      <c r="BN20" s="26">
        <f>SUM(BN14:BN19)</f>
        <v>0</v>
      </c>
      <c r="BO20" s="27" t="e">
        <f t="shared" si="7"/>
        <v>#DIV/0!</v>
      </c>
      <c r="BP20" s="26">
        <f>SUM(BP14:BP19)</f>
        <v>0</v>
      </c>
      <c r="BQ20" s="27" t="e">
        <f t="shared" si="8"/>
        <v>#DIV/0!</v>
      </c>
      <c r="BR20" s="26">
        <f>SUM(BR14:BR19)</f>
        <v>0</v>
      </c>
      <c r="BS20" s="27" t="e">
        <f t="shared" si="9"/>
        <v>#DIV/0!</v>
      </c>
      <c r="BT20" s="26">
        <f>SUM(BT14:BT19)</f>
        <v>0</v>
      </c>
      <c r="BU20" s="27" t="e">
        <f t="shared" si="10"/>
        <v>#DIV/0!</v>
      </c>
      <c r="BV20" s="26">
        <f>SUM(BV14:BV19)</f>
        <v>0</v>
      </c>
      <c r="BW20" s="27" t="e">
        <f t="shared" si="11"/>
        <v>#DIV/0!</v>
      </c>
      <c r="BX20" s="26">
        <f>SUM(BX14:BX19)</f>
        <v>0</v>
      </c>
      <c r="BY20" s="27" t="e">
        <f t="shared" si="16"/>
        <v>#DIV/0!</v>
      </c>
      <c r="BZ20" s="76">
        <f t="shared" si="17"/>
        <v>0</v>
      </c>
      <c r="CB20" s="9" t="s">
        <v>36</v>
      </c>
      <c r="CC20" s="90"/>
    </row>
    <row r="21" spans="1:81" x14ac:dyDescent="0.2">
      <c r="A21" s="1">
        <v>97234</v>
      </c>
      <c r="B21" s="38" t="s">
        <v>2</v>
      </c>
      <c r="C21" s="20"/>
      <c r="D21" s="87"/>
      <c r="E21" s="20"/>
      <c r="F21" s="87"/>
      <c r="G21" s="20"/>
      <c r="H21" s="87"/>
      <c r="I21" s="20"/>
      <c r="J21" s="87"/>
      <c r="K21" s="20"/>
      <c r="L21" s="87" t="e">
        <f t="shared" si="12"/>
        <v>#DIV/0!</v>
      </c>
      <c r="M21" s="77">
        <f t="shared" si="0"/>
        <v>0</v>
      </c>
      <c r="P21" s="38" t="s">
        <v>2</v>
      </c>
      <c r="Q21" s="20"/>
      <c r="R21" s="87"/>
      <c r="S21" s="20"/>
      <c r="T21" s="87"/>
      <c r="U21" s="170" t="e">
        <f t="shared" si="13"/>
        <v>#DIV/0!</v>
      </c>
      <c r="V21" s="173"/>
      <c r="W21" s="20"/>
      <c r="X21" s="87"/>
      <c r="Y21" s="20"/>
      <c r="Z21" s="87"/>
      <c r="AA21" s="20"/>
      <c r="AB21" s="87"/>
      <c r="AC21" s="22"/>
      <c r="AD21" s="87" t="e">
        <f t="shared" si="14"/>
        <v>#DIV/0!</v>
      </c>
      <c r="AE21" s="77">
        <f t="shared" si="15"/>
        <v>0</v>
      </c>
      <c r="AG21" s="38" t="s">
        <v>2</v>
      </c>
      <c r="AH21" s="20"/>
      <c r="AI21" s="87"/>
      <c r="AJ21" s="20"/>
      <c r="AK21" s="87"/>
      <c r="AL21" s="20"/>
      <c r="AM21" s="87"/>
      <c r="AN21" s="20"/>
      <c r="AO21" s="87"/>
      <c r="AP21" s="20"/>
      <c r="AQ21" s="87"/>
      <c r="AR21" s="20"/>
      <c r="AS21" s="87" t="e">
        <f t="shared" si="1"/>
        <v>#DIV/0!</v>
      </c>
      <c r="AT21" s="77">
        <f t="shared" si="2"/>
        <v>0</v>
      </c>
      <c r="AV21" s="38" t="s">
        <v>2</v>
      </c>
      <c r="AW21" s="20"/>
      <c r="AX21" s="87" t="e">
        <f t="shared" si="3"/>
        <v>#DIV/0!</v>
      </c>
      <c r="AY21" s="20"/>
      <c r="AZ21" s="87"/>
      <c r="BA21" s="20"/>
      <c r="BB21" s="87"/>
      <c r="BC21" s="20"/>
      <c r="BD21" s="87"/>
      <c r="BE21" s="20"/>
      <c r="BF21" s="87"/>
      <c r="BG21" s="20"/>
      <c r="BH21" s="87" t="e">
        <f t="shared" si="4"/>
        <v>#DIV/0!</v>
      </c>
      <c r="BI21" s="77">
        <f t="shared" si="5"/>
        <v>0</v>
      </c>
      <c r="BK21" s="38" t="s">
        <v>2</v>
      </c>
      <c r="BL21" s="20"/>
      <c r="BM21" s="87" t="e">
        <f t="shared" si="6"/>
        <v>#DIV/0!</v>
      </c>
      <c r="BN21" s="20"/>
      <c r="BO21" s="87" t="e">
        <f t="shared" si="7"/>
        <v>#DIV/0!</v>
      </c>
      <c r="BP21" s="20"/>
      <c r="BQ21" s="87" t="e">
        <f t="shared" si="8"/>
        <v>#DIV/0!</v>
      </c>
      <c r="BR21" s="20"/>
      <c r="BS21" s="87" t="e">
        <f t="shared" si="9"/>
        <v>#DIV/0!</v>
      </c>
      <c r="BT21" s="20"/>
      <c r="BU21" s="87" t="e">
        <f t="shared" si="10"/>
        <v>#DIV/0!</v>
      </c>
      <c r="BV21" s="20"/>
      <c r="BW21" s="87" t="e">
        <f t="shared" si="11"/>
        <v>#DIV/0!</v>
      </c>
      <c r="BX21" s="20"/>
      <c r="BY21" s="87" t="e">
        <f t="shared" si="16"/>
        <v>#DIV/0!</v>
      </c>
      <c r="BZ21" s="77">
        <f t="shared" si="17"/>
        <v>0</v>
      </c>
      <c r="CB21" s="10" t="s">
        <v>2</v>
      </c>
      <c r="CC21" s="90"/>
    </row>
    <row r="22" spans="1:81" x14ac:dyDescent="0.2">
      <c r="A22" s="1">
        <v>97204</v>
      </c>
      <c r="B22" s="34" t="s">
        <v>3</v>
      </c>
      <c r="C22" s="22"/>
      <c r="D22" s="84"/>
      <c r="E22" s="22"/>
      <c r="F22" s="84"/>
      <c r="G22" s="22"/>
      <c r="H22" s="84"/>
      <c r="I22" s="22"/>
      <c r="J22" s="84"/>
      <c r="K22" s="22"/>
      <c r="L22" s="84" t="e">
        <f t="shared" si="12"/>
        <v>#DIV/0!</v>
      </c>
      <c r="M22" s="73">
        <f t="shared" si="0"/>
        <v>0</v>
      </c>
      <c r="P22" s="34" t="s">
        <v>3</v>
      </c>
      <c r="Q22" s="22"/>
      <c r="R22" s="84"/>
      <c r="S22" s="22"/>
      <c r="T22" s="84"/>
      <c r="U22" s="170" t="e">
        <f t="shared" si="13"/>
        <v>#DIV/0!</v>
      </c>
      <c r="V22" s="170"/>
      <c r="W22" s="22"/>
      <c r="X22" s="84"/>
      <c r="Y22" s="22"/>
      <c r="Z22" s="84"/>
      <c r="AA22" s="22"/>
      <c r="AB22" s="84"/>
      <c r="AC22" s="22"/>
      <c r="AD22" s="84" t="e">
        <f t="shared" si="14"/>
        <v>#DIV/0!</v>
      </c>
      <c r="AE22" s="73">
        <f t="shared" si="15"/>
        <v>0</v>
      </c>
      <c r="AG22" s="34" t="s">
        <v>3</v>
      </c>
      <c r="AH22" s="22"/>
      <c r="AI22" s="84"/>
      <c r="AJ22" s="22"/>
      <c r="AK22" s="84"/>
      <c r="AL22" s="22"/>
      <c r="AM22" s="84"/>
      <c r="AN22" s="22"/>
      <c r="AO22" s="84"/>
      <c r="AP22" s="22"/>
      <c r="AQ22" s="84"/>
      <c r="AR22" s="22"/>
      <c r="AS22" s="84" t="e">
        <f t="shared" si="1"/>
        <v>#DIV/0!</v>
      </c>
      <c r="AT22" s="73">
        <f t="shared" si="2"/>
        <v>0</v>
      </c>
      <c r="AV22" s="34" t="s">
        <v>3</v>
      </c>
      <c r="AW22" s="22"/>
      <c r="AX22" s="84" t="e">
        <f t="shared" si="3"/>
        <v>#DIV/0!</v>
      </c>
      <c r="AY22" s="22"/>
      <c r="AZ22" s="84"/>
      <c r="BA22" s="22"/>
      <c r="BB22" s="84"/>
      <c r="BC22" s="22"/>
      <c r="BD22" s="84"/>
      <c r="BE22" s="22"/>
      <c r="BF22" s="84"/>
      <c r="BG22" s="22"/>
      <c r="BH22" s="84" t="e">
        <f t="shared" si="4"/>
        <v>#DIV/0!</v>
      </c>
      <c r="BI22" s="73">
        <f t="shared" si="5"/>
        <v>0</v>
      </c>
      <c r="BK22" s="34" t="s">
        <v>3</v>
      </c>
      <c r="BL22" s="22"/>
      <c r="BM22" s="84" t="e">
        <f t="shared" si="6"/>
        <v>#DIV/0!</v>
      </c>
      <c r="BN22" s="22"/>
      <c r="BO22" s="84" t="e">
        <f t="shared" si="7"/>
        <v>#DIV/0!</v>
      </c>
      <c r="BP22" s="22"/>
      <c r="BQ22" s="84" t="e">
        <f t="shared" si="8"/>
        <v>#DIV/0!</v>
      </c>
      <c r="BR22" s="22"/>
      <c r="BS22" s="84" t="e">
        <f t="shared" si="9"/>
        <v>#DIV/0!</v>
      </c>
      <c r="BT22" s="22"/>
      <c r="BU22" s="84" t="e">
        <f t="shared" si="10"/>
        <v>#DIV/0!</v>
      </c>
      <c r="BV22" s="22"/>
      <c r="BW22" s="84" t="e">
        <f t="shared" si="11"/>
        <v>#DIV/0!</v>
      </c>
      <c r="BX22" s="22"/>
      <c r="BY22" s="84" t="e">
        <f t="shared" si="16"/>
        <v>#DIV/0!</v>
      </c>
      <c r="BZ22" s="73">
        <f t="shared" si="17"/>
        <v>0</v>
      </c>
      <c r="CB22" s="7" t="s">
        <v>3</v>
      </c>
      <c r="CC22" s="90"/>
    </row>
    <row r="23" spans="1:81" x14ac:dyDescent="0.2">
      <c r="A23" s="1">
        <v>97205</v>
      </c>
      <c r="B23" s="34" t="s">
        <v>4</v>
      </c>
      <c r="C23" s="22"/>
      <c r="D23" s="84"/>
      <c r="E23" s="22"/>
      <c r="F23" s="84"/>
      <c r="G23" s="22"/>
      <c r="H23" s="84"/>
      <c r="I23" s="22"/>
      <c r="J23" s="84"/>
      <c r="K23" s="22"/>
      <c r="L23" s="84" t="e">
        <f t="shared" si="12"/>
        <v>#DIV/0!</v>
      </c>
      <c r="M23" s="73">
        <f t="shared" si="0"/>
        <v>0</v>
      </c>
      <c r="P23" s="34" t="s">
        <v>4</v>
      </c>
      <c r="Q23" s="22"/>
      <c r="R23" s="84"/>
      <c r="S23" s="22"/>
      <c r="T23" s="84"/>
      <c r="U23" s="170" t="e">
        <f t="shared" si="13"/>
        <v>#DIV/0!</v>
      </c>
      <c r="V23" s="170"/>
      <c r="W23" s="22"/>
      <c r="X23" s="84"/>
      <c r="Y23" s="22"/>
      <c r="Z23" s="84"/>
      <c r="AA23" s="22"/>
      <c r="AB23" s="84"/>
      <c r="AC23" s="22"/>
      <c r="AD23" s="84" t="e">
        <f t="shared" si="14"/>
        <v>#DIV/0!</v>
      </c>
      <c r="AE23" s="73">
        <f t="shared" si="15"/>
        <v>0</v>
      </c>
      <c r="AG23" s="34" t="s">
        <v>4</v>
      </c>
      <c r="AH23" s="22"/>
      <c r="AI23" s="84"/>
      <c r="AJ23" s="22"/>
      <c r="AK23" s="84"/>
      <c r="AL23" s="22"/>
      <c r="AM23" s="84"/>
      <c r="AN23" s="22"/>
      <c r="AO23" s="84"/>
      <c r="AP23" s="22"/>
      <c r="AQ23" s="84"/>
      <c r="AR23" s="22"/>
      <c r="AS23" s="84" t="e">
        <f t="shared" si="1"/>
        <v>#DIV/0!</v>
      </c>
      <c r="AT23" s="73">
        <f t="shared" si="2"/>
        <v>0</v>
      </c>
      <c r="AV23" s="34" t="s">
        <v>4</v>
      </c>
      <c r="AW23" s="22"/>
      <c r="AX23" s="84" t="e">
        <f t="shared" si="3"/>
        <v>#DIV/0!</v>
      </c>
      <c r="AY23" s="22"/>
      <c r="AZ23" s="84"/>
      <c r="BA23" s="22"/>
      <c r="BB23" s="84"/>
      <c r="BC23" s="22"/>
      <c r="BD23" s="84"/>
      <c r="BE23" s="22"/>
      <c r="BF23" s="84"/>
      <c r="BG23" s="22"/>
      <c r="BH23" s="84" t="e">
        <f t="shared" si="4"/>
        <v>#DIV/0!</v>
      </c>
      <c r="BI23" s="73">
        <f t="shared" si="5"/>
        <v>0</v>
      </c>
      <c r="BK23" s="34" t="s">
        <v>4</v>
      </c>
      <c r="BL23" s="22"/>
      <c r="BM23" s="84" t="e">
        <f t="shared" si="6"/>
        <v>#DIV/0!</v>
      </c>
      <c r="BN23" s="22"/>
      <c r="BO23" s="84" t="e">
        <f t="shared" si="7"/>
        <v>#DIV/0!</v>
      </c>
      <c r="BP23" s="22"/>
      <c r="BQ23" s="84" t="e">
        <f t="shared" si="8"/>
        <v>#DIV/0!</v>
      </c>
      <c r="BR23" s="22"/>
      <c r="BS23" s="84" t="e">
        <f t="shared" si="9"/>
        <v>#DIV/0!</v>
      </c>
      <c r="BT23" s="22"/>
      <c r="BU23" s="84" t="e">
        <f t="shared" si="10"/>
        <v>#DIV/0!</v>
      </c>
      <c r="BV23" s="22"/>
      <c r="BW23" s="84" t="e">
        <f t="shared" si="11"/>
        <v>#DIV/0!</v>
      </c>
      <c r="BX23" s="22"/>
      <c r="BY23" s="84" t="e">
        <f t="shared" si="16"/>
        <v>#DIV/0!</v>
      </c>
      <c r="BZ23" s="73">
        <f t="shared" si="17"/>
        <v>0</v>
      </c>
      <c r="CB23" s="7" t="s">
        <v>4</v>
      </c>
      <c r="CC23" s="90"/>
    </row>
    <row r="24" spans="1:81" x14ac:dyDescent="0.2">
      <c r="A24" s="1">
        <v>97208</v>
      </c>
      <c r="B24" s="34" t="s">
        <v>7</v>
      </c>
      <c r="C24" s="22"/>
      <c r="D24" s="84"/>
      <c r="E24" s="22"/>
      <c r="F24" s="84"/>
      <c r="G24" s="22"/>
      <c r="H24" s="84"/>
      <c r="I24" s="22"/>
      <c r="J24" s="84"/>
      <c r="K24" s="22"/>
      <c r="L24" s="84" t="e">
        <f t="shared" si="12"/>
        <v>#DIV/0!</v>
      </c>
      <c r="M24" s="73">
        <f t="shared" si="0"/>
        <v>0</v>
      </c>
      <c r="P24" s="34" t="s">
        <v>7</v>
      </c>
      <c r="Q24" s="22"/>
      <c r="R24" s="84"/>
      <c r="S24" s="22"/>
      <c r="T24" s="84"/>
      <c r="U24" s="170" t="e">
        <f t="shared" si="13"/>
        <v>#DIV/0!</v>
      </c>
      <c r="V24" s="170"/>
      <c r="W24" s="22"/>
      <c r="X24" s="84"/>
      <c r="Y24" s="22"/>
      <c r="Z24" s="84"/>
      <c r="AA24" s="22"/>
      <c r="AB24" s="84"/>
      <c r="AC24" s="22"/>
      <c r="AD24" s="84" t="e">
        <f t="shared" si="14"/>
        <v>#DIV/0!</v>
      </c>
      <c r="AE24" s="73">
        <f t="shared" si="15"/>
        <v>0</v>
      </c>
      <c r="AG24" s="34" t="s">
        <v>7</v>
      </c>
      <c r="AH24" s="22"/>
      <c r="AI24" s="84"/>
      <c r="AJ24" s="22"/>
      <c r="AK24" s="84"/>
      <c r="AL24" s="22"/>
      <c r="AM24" s="84"/>
      <c r="AN24" s="22"/>
      <c r="AO24" s="84"/>
      <c r="AP24" s="22"/>
      <c r="AQ24" s="84"/>
      <c r="AR24" s="22"/>
      <c r="AS24" s="84" t="e">
        <f t="shared" si="1"/>
        <v>#DIV/0!</v>
      </c>
      <c r="AT24" s="73">
        <f t="shared" si="2"/>
        <v>0</v>
      </c>
      <c r="AV24" s="34" t="s">
        <v>7</v>
      </c>
      <c r="AW24" s="22"/>
      <c r="AX24" s="84" t="e">
        <f t="shared" si="3"/>
        <v>#DIV/0!</v>
      </c>
      <c r="AY24" s="22"/>
      <c r="AZ24" s="84"/>
      <c r="BA24" s="22"/>
      <c r="BB24" s="84"/>
      <c r="BC24" s="22"/>
      <c r="BD24" s="84"/>
      <c r="BE24" s="22"/>
      <c r="BF24" s="84"/>
      <c r="BG24" s="22"/>
      <c r="BH24" s="84" t="e">
        <f t="shared" si="4"/>
        <v>#DIV/0!</v>
      </c>
      <c r="BI24" s="73">
        <f t="shared" si="5"/>
        <v>0</v>
      </c>
      <c r="BK24" s="34" t="s">
        <v>7</v>
      </c>
      <c r="BL24" s="22"/>
      <c r="BM24" s="84" t="e">
        <f t="shared" si="6"/>
        <v>#DIV/0!</v>
      </c>
      <c r="BN24" s="22"/>
      <c r="BO24" s="84" t="e">
        <f t="shared" si="7"/>
        <v>#DIV/0!</v>
      </c>
      <c r="BP24" s="22"/>
      <c r="BQ24" s="84" t="e">
        <f t="shared" si="8"/>
        <v>#DIV/0!</v>
      </c>
      <c r="BR24" s="22"/>
      <c r="BS24" s="84" t="e">
        <f t="shared" si="9"/>
        <v>#DIV/0!</v>
      </c>
      <c r="BT24" s="22"/>
      <c r="BU24" s="84" t="e">
        <f t="shared" si="10"/>
        <v>#DIV/0!</v>
      </c>
      <c r="BV24" s="22"/>
      <c r="BW24" s="84" t="e">
        <f t="shared" si="11"/>
        <v>#DIV/0!</v>
      </c>
      <c r="BX24" s="22"/>
      <c r="BY24" s="84" t="e">
        <f t="shared" si="16"/>
        <v>#DIV/0!</v>
      </c>
      <c r="BZ24" s="73">
        <f t="shared" si="17"/>
        <v>0</v>
      </c>
      <c r="CB24" s="7" t="s">
        <v>7</v>
      </c>
      <c r="CC24" s="90"/>
    </row>
    <row r="25" spans="1:81" x14ac:dyDescent="0.2">
      <c r="A25" s="1">
        <v>97218</v>
      </c>
      <c r="B25" s="34" t="s">
        <v>15</v>
      </c>
      <c r="C25" s="22"/>
      <c r="D25" s="84"/>
      <c r="E25" s="22"/>
      <c r="F25" s="84"/>
      <c r="G25" s="22"/>
      <c r="H25" s="84"/>
      <c r="I25" s="22"/>
      <c r="J25" s="84"/>
      <c r="K25" s="22"/>
      <c r="L25" s="84" t="e">
        <f t="shared" si="12"/>
        <v>#DIV/0!</v>
      </c>
      <c r="M25" s="73">
        <f t="shared" si="0"/>
        <v>0</v>
      </c>
      <c r="P25" s="34" t="s">
        <v>15</v>
      </c>
      <c r="Q25" s="22"/>
      <c r="R25" s="84"/>
      <c r="S25" s="22"/>
      <c r="T25" s="84"/>
      <c r="U25" s="170" t="e">
        <f t="shared" si="13"/>
        <v>#DIV/0!</v>
      </c>
      <c r="V25" s="170"/>
      <c r="W25" s="22"/>
      <c r="X25" s="84"/>
      <c r="Y25" s="22"/>
      <c r="Z25" s="84"/>
      <c r="AA25" s="22"/>
      <c r="AB25" s="84"/>
      <c r="AC25" s="22"/>
      <c r="AD25" s="84" t="e">
        <f t="shared" si="14"/>
        <v>#DIV/0!</v>
      </c>
      <c r="AE25" s="73">
        <f t="shared" si="15"/>
        <v>0</v>
      </c>
      <c r="AG25" s="34" t="s">
        <v>15</v>
      </c>
      <c r="AH25" s="22"/>
      <c r="AI25" s="84"/>
      <c r="AJ25" s="22"/>
      <c r="AK25" s="84"/>
      <c r="AL25" s="22"/>
      <c r="AM25" s="84"/>
      <c r="AN25" s="22"/>
      <c r="AO25" s="84"/>
      <c r="AP25" s="22"/>
      <c r="AQ25" s="84"/>
      <c r="AR25" s="22"/>
      <c r="AS25" s="84" t="e">
        <f t="shared" si="1"/>
        <v>#DIV/0!</v>
      </c>
      <c r="AT25" s="73">
        <f t="shared" si="2"/>
        <v>0</v>
      </c>
      <c r="AV25" s="34" t="s">
        <v>15</v>
      </c>
      <c r="AW25" s="22"/>
      <c r="AX25" s="84" t="e">
        <f t="shared" si="3"/>
        <v>#DIV/0!</v>
      </c>
      <c r="AY25" s="22"/>
      <c r="AZ25" s="84"/>
      <c r="BA25" s="22"/>
      <c r="BB25" s="84"/>
      <c r="BC25" s="22"/>
      <c r="BD25" s="84"/>
      <c r="BE25" s="22"/>
      <c r="BF25" s="84"/>
      <c r="BG25" s="22"/>
      <c r="BH25" s="84" t="e">
        <f t="shared" si="4"/>
        <v>#DIV/0!</v>
      </c>
      <c r="BI25" s="73">
        <f t="shared" si="5"/>
        <v>0</v>
      </c>
      <c r="BK25" s="34" t="s">
        <v>15</v>
      </c>
      <c r="BL25" s="22"/>
      <c r="BM25" s="84" t="e">
        <f t="shared" si="6"/>
        <v>#DIV/0!</v>
      </c>
      <c r="BN25" s="22"/>
      <c r="BO25" s="84" t="e">
        <f t="shared" si="7"/>
        <v>#DIV/0!</v>
      </c>
      <c r="BP25" s="22"/>
      <c r="BQ25" s="84" t="e">
        <f t="shared" si="8"/>
        <v>#DIV/0!</v>
      </c>
      <c r="BR25" s="22"/>
      <c r="BS25" s="84" t="e">
        <f t="shared" si="9"/>
        <v>#DIV/0!</v>
      </c>
      <c r="BT25" s="22"/>
      <c r="BU25" s="84" t="e">
        <f t="shared" si="10"/>
        <v>#DIV/0!</v>
      </c>
      <c r="BV25" s="22"/>
      <c r="BW25" s="84" t="e">
        <f t="shared" si="11"/>
        <v>#DIV/0!</v>
      </c>
      <c r="BX25" s="22"/>
      <c r="BY25" s="84" t="e">
        <f t="shared" si="16"/>
        <v>#DIV/0!</v>
      </c>
      <c r="BZ25" s="73">
        <f t="shared" si="17"/>
        <v>0</v>
      </c>
      <c r="CB25" s="7" t="s">
        <v>15</v>
      </c>
      <c r="CC25" s="90"/>
    </row>
    <row r="26" spans="1:81" x14ac:dyDescent="0.2">
      <c r="A26" s="1">
        <v>97233</v>
      </c>
      <c r="B26" s="34" t="s">
        <v>16</v>
      </c>
      <c r="C26" s="22"/>
      <c r="D26" s="84"/>
      <c r="E26" s="22"/>
      <c r="F26" s="84"/>
      <c r="G26" s="22"/>
      <c r="H26" s="84"/>
      <c r="I26" s="22"/>
      <c r="J26" s="84"/>
      <c r="K26" s="22"/>
      <c r="L26" s="84" t="e">
        <f t="shared" si="12"/>
        <v>#DIV/0!</v>
      </c>
      <c r="M26" s="73">
        <f t="shared" si="0"/>
        <v>0</v>
      </c>
      <c r="P26" s="34" t="s">
        <v>16</v>
      </c>
      <c r="Q26" s="22"/>
      <c r="R26" s="84"/>
      <c r="S26" s="22"/>
      <c r="T26" s="84"/>
      <c r="U26" s="170" t="e">
        <f t="shared" si="13"/>
        <v>#DIV/0!</v>
      </c>
      <c r="V26" s="170"/>
      <c r="W26" s="22"/>
      <c r="X26" s="84"/>
      <c r="Y26" s="22"/>
      <c r="Z26" s="84"/>
      <c r="AA26" s="22"/>
      <c r="AB26" s="84"/>
      <c r="AC26" s="22"/>
      <c r="AD26" s="84" t="e">
        <f t="shared" si="14"/>
        <v>#DIV/0!</v>
      </c>
      <c r="AE26" s="73">
        <f t="shared" si="15"/>
        <v>0</v>
      </c>
      <c r="AG26" s="34" t="s">
        <v>16</v>
      </c>
      <c r="AH26" s="22"/>
      <c r="AI26" s="84"/>
      <c r="AJ26" s="22"/>
      <c r="AK26" s="84"/>
      <c r="AL26" s="22"/>
      <c r="AM26" s="84"/>
      <c r="AN26" s="22"/>
      <c r="AO26" s="84"/>
      <c r="AP26" s="22"/>
      <c r="AQ26" s="84"/>
      <c r="AR26" s="22"/>
      <c r="AS26" s="84" t="e">
        <f t="shared" si="1"/>
        <v>#DIV/0!</v>
      </c>
      <c r="AT26" s="73">
        <f t="shared" si="2"/>
        <v>0</v>
      </c>
      <c r="AV26" s="34" t="s">
        <v>16</v>
      </c>
      <c r="AW26" s="22"/>
      <c r="AX26" s="84" t="e">
        <f t="shared" si="3"/>
        <v>#DIV/0!</v>
      </c>
      <c r="AY26" s="22"/>
      <c r="AZ26" s="84"/>
      <c r="BA26" s="22"/>
      <c r="BB26" s="84"/>
      <c r="BC26" s="22"/>
      <c r="BD26" s="84"/>
      <c r="BE26" s="22"/>
      <c r="BF26" s="84"/>
      <c r="BG26" s="22"/>
      <c r="BH26" s="84" t="e">
        <f t="shared" si="4"/>
        <v>#DIV/0!</v>
      </c>
      <c r="BI26" s="73">
        <f t="shared" si="5"/>
        <v>0</v>
      </c>
      <c r="BK26" s="34" t="s">
        <v>16</v>
      </c>
      <c r="BL26" s="22"/>
      <c r="BM26" s="84" t="e">
        <f t="shared" si="6"/>
        <v>#DIV/0!</v>
      </c>
      <c r="BN26" s="22"/>
      <c r="BO26" s="84" t="e">
        <f t="shared" si="7"/>
        <v>#DIV/0!</v>
      </c>
      <c r="BP26" s="22"/>
      <c r="BQ26" s="84" t="e">
        <f t="shared" si="8"/>
        <v>#DIV/0!</v>
      </c>
      <c r="BR26" s="22"/>
      <c r="BS26" s="84" t="e">
        <f t="shared" si="9"/>
        <v>#DIV/0!</v>
      </c>
      <c r="BT26" s="22"/>
      <c r="BU26" s="84" t="e">
        <f t="shared" si="10"/>
        <v>#DIV/0!</v>
      </c>
      <c r="BV26" s="22"/>
      <c r="BW26" s="84" t="e">
        <f t="shared" si="11"/>
        <v>#DIV/0!</v>
      </c>
      <c r="BX26" s="22"/>
      <c r="BY26" s="84" t="e">
        <f t="shared" si="16"/>
        <v>#DIV/0!</v>
      </c>
      <c r="BZ26" s="73">
        <f t="shared" si="17"/>
        <v>0</v>
      </c>
      <c r="CB26" s="7" t="s">
        <v>16</v>
      </c>
      <c r="CC26" s="90"/>
    </row>
    <row r="27" spans="1:81" x14ac:dyDescent="0.2">
      <c r="A27" s="1">
        <v>97219</v>
      </c>
      <c r="B27" s="34" t="s">
        <v>31</v>
      </c>
      <c r="C27" s="22"/>
      <c r="D27" s="84"/>
      <c r="E27" s="22"/>
      <c r="F27" s="84"/>
      <c r="G27" s="22"/>
      <c r="H27" s="84"/>
      <c r="I27" s="22"/>
      <c r="J27" s="84"/>
      <c r="K27" s="22"/>
      <c r="L27" s="84" t="e">
        <f t="shared" si="12"/>
        <v>#DIV/0!</v>
      </c>
      <c r="M27" s="73">
        <f t="shared" si="0"/>
        <v>0</v>
      </c>
      <c r="P27" s="34" t="s">
        <v>31</v>
      </c>
      <c r="Q27" s="22"/>
      <c r="R27" s="84"/>
      <c r="S27" s="22"/>
      <c r="T27" s="84"/>
      <c r="U27" s="170" t="e">
        <f t="shared" si="13"/>
        <v>#DIV/0!</v>
      </c>
      <c r="V27" s="170"/>
      <c r="W27" s="22"/>
      <c r="X27" s="84"/>
      <c r="Y27" s="22"/>
      <c r="Z27" s="84"/>
      <c r="AA27" s="22"/>
      <c r="AB27" s="84"/>
      <c r="AC27" s="22"/>
      <c r="AD27" s="84" t="e">
        <f t="shared" si="14"/>
        <v>#DIV/0!</v>
      </c>
      <c r="AE27" s="73">
        <f t="shared" si="15"/>
        <v>0</v>
      </c>
      <c r="AG27" s="34" t="s">
        <v>31</v>
      </c>
      <c r="AH27" s="22"/>
      <c r="AI27" s="84"/>
      <c r="AJ27" s="22"/>
      <c r="AK27" s="84"/>
      <c r="AL27" s="22"/>
      <c r="AM27" s="84"/>
      <c r="AN27" s="22"/>
      <c r="AO27" s="84"/>
      <c r="AP27" s="22"/>
      <c r="AQ27" s="84"/>
      <c r="AR27" s="22"/>
      <c r="AS27" s="84" t="e">
        <f t="shared" si="1"/>
        <v>#DIV/0!</v>
      </c>
      <c r="AT27" s="73">
        <f t="shared" si="2"/>
        <v>0</v>
      </c>
      <c r="AV27" s="34" t="s">
        <v>31</v>
      </c>
      <c r="AW27" s="22"/>
      <c r="AX27" s="84" t="e">
        <f t="shared" si="3"/>
        <v>#DIV/0!</v>
      </c>
      <c r="AY27" s="22"/>
      <c r="AZ27" s="84"/>
      <c r="BA27" s="22"/>
      <c r="BB27" s="84"/>
      <c r="BC27" s="22"/>
      <c r="BD27" s="84"/>
      <c r="BE27" s="22"/>
      <c r="BF27" s="84"/>
      <c r="BG27" s="22"/>
      <c r="BH27" s="84" t="e">
        <f t="shared" si="4"/>
        <v>#DIV/0!</v>
      </c>
      <c r="BI27" s="73">
        <f t="shared" si="5"/>
        <v>0</v>
      </c>
      <c r="BK27" s="34" t="s">
        <v>31</v>
      </c>
      <c r="BL27" s="22"/>
      <c r="BM27" s="84" t="e">
        <f t="shared" si="6"/>
        <v>#DIV/0!</v>
      </c>
      <c r="BN27" s="22"/>
      <c r="BO27" s="84" t="e">
        <f t="shared" si="7"/>
        <v>#DIV/0!</v>
      </c>
      <c r="BP27" s="22"/>
      <c r="BQ27" s="84" t="e">
        <f t="shared" si="8"/>
        <v>#DIV/0!</v>
      </c>
      <c r="BR27" s="22"/>
      <c r="BS27" s="84" t="e">
        <f t="shared" si="9"/>
        <v>#DIV/0!</v>
      </c>
      <c r="BT27" s="22"/>
      <c r="BU27" s="84" t="e">
        <f t="shared" si="10"/>
        <v>#DIV/0!</v>
      </c>
      <c r="BV27" s="22"/>
      <c r="BW27" s="84" t="e">
        <f t="shared" si="11"/>
        <v>#DIV/0!</v>
      </c>
      <c r="BX27" s="22"/>
      <c r="BY27" s="84" t="e">
        <f t="shared" si="16"/>
        <v>#DIV/0!</v>
      </c>
      <c r="BZ27" s="73">
        <f t="shared" si="17"/>
        <v>0</v>
      </c>
      <c r="CB27" s="7" t="s">
        <v>31</v>
      </c>
      <c r="CC27" s="90"/>
    </row>
    <row r="28" spans="1:81" x14ac:dyDescent="0.2">
      <c r="A28" s="1">
        <v>97225</v>
      </c>
      <c r="B28" s="35" t="s">
        <v>20</v>
      </c>
      <c r="C28" s="24"/>
      <c r="D28" s="85"/>
      <c r="E28" s="24"/>
      <c r="F28" s="85"/>
      <c r="G28" s="24"/>
      <c r="H28" s="85"/>
      <c r="I28" s="24"/>
      <c r="J28" s="85"/>
      <c r="K28" s="24"/>
      <c r="L28" s="85" t="e">
        <f t="shared" si="12"/>
        <v>#DIV/0!</v>
      </c>
      <c r="M28" s="74">
        <f t="shared" si="0"/>
        <v>0</v>
      </c>
      <c r="P28" s="35" t="s">
        <v>20</v>
      </c>
      <c r="Q28" s="24"/>
      <c r="R28" s="85"/>
      <c r="S28" s="24"/>
      <c r="T28" s="85"/>
      <c r="U28" s="170" t="e">
        <f t="shared" si="13"/>
        <v>#DIV/0!</v>
      </c>
      <c r="V28" s="171"/>
      <c r="W28" s="24"/>
      <c r="X28" s="85"/>
      <c r="Y28" s="24"/>
      <c r="Z28" s="85"/>
      <c r="AA28" s="24"/>
      <c r="AB28" s="85"/>
      <c r="AC28" s="22"/>
      <c r="AD28" s="85" t="e">
        <f t="shared" si="14"/>
        <v>#DIV/0!</v>
      </c>
      <c r="AE28" s="74">
        <f t="shared" si="15"/>
        <v>0</v>
      </c>
      <c r="AG28" s="35" t="s">
        <v>20</v>
      </c>
      <c r="AH28" s="24"/>
      <c r="AI28" s="85"/>
      <c r="AJ28" s="24"/>
      <c r="AK28" s="85"/>
      <c r="AL28" s="24"/>
      <c r="AM28" s="85"/>
      <c r="AN28" s="24"/>
      <c r="AO28" s="85"/>
      <c r="AP28" s="24"/>
      <c r="AQ28" s="85"/>
      <c r="AR28" s="24"/>
      <c r="AS28" s="85" t="e">
        <f t="shared" si="1"/>
        <v>#DIV/0!</v>
      </c>
      <c r="AT28" s="74">
        <f t="shared" si="2"/>
        <v>0</v>
      </c>
      <c r="AV28" s="35" t="s">
        <v>20</v>
      </c>
      <c r="AW28" s="24"/>
      <c r="AX28" s="85" t="e">
        <f t="shared" si="3"/>
        <v>#DIV/0!</v>
      </c>
      <c r="AY28" s="24"/>
      <c r="AZ28" s="85"/>
      <c r="BA28" s="24"/>
      <c r="BB28" s="85"/>
      <c r="BC28" s="24"/>
      <c r="BD28" s="85"/>
      <c r="BE28" s="24"/>
      <c r="BF28" s="85"/>
      <c r="BG28" s="24"/>
      <c r="BH28" s="85" t="e">
        <f t="shared" si="4"/>
        <v>#DIV/0!</v>
      </c>
      <c r="BI28" s="74">
        <f t="shared" si="5"/>
        <v>0</v>
      </c>
      <c r="BK28" s="35" t="s">
        <v>20</v>
      </c>
      <c r="BL28" s="24"/>
      <c r="BM28" s="85" t="e">
        <f t="shared" si="6"/>
        <v>#DIV/0!</v>
      </c>
      <c r="BN28" s="24"/>
      <c r="BO28" s="85" t="e">
        <f t="shared" si="7"/>
        <v>#DIV/0!</v>
      </c>
      <c r="BP28" s="24"/>
      <c r="BQ28" s="85" t="e">
        <f t="shared" si="8"/>
        <v>#DIV/0!</v>
      </c>
      <c r="BR28" s="24"/>
      <c r="BS28" s="85" t="e">
        <f t="shared" si="9"/>
        <v>#DIV/0!</v>
      </c>
      <c r="BT28" s="24"/>
      <c r="BU28" s="85" t="e">
        <f t="shared" si="10"/>
        <v>#DIV/0!</v>
      </c>
      <c r="BV28" s="24"/>
      <c r="BW28" s="85" t="e">
        <f t="shared" si="11"/>
        <v>#DIV/0!</v>
      </c>
      <c r="BX28" s="24"/>
      <c r="BY28" s="85" t="e">
        <f t="shared" si="16"/>
        <v>#DIV/0!</v>
      </c>
      <c r="BZ28" s="74">
        <f t="shared" si="17"/>
        <v>0</v>
      </c>
      <c r="CB28" s="8" t="s">
        <v>20</v>
      </c>
      <c r="CC28" s="90"/>
    </row>
    <row r="29" spans="1:81" x14ac:dyDescent="0.2">
      <c r="A29" s="3"/>
      <c r="B29" s="37" t="s">
        <v>37</v>
      </c>
      <c r="C29" s="26">
        <f>SUM(C21:C28)</f>
        <v>0</v>
      </c>
      <c r="D29" s="27"/>
      <c r="E29" s="26"/>
      <c r="F29" s="27"/>
      <c r="G29" s="26"/>
      <c r="H29" s="27"/>
      <c r="I29" s="26"/>
      <c r="J29" s="27"/>
      <c r="K29" s="26">
        <f>SUM(K21:K28)</f>
        <v>0</v>
      </c>
      <c r="L29" s="27" t="e">
        <f t="shared" si="12"/>
        <v>#DIV/0!</v>
      </c>
      <c r="M29" s="76">
        <f t="shared" si="0"/>
        <v>0</v>
      </c>
      <c r="P29" s="37" t="s">
        <v>37</v>
      </c>
      <c r="Q29" s="26">
        <f>SUM(Q21:Q28)</f>
        <v>0</v>
      </c>
      <c r="R29" s="27"/>
      <c r="S29" s="26">
        <f>SUM(S21:S28)</f>
        <v>0</v>
      </c>
      <c r="T29" s="27"/>
      <c r="U29" s="170" t="e">
        <f t="shared" si="13"/>
        <v>#DIV/0!</v>
      </c>
      <c r="V29" s="40"/>
      <c r="W29" s="26">
        <f>SUM(W21:W28)</f>
        <v>0</v>
      </c>
      <c r="X29" s="27"/>
      <c r="Y29" s="26">
        <f>SUM(Y21:Y28)</f>
        <v>0</v>
      </c>
      <c r="Z29" s="27"/>
      <c r="AA29" s="26">
        <f>SUM(AA21:AA28)</f>
        <v>0</v>
      </c>
      <c r="AB29" s="27"/>
      <c r="AC29" s="26">
        <f>SUM(AC21:AC28)</f>
        <v>0</v>
      </c>
      <c r="AD29" s="27" t="e">
        <f t="shared" si="14"/>
        <v>#DIV/0!</v>
      </c>
      <c r="AE29" s="76">
        <f t="shared" si="15"/>
        <v>0</v>
      </c>
      <c r="AG29" s="37" t="s">
        <v>37</v>
      </c>
      <c r="AH29" s="26">
        <f>SUM(AH21:AH28)</f>
        <v>0</v>
      </c>
      <c r="AI29" s="27"/>
      <c r="AJ29" s="26">
        <f>SUM(AJ21:AJ28)</f>
        <v>0</v>
      </c>
      <c r="AK29" s="27"/>
      <c r="AL29" s="26">
        <f>SUM(AL21:AL28)</f>
        <v>0</v>
      </c>
      <c r="AM29" s="27"/>
      <c r="AN29" s="26">
        <f>SUM(AN21:AN28)</f>
        <v>0</v>
      </c>
      <c r="AO29" s="27"/>
      <c r="AP29" s="26">
        <f>SUM(AP21:AP28)</f>
        <v>0</v>
      </c>
      <c r="AQ29" s="27"/>
      <c r="AR29" s="26">
        <f>SUM(AR21:AR28)</f>
        <v>0</v>
      </c>
      <c r="AS29" s="27" t="e">
        <f t="shared" si="1"/>
        <v>#DIV/0!</v>
      </c>
      <c r="AT29" s="76">
        <f t="shared" si="2"/>
        <v>0</v>
      </c>
      <c r="AV29" s="37" t="s">
        <v>37</v>
      </c>
      <c r="AW29" s="26">
        <f>SUM(AW21:AW28)</f>
        <v>0</v>
      </c>
      <c r="AX29" s="27" t="e">
        <f t="shared" si="3"/>
        <v>#DIV/0!</v>
      </c>
      <c r="AY29" s="26">
        <f>SUM(AY21:AY28)</f>
        <v>0</v>
      </c>
      <c r="AZ29" s="27"/>
      <c r="BA29" s="26">
        <f>SUM(BA21:BA28)</f>
        <v>0</v>
      </c>
      <c r="BB29" s="27"/>
      <c r="BC29" s="26">
        <f>SUM(BC21:BC28)</f>
        <v>0</v>
      </c>
      <c r="BD29" s="27"/>
      <c r="BE29" s="26">
        <f>SUM(BE21:BE28)</f>
        <v>0</v>
      </c>
      <c r="BF29" s="27"/>
      <c r="BG29" s="26">
        <f>SUM(BG21:BG28)</f>
        <v>0</v>
      </c>
      <c r="BH29" s="27" t="e">
        <f t="shared" si="4"/>
        <v>#DIV/0!</v>
      </c>
      <c r="BI29" s="76">
        <f t="shared" si="5"/>
        <v>0</v>
      </c>
      <c r="BK29" s="37" t="s">
        <v>37</v>
      </c>
      <c r="BL29" s="26">
        <f>SUM(BL21:BL28)</f>
        <v>0</v>
      </c>
      <c r="BM29" s="27" t="e">
        <f t="shared" si="6"/>
        <v>#DIV/0!</v>
      </c>
      <c r="BN29" s="26">
        <f>SUM(BN21:BN28)</f>
        <v>0</v>
      </c>
      <c r="BO29" s="27" t="e">
        <f t="shared" si="7"/>
        <v>#DIV/0!</v>
      </c>
      <c r="BP29" s="26">
        <f>SUM(BP21:BP28)</f>
        <v>0</v>
      </c>
      <c r="BQ29" s="27" t="e">
        <f t="shared" si="8"/>
        <v>#DIV/0!</v>
      </c>
      <c r="BR29" s="26">
        <f>SUM(BR21:BR28)</f>
        <v>0</v>
      </c>
      <c r="BS29" s="27" t="e">
        <f t="shared" si="9"/>
        <v>#DIV/0!</v>
      </c>
      <c r="BT29" s="26">
        <f>SUM(BT21:BT28)</f>
        <v>0</v>
      </c>
      <c r="BU29" s="27" t="e">
        <f t="shared" si="10"/>
        <v>#DIV/0!</v>
      </c>
      <c r="BV29" s="26">
        <f>SUM(BV21:BV28)</f>
        <v>0</v>
      </c>
      <c r="BW29" s="27" t="e">
        <f t="shared" si="11"/>
        <v>#DIV/0!</v>
      </c>
      <c r="BX29" s="26">
        <f>SUM(BX21:BX28)</f>
        <v>0</v>
      </c>
      <c r="BY29" s="27" t="e">
        <f t="shared" si="16"/>
        <v>#DIV/0!</v>
      </c>
      <c r="BZ29" s="76">
        <f t="shared" si="17"/>
        <v>0</v>
      </c>
      <c r="CB29" s="9" t="s">
        <v>37</v>
      </c>
      <c r="CC29" s="90"/>
    </row>
    <row r="30" spans="1:81" ht="13.5" thickBot="1" x14ac:dyDescent="0.25">
      <c r="A30" s="3"/>
      <c r="B30" s="36" t="s">
        <v>39</v>
      </c>
      <c r="C30" s="68">
        <f>C20+C29+C13</f>
        <v>0</v>
      </c>
      <c r="D30" s="53"/>
      <c r="E30" s="68"/>
      <c r="F30" s="53"/>
      <c r="G30" s="68"/>
      <c r="H30" s="53"/>
      <c r="I30" s="68"/>
      <c r="J30" s="53"/>
      <c r="K30" s="68">
        <f>K20+K29+K13</f>
        <v>0</v>
      </c>
      <c r="L30" s="53" t="e">
        <f t="shared" si="12"/>
        <v>#DIV/0!</v>
      </c>
      <c r="M30" s="75">
        <f t="shared" si="0"/>
        <v>0</v>
      </c>
      <c r="P30" s="36" t="s">
        <v>39</v>
      </c>
      <c r="Q30" s="68">
        <f>Q20+Q29+Q13</f>
        <v>0</v>
      </c>
      <c r="R30" s="53"/>
      <c r="S30" s="68">
        <f>S20+S29+S13</f>
        <v>0</v>
      </c>
      <c r="T30" s="53"/>
      <c r="U30" s="170" t="e">
        <f t="shared" si="13"/>
        <v>#DIV/0!</v>
      </c>
      <c r="V30" s="39"/>
      <c r="W30" s="68">
        <f>W20+W29+W13</f>
        <v>0</v>
      </c>
      <c r="X30" s="53"/>
      <c r="Y30" s="68">
        <f>Y20+Y29+Y13</f>
        <v>0</v>
      </c>
      <c r="Z30" s="53"/>
      <c r="AA30" s="68">
        <f>AA20+AA29+AA13</f>
        <v>0</v>
      </c>
      <c r="AB30" s="53"/>
      <c r="AC30" s="68">
        <f>AC20+AC29+AC13</f>
        <v>0</v>
      </c>
      <c r="AD30" s="53" t="e">
        <f t="shared" si="14"/>
        <v>#DIV/0!</v>
      </c>
      <c r="AE30" s="75">
        <f t="shared" si="15"/>
        <v>0</v>
      </c>
      <c r="AG30" s="36" t="s">
        <v>39</v>
      </c>
      <c r="AH30" s="68">
        <f>AH20+AH29+AH13</f>
        <v>0</v>
      </c>
      <c r="AI30" s="53"/>
      <c r="AJ30" s="68">
        <f>AJ20+AJ29+AJ13</f>
        <v>0</v>
      </c>
      <c r="AK30" s="53"/>
      <c r="AL30" s="68">
        <f>AL20+AL29+AL13</f>
        <v>0</v>
      </c>
      <c r="AM30" s="53"/>
      <c r="AN30" s="68">
        <f>AN20+AN29+AN13</f>
        <v>0</v>
      </c>
      <c r="AO30" s="53"/>
      <c r="AP30" s="68">
        <f>AP20+AP29+AP13</f>
        <v>0</v>
      </c>
      <c r="AQ30" s="53"/>
      <c r="AR30" s="68">
        <f>AR20+AR29+AR13</f>
        <v>0</v>
      </c>
      <c r="AS30" s="53" t="e">
        <f t="shared" si="1"/>
        <v>#DIV/0!</v>
      </c>
      <c r="AT30" s="75">
        <f t="shared" si="2"/>
        <v>0</v>
      </c>
      <c r="AV30" s="36" t="s">
        <v>39</v>
      </c>
      <c r="AW30" s="68">
        <f>AW20+AW29+AW13</f>
        <v>0</v>
      </c>
      <c r="AX30" s="53" t="e">
        <f t="shared" si="3"/>
        <v>#DIV/0!</v>
      </c>
      <c r="AY30" s="68">
        <f>AY20+AY29+AY13</f>
        <v>0</v>
      </c>
      <c r="AZ30" s="53"/>
      <c r="BA30" s="68">
        <f>BA20+BA29+BA13</f>
        <v>0</v>
      </c>
      <c r="BB30" s="53"/>
      <c r="BC30" s="68">
        <f>BC20+BC29+BC13</f>
        <v>0</v>
      </c>
      <c r="BD30" s="53"/>
      <c r="BE30" s="68">
        <f>BE20+BE29+BE13</f>
        <v>0</v>
      </c>
      <c r="BF30" s="53"/>
      <c r="BG30" s="68">
        <f>BG20+BG29+BG13</f>
        <v>0</v>
      </c>
      <c r="BH30" s="53" t="e">
        <f t="shared" si="4"/>
        <v>#DIV/0!</v>
      </c>
      <c r="BI30" s="75">
        <f t="shared" si="5"/>
        <v>0</v>
      </c>
      <c r="BK30" s="36" t="s">
        <v>39</v>
      </c>
      <c r="BL30" s="68">
        <f>BL20+BL29+BL13</f>
        <v>0</v>
      </c>
      <c r="BM30" s="53" t="e">
        <f t="shared" si="6"/>
        <v>#DIV/0!</v>
      </c>
      <c r="BN30" s="68">
        <f>BN20+BN29+BN13</f>
        <v>0</v>
      </c>
      <c r="BO30" s="53" t="e">
        <f t="shared" si="7"/>
        <v>#DIV/0!</v>
      </c>
      <c r="BP30" s="68">
        <f>BP20+BP29+BP13</f>
        <v>0</v>
      </c>
      <c r="BQ30" s="53" t="e">
        <f t="shared" si="8"/>
        <v>#DIV/0!</v>
      </c>
      <c r="BR30" s="68">
        <f>BR20+BR29+BR13</f>
        <v>0</v>
      </c>
      <c r="BS30" s="53" t="e">
        <f t="shared" si="9"/>
        <v>#DIV/0!</v>
      </c>
      <c r="BT30" s="68">
        <f>BT20+BT29+BT13</f>
        <v>0</v>
      </c>
      <c r="BU30" s="53" t="e">
        <f t="shared" si="10"/>
        <v>#DIV/0!</v>
      </c>
      <c r="BV30" s="68">
        <f>BV20+BV29+BV13</f>
        <v>0</v>
      </c>
      <c r="BW30" s="53" t="e">
        <f t="shared" si="11"/>
        <v>#DIV/0!</v>
      </c>
      <c r="BX30" s="68">
        <f>BX20+BX29+BX13</f>
        <v>0</v>
      </c>
      <c r="BY30" s="53" t="e">
        <f t="shared" si="16"/>
        <v>#DIV/0!</v>
      </c>
      <c r="BZ30" s="75">
        <f t="shared" si="17"/>
        <v>0</v>
      </c>
      <c r="CB30" s="11" t="s">
        <v>39</v>
      </c>
      <c r="CC30" s="90"/>
    </row>
    <row r="31" spans="1:81" x14ac:dyDescent="0.2">
      <c r="A31" s="1">
        <v>97210</v>
      </c>
      <c r="B31" s="33" t="s">
        <v>33</v>
      </c>
      <c r="C31" s="70"/>
      <c r="D31" s="86"/>
      <c r="E31" s="70"/>
      <c r="F31" s="86"/>
      <c r="G31" s="70"/>
      <c r="H31" s="86"/>
      <c r="I31" s="70"/>
      <c r="J31" s="86"/>
      <c r="K31" s="70"/>
      <c r="L31" s="86" t="e">
        <f t="shared" si="12"/>
        <v>#DIV/0!</v>
      </c>
      <c r="M31" s="72">
        <f t="shared" si="0"/>
        <v>0</v>
      </c>
      <c r="P31" s="33" t="s">
        <v>33</v>
      </c>
      <c r="Q31" s="70"/>
      <c r="R31" s="86"/>
      <c r="S31" s="70"/>
      <c r="T31" s="86"/>
      <c r="U31" s="170" t="e">
        <f t="shared" si="13"/>
        <v>#DIV/0!</v>
      </c>
      <c r="V31" s="172"/>
      <c r="W31" s="70"/>
      <c r="X31" s="86"/>
      <c r="Y31" s="70"/>
      <c r="Z31" s="86"/>
      <c r="AA31" s="70"/>
      <c r="AB31" s="86"/>
      <c r="AC31" s="22"/>
      <c r="AD31" s="86" t="e">
        <f t="shared" si="14"/>
        <v>#DIV/0!</v>
      </c>
      <c r="AE31" s="72">
        <f t="shared" si="15"/>
        <v>0</v>
      </c>
      <c r="AG31" s="33" t="s">
        <v>33</v>
      </c>
      <c r="AH31" s="70"/>
      <c r="AI31" s="86"/>
      <c r="AJ31" s="70"/>
      <c r="AK31" s="86"/>
      <c r="AL31" s="70"/>
      <c r="AM31" s="86"/>
      <c r="AN31" s="70"/>
      <c r="AO31" s="86"/>
      <c r="AP31" s="70"/>
      <c r="AQ31" s="86"/>
      <c r="AR31" s="70"/>
      <c r="AS31" s="86" t="e">
        <f t="shared" si="1"/>
        <v>#DIV/0!</v>
      </c>
      <c r="AT31" s="72">
        <f t="shared" si="2"/>
        <v>0</v>
      </c>
      <c r="AV31" s="33" t="s">
        <v>33</v>
      </c>
      <c r="AW31" s="70"/>
      <c r="AX31" s="86" t="e">
        <f t="shared" si="3"/>
        <v>#DIV/0!</v>
      </c>
      <c r="AY31" s="70"/>
      <c r="AZ31" s="86"/>
      <c r="BA31" s="70"/>
      <c r="BB31" s="86"/>
      <c r="BC31" s="70"/>
      <c r="BD31" s="86"/>
      <c r="BE31" s="70"/>
      <c r="BF31" s="86"/>
      <c r="BG31" s="70"/>
      <c r="BH31" s="86" t="e">
        <f t="shared" si="4"/>
        <v>#DIV/0!</v>
      </c>
      <c r="BI31" s="72">
        <f t="shared" si="5"/>
        <v>0</v>
      </c>
      <c r="BK31" s="33" t="s">
        <v>33</v>
      </c>
      <c r="BL31" s="70"/>
      <c r="BM31" s="86" t="e">
        <f t="shared" si="6"/>
        <v>#DIV/0!</v>
      </c>
      <c r="BN31" s="70"/>
      <c r="BO31" s="86" t="e">
        <f t="shared" si="7"/>
        <v>#DIV/0!</v>
      </c>
      <c r="BP31" s="70"/>
      <c r="BQ31" s="86" t="e">
        <f t="shared" si="8"/>
        <v>#DIV/0!</v>
      </c>
      <c r="BR31" s="70"/>
      <c r="BS31" s="86" t="e">
        <f t="shared" si="9"/>
        <v>#DIV/0!</v>
      </c>
      <c r="BT31" s="70"/>
      <c r="BU31" s="86" t="e">
        <f t="shared" si="10"/>
        <v>#DIV/0!</v>
      </c>
      <c r="BV31" s="70"/>
      <c r="BW31" s="86" t="e">
        <f t="shared" si="11"/>
        <v>#DIV/0!</v>
      </c>
      <c r="BX31" s="70"/>
      <c r="BY31" s="86" t="e">
        <f t="shared" si="16"/>
        <v>#DIV/0!</v>
      </c>
      <c r="BZ31" s="72">
        <f t="shared" si="17"/>
        <v>0</v>
      </c>
      <c r="CB31" s="6" t="s">
        <v>33</v>
      </c>
      <c r="CC31" s="90"/>
    </row>
    <row r="32" spans="1:81" x14ac:dyDescent="0.2">
      <c r="A32" s="1">
        <v>97217</v>
      </c>
      <c r="B32" s="34" t="s">
        <v>14</v>
      </c>
      <c r="C32" s="22"/>
      <c r="D32" s="84"/>
      <c r="E32" s="22"/>
      <c r="F32" s="84"/>
      <c r="G32" s="22"/>
      <c r="H32" s="84"/>
      <c r="I32" s="22"/>
      <c r="J32" s="84"/>
      <c r="K32" s="22"/>
      <c r="L32" s="84" t="e">
        <f t="shared" si="12"/>
        <v>#DIV/0!</v>
      </c>
      <c r="M32" s="73">
        <f t="shared" si="0"/>
        <v>0</v>
      </c>
      <c r="P32" s="34" t="s">
        <v>14</v>
      </c>
      <c r="Q32" s="22"/>
      <c r="R32" s="84"/>
      <c r="S32" s="22"/>
      <c r="T32" s="84"/>
      <c r="U32" s="170" t="e">
        <f t="shared" si="13"/>
        <v>#DIV/0!</v>
      </c>
      <c r="V32" s="170"/>
      <c r="W32" s="22"/>
      <c r="X32" s="84"/>
      <c r="Y32" s="22"/>
      <c r="Z32" s="84"/>
      <c r="AA32" s="22"/>
      <c r="AB32" s="84"/>
      <c r="AC32" s="22"/>
      <c r="AD32" s="84" t="e">
        <f t="shared" si="14"/>
        <v>#DIV/0!</v>
      </c>
      <c r="AE32" s="73">
        <f t="shared" si="15"/>
        <v>0</v>
      </c>
      <c r="AG32" s="34" t="s">
        <v>14</v>
      </c>
      <c r="AH32" s="22"/>
      <c r="AI32" s="84"/>
      <c r="AJ32" s="22"/>
      <c r="AK32" s="84"/>
      <c r="AL32" s="22"/>
      <c r="AM32" s="84"/>
      <c r="AN32" s="22"/>
      <c r="AO32" s="84"/>
      <c r="AP32" s="22"/>
      <c r="AQ32" s="84"/>
      <c r="AR32" s="22"/>
      <c r="AS32" s="84" t="e">
        <f t="shared" si="1"/>
        <v>#DIV/0!</v>
      </c>
      <c r="AT32" s="73">
        <f t="shared" si="2"/>
        <v>0</v>
      </c>
      <c r="AV32" s="34" t="s">
        <v>14</v>
      </c>
      <c r="AW32" s="22"/>
      <c r="AX32" s="84" t="e">
        <f t="shared" si="3"/>
        <v>#DIV/0!</v>
      </c>
      <c r="AY32" s="22"/>
      <c r="AZ32" s="84"/>
      <c r="BA32" s="22"/>
      <c r="BB32" s="84"/>
      <c r="BC32" s="22"/>
      <c r="BD32" s="84"/>
      <c r="BE32" s="22"/>
      <c r="BF32" s="84"/>
      <c r="BG32" s="22"/>
      <c r="BH32" s="84" t="e">
        <f t="shared" si="4"/>
        <v>#DIV/0!</v>
      </c>
      <c r="BI32" s="73">
        <f t="shared" si="5"/>
        <v>0</v>
      </c>
      <c r="BK32" s="34" t="s">
        <v>14</v>
      </c>
      <c r="BL32" s="22"/>
      <c r="BM32" s="84" t="e">
        <f t="shared" si="6"/>
        <v>#DIV/0!</v>
      </c>
      <c r="BN32" s="22"/>
      <c r="BO32" s="84" t="e">
        <f t="shared" si="7"/>
        <v>#DIV/0!</v>
      </c>
      <c r="BP32" s="22"/>
      <c r="BQ32" s="84" t="e">
        <f t="shared" si="8"/>
        <v>#DIV/0!</v>
      </c>
      <c r="BR32" s="22"/>
      <c r="BS32" s="84" t="e">
        <f t="shared" si="9"/>
        <v>#DIV/0!</v>
      </c>
      <c r="BT32" s="22"/>
      <c r="BU32" s="84" t="e">
        <f t="shared" si="10"/>
        <v>#DIV/0!</v>
      </c>
      <c r="BV32" s="22"/>
      <c r="BW32" s="84" t="e">
        <f t="shared" si="11"/>
        <v>#DIV/0!</v>
      </c>
      <c r="BX32" s="22"/>
      <c r="BY32" s="84" t="e">
        <f t="shared" si="16"/>
        <v>#DIV/0!</v>
      </c>
      <c r="BZ32" s="73">
        <f t="shared" si="17"/>
        <v>0</v>
      </c>
      <c r="CB32" s="7" t="s">
        <v>14</v>
      </c>
      <c r="CC32" s="90"/>
    </row>
    <row r="33" spans="1:81" x14ac:dyDescent="0.2">
      <c r="A33" s="1">
        <v>97220</v>
      </c>
      <c r="B33" s="34" t="s">
        <v>28</v>
      </c>
      <c r="C33" s="22"/>
      <c r="D33" s="84"/>
      <c r="E33" s="22"/>
      <c r="F33" s="84"/>
      <c r="G33" s="22"/>
      <c r="H33" s="84"/>
      <c r="I33" s="22"/>
      <c r="J33" s="84"/>
      <c r="K33" s="22"/>
      <c r="L33" s="84" t="e">
        <f t="shared" si="12"/>
        <v>#DIV/0!</v>
      </c>
      <c r="M33" s="73">
        <f t="shared" si="0"/>
        <v>0</v>
      </c>
      <c r="P33" s="34" t="s">
        <v>28</v>
      </c>
      <c r="Q33" s="22"/>
      <c r="R33" s="84"/>
      <c r="S33" s="22"/>
      <c r="T33" s="84"/>
      <c r="U33" s="170" t="e">
        <f t="shared" si="13"/>
        <v>#DIV/0!</v>
      </c>
      <c r="V33" s="170"/>
      <c r="W33" s="22"/>
      <c r="X33" s="84"/>
      <c r="Y33" s="22"/>
      <c r="Z33" s="84"/>
      <c r="AA33" s="22"/>
      <c r="AB33" s="84"/>
      <c r="AC33" s="22"/>
      <c r="AD33" s="84" t="e">
        <f t="shared" si="14"/>
        <v>#DIV/0!</v>
      </c>
      <c r="AE33" s="73">
        <f t="shared" si="15"/>
        <v>0</v>
      </c>
      <c r="AG33" s="34" t="s">
        <v>28</v>
      </c>
      <c r="AH33" s="22"/>
      <c r="AI33" s="84"/>
      <c r="AJ33" s="22"/>
      <c r="AK33" s="84"/>
      <c r="AL33" s="22"/>
      <c r="AM33" s="84"/>
      <c r="AN33" s="22"/>
      <c r="AO33" s="84"/>
      <c r="AP33" s="22"/>
      <c r="AQ33" s="84"/>
      <c r="AR33" s="22"/>
      <c r="AS33" s="84" t="e">
        <f t="shared" si="1"/>
        <v>#DIV/0!</v>
      </c>
      <c r="AT33" s="73">
        <f t="shared" si="2"/>
        <v>0</v>
      </c>
      <c r="AV33" s="34" t="s">
        <v>28</v>
      </c>
      <c r="AW33" s="22"/>
      <c r="AX33" s="84" t="e">
        <f t="shared" si="3"/>
        <v>#DIV/0!</v>
      </c>
      <c r="AY33" s="22"/>
      <c r="AZ33" s="84"/>
      <c r="BA33" s="22"/>
      <c r="BB33" s="84"/>
      <c r="BC33" s="22"/>
      <c r="BD33" s="84"/>
      <c r="BE33" s="22"/>
      <c r="BF33" s="84"/>
      <c r="BG33" s="22"/>
      <c r="BH33" s="84" t="e">
        <f t="shared" si="4"/>
        <v>#DIV/0!</v>
      </c>
      <c r="BI33" s="73">
        <f t="shared" si="5"/>
        <v>0</v>
      </c>
      <c r="BK33" s="34" t="s">
        <v>28</v>
      </c>
      <c r="BL33" s="22"/>
      <c r="BM33" s="84" t="e">
        <f t="shared" si="6"/>
        <v>#DIV/0!</v>
      </c>
      <c r="BN33" s="22"/>
      <c r="BO33" s="84" t="e">
        <f t="shared" si="7"/>
        <v>#DIV/0!</v>
      </c>
      <c r="BP33" s="22"/>
      <c r="BQ33" s="84" t="e">
        <f t="shared" si="8"/>
        <v>#DIV/0!</v>
      </c>
      <c r="BR33" s="22"/>
      <c r="BS33" s="84" t="e">
        <f t="shared" si="9"/>
        <v>#DIV/0!</v>
      </c>
      <c r="BT33" s="22"/>
      <c r="BU33" s="84" t="e">
        <f t="shared" si="10"/>
        <v>#DIV/0!</v>
      </c>
      <c r="BV33" s="22"/>
      <c r="BW33" s="84" t="e">
        <f t="shared" si="11"/>
        <v>#DIV/0!</v>
      </c>
      <c r="BX33" s="22"/>
      <c r="BY33" s="84" t="e">
        <f t="shared" si="16"/>
        <v>#DIV/0!</v>
      </c>
      <c r="BZ33" s="73">
        <f t="shared" si="17"/>
        <v>0</v>
      </c>
      <c r="CB33" s="7" t="s">
        <v>28</v>
      </c>
      <c r="CC33" s="90"/>
    </row>
    <row r="34" spans="1:81" x14ac:dyDescent="0.2">
      <c r="A34" s="1">
        <v>97226</v>
      </c>
      <c r="B34" s="34" t="s">
        <v>21</v>
      </c>
      <c r="C34" s="22"/>
      <c r="D34" s="84"/>
      <c r="E34" s="22"/>
      <c r="F34" s="84"/>
      <c r="G34" s="22"/>
      <c r="H34" s="84"/>
      <c r="I34" s="22"/>
      <c r="J34" s="84"/>
      <c r="K34" s="22"/>
      <c r="L34" s="84" t="e">
        <f t="shared" si="12"/>
        <v>#DIV/0!</v>
      </c>
      <c r="M34" s="73">
        <f t="shared" si="0"/>
        <v>0</v>
      </c>
      <c r="P34" s="34" t="s">
        <v>21</v>
      </c>
      <c r="Q34" s="22"/>
      <c r="R34" s="84"/>
      <c r="S34" s="22"/>
      <c r="T34" s="84"/>
      <c r="U34" s="170" t="e">
        <f t="shared" si="13"/>
        <v>#DIV/0!</v>
      </c>
      <c r="V34" s="170"/>
      <c r="W34" s="22"/>
      <c r="X34" s="84"/>
      <c r="Y34" s="22"/>
      <c r="Z34" s="84"/>
      <c r="AA34" s="22"/>
      <c r="AB34" s="84"/>
      <c r="AC34" s="22"/>
      <c r="AD34" s="84" t="e">
        <f t="shared" si="14"/>
        <v>#DIV/0!</v>
      </c>
      <c r="AE34" s="73">
        <f t="shared" si="15"/>
        <v>0</v>
      </c>
      <c r="AG34" s="34" t="s">
        <v>21</v>
      </c>
      <c r="AH34" s="22"/>
      <c r="AI34" s="84"/>
      <c r="AJ34" s="22"/>
      <c r="AK34" s="84"/>
      <c r="AL34" s="22"/>
      <c r="AM34" s="84"/>
      <c r="AN34" s="22"/>
      <c r="AO34" s="84"/>
      <c r="AP34" s="22"/>
      <c r="AQ34" s="84"/>
      <c r="AR34" s="22"/>
      <c r="AS34" s="84" t="e">
        <f t="shared" si="1"/>
        <v>#DIV/0!</v>
      </c>
      <c r="AT34" s="73">
        <f t="shared" si="2"/>
        <v>0</v>
      </c>
      <c r="AV34" s="34" t="s">
        <v>21</v>
      </c>
      <c r="AW34" s="22"/>
      <c r="AX34" s="84" t="e">
        <f t="shared" si="3"/>
        <v>#DIV/0!</v>
      </c>
      <c r="AY34" s="22"/>
      <c r="AZ34" s="84"/>
      <c r="BA34" s="22"/>
      <c r="BB34" s="84"/>
      <c r="BC34" s="22"/>
      <c r="BD34" s="84"/>
      <c r="BE34" s="22"/>
      <c r="BF34" s="84"/>
      <c r="BG34" s="22"/>
      <c r="BH34" s="84" t="e">
        <f t="shared" si="4"/>
        <v>#DIV/0!</v>
      </c>
      <c r="BI34" s="73">
        <f t="shared" si="5"/>
        <v>0</v>
      </c>
      <c r="BK34" s="34" t="s">
        <v>21</v>
      </c>
      <c r="BL34" s="22"/>
      <c r="BM34" s="84" t="e">
        <f t="shared" si="6"/>
        <v>#DIV/0!</v>
      </c>
      <c r="BN34" s="22"/>
      <c r="BO34" s="84" t="e">
        <f t="shared" si="7"/>
        <v>#DIV/0!</v>
      </c>
      <c r="BP34" s="22"/>
      <c r="BQ34" s="84" t="e">
        <f t="shared" si="8"/>
        <v>#DIV/0!</v>
      </c>
      <c r="BR34" s="22"/>
      <c r="BS34" s="84" t="e">
        <f t="shared" si="9"/>
        <v>#DIV/0!</v>
      </c>
      <c r="BT34" s="22"/>
      <c r="BU34" s="84" t="e">
        <f t="shared" si="10"/>
        <v>#DIV/0!</v>
      </c>
      <c r="BV34" s="22"/>
      <c r="BW34" s="84" t="e">
        <f t="shared" si="11"/>
        <v>#DIV/0!</v>
      </c>
      <c r="BX34" s="22"/>
      <c r="BY34" s="84" t="e">
        <f t="shared" si="16"/>
        <v>#DIV/0!</v>
      </c>
      <c r="BZ34" s="73">
        <f t="shared" si="17"/>
        <v>0</v>
      </c>
      <c r="CB34" s="7" t="s">
        <v>21</v>
      </c>
      <c r="CC34" s="90"/>
    </row>
    <row r="35" spans="1:81" x14ac:dyDescent="0.2">
      <c r="A35" s="1">
        <v>97232</v>
      </c>
      <c r="B35" s="35" t="s">
        <v>26</v>
      </c>
      <c r="C35" s="24"/>
      <c r="D35" s="85"/>
      <c r="E35" s="24"/>
      <c r="F35" s="85"/>
      <c r="G35" s="24"/>
      <c r="H35" s="85"/>
      <c r="I35" s="24"/>
      <c r="J35" s="85"/>
      <c r="K35" s="24"/>
      <c r="L35" s="85" t="e">
        <f t="shared" si="12"/>
        <v>#DIV/0!</v>
      </c>
      <c r="M35" s="74">
        <f t="shared" si="0"/>
        <v>0</v>
      </c>
      <c r="P35" s="35" t="s">
        <v>26</v>
      </c>
      <c r="Q35" s="24"/>
      <c r="R35" s="85"/>
      <c r="S35" s="24"/>
      <c r="T35" s="85"/>
      <c r="U35" s="170" t="e">
        <f t="shared" si="13"/>
        <v>#DIV/0!</v>
      </c>
      <c r="V35" s="171"/>
      <c r="W35" s="24"/>
      <c r="X35" s="85"/>
      <c r="Y35" s="24"/>
      <c r="Z35" s="85"/>
      <c r="AA35" s="22"/>
      <c r="AB35" s="85"/>
      <c r="AC35" s="22"/>
      <c r="AD35" s="85" t="e">
        <f t="shared" si="14"/>
        <v>#DIV/0!</v>
      </c>
      <c r="AE35" s="74">
        <f t="shared" si="15"/>
        <v>0</v>
      </c>
      <c r="AG35" s="35" t="s">
        <v>26</v>
      </c>
      <c r="AH35" s="24"/>
      <c r="AI35" s="85"/>
      <c r="AJ35" s="24"/>
      <c r="AK35" s="85"/>
      <c r="AL35" s="24"/>
      <c r="AM35" s="85"/>
      <c r="AN35" s="24"/>
      <c r="AO35" s="85"/>
      <c r="AP35" s="24"/>
      <c r="AQ35" s="85"/>
      <c r="AR35" s="24"/>
      <c r="AS35" s="85" t="e">
        <f t="shared" si="1"/>
        <v>#DIV/0!</v>
      </c>
      <c r="AT35" s="74">
        <f t="shared" si="2"/>
        <v>0</v>
      </c>
      <c r="AV35" s="35" t="s">
        <v>26</v>
      </c>
      <c r="AW35" s="24"/>
      <c r="AX35" s="85" t="e">
        <f t="shared" si="3"/>
        <v>#DIV/0!</v>
      </c>
      <c r="AY35" s="24"/>
      <c r="AZ35" s="85"/>
      <c r="BA35" s="24"/>
      <c r="BB35" s="85"/>
      <c r="BC35" s="24"/>
      <c r="BD35" s="85"/>
      <c r="BE35" s="24"/>
      <c r="BF35" s="85"/>
      <c r="BG35" s="24"/>
      <c r="BH35" s="85" t="e">
        <f t="shared" si="4"/>
        <v>#DIV/0!</v>
      </c>
      <c r="BI35" s="74">
        <f t="shared" si="5"/>
        <v>0</v>
      </c>
      <c r="BK35" s="35" t="s">
        <v>26</v>
      </c>
      <c r="BL35" s="24"/>
      <c r="BM35" s="85" t="e">
        <f t="shared" si="6"/>
        <v>#DIV/0!</v>
      </c>
      <c r="BN35" s="24"/>
      <c r="BO35" s="85" t="e">
        <f t="shared" si="7"/>
        <v>#DIV/0!</v>
      </c>
      <c r="BP35" s="24"/>
      <c r="BQ35" s="85" t="e">
        <f t="shared" si="8"/>
        <v>#DIV/0!</v>
      </c>
      <c r="BR35" s="24"/>
      <c r="BS35" s="85" t="e">
        <f t="shared" si="9"/>
        <v>#DIV/0!</v>
      </c>
      <c r="BT35" s="24"/>
      <c r="BU35" s="85" t="e">
        <f t="shared" si="10"/>
        <v>#DIV/0!</v>
      </c>
      <c r="BV35" s="24"/>
      <c r="BW35" s="85" t="e">
        <f t="shared" si="11"/>
        <v>#DIV/0!</v>
      </c>
      <c r="BX35" s="24"/>
      <c r="BY35" s="85" t="e">
        <f t="shared" si="16"/>
        <v>#DIV/0!</v>
      </c>
      <c r="BZ35" s="74">
        <f t="shared" si="17"/>
        <v>0</v>
      </c>
      <c r="CB35" s="8" t="s">
        <v>26</v>
      </c>
      <c r="CC35" s="90"/>
    </row>
    <row r="36" spans="1:81" x14ac:dyDescent="0.2">
      <c r="A36" s="3"/>
      <c r="B36" s="37" t="s">
        <v>38</v>
      </c>
      <c r="C36" s="26">
        <f>SUM(C31:C35)</f>
        <v>0</v>
      </c>
      <c r="D36" s="27"/>
      <c r="E36" s="26"/>
      <c r="F36" s="27"/>
      <c r="G36" s="26"/>
      <c r="H36" s="27"/>
      <c r="I36" s="26"/>
      <c r="J36" s="27"/>
      <c r="K36" s="26">
        <f>SUM(K31:K35)</f>
        <v>0</v>
      </c>
      <c r="L36" s="27" t="e">
        <f t="shared" si="12"/>
        <v>#DIV/0!</v>
      </c>
      <c r="M36" s="76">
        <f t="shared" si="0"/>
        <v>0</v>
      </c>
      <c r="P36" s="37" t="s">
        <v>38</v>
      </c>
      <c r="Q36" s="26">
        <f>SUM(Q31:Q35)</f>
        <v>0</v>
      </c>
      <c r="R36" s="27"/>
      <c r="S36" s="26">
        <f>SUM(S31:S35)</f>
        <v>0</v>
      </c>
      <c r="T36" s="27"/>
      <c r="U36" s="170" t="e">
        <f t="shared" si="13"/>
        <v>#DIV/0!</v>
      </c>
      <c r="V36" s="40"/>
      <c r="W36" s="26">
        <f>SUM(W31:W35)</f>
        <v>0</v>
      </c>
      <c r="X36" s="27"/>
      <c r="Y36" s="26">
        <f>SUM(Y31:Y35)</f>
        <v>0</v>
      </c>
      <c r="Z36" s="27"/>
      <c r="AA36" s="26">
        <f>SUM(AA31:AA35)</f>
        <v>0</v>
      </c>
      <c r="AB36" s="27"/>
      <c r="AC36" s="26">
        <f>SUM(AC31:AC35)</f>
        <v>0</v>
      </c>
      <c r="AD36" s="27" t="e">
        <f t="shared" si="14"/>
        <v>#DIV/0!</v>
      </c>
      <c r="AE36" s="76">
        <f t="shared" si="15"/>
        <v>0</v>
      </c>
      <c r="AG36" s="37" t="s">
        <v>38</v>
      </c>
      <c r="AH36" s="26">
        <f>SUM(AH31:AH35)</f>
        <v>0</v>
      </c>
      <c r="AI36" s="27"/>
      <c r="AJ36" s="26">
        <f>SUM(AJ31:AJ35)</f>
        <v>0</v>
      </c>
      <c r="AK36" s="27"/>
      <c r="AL36" s="26">
        <f>SUM(AL31:AL35)</f>
        <v>0</v>
      </c>
      <c r="AM36" s="27"/>
      <c r="AN36" s="26">
        <f>SUM(AN31:AN35)</f>
        <v>0</v>
      </c>
      <c r="AO36" s="27"/>
      <c r="AP36" s="26">
        <f>SUM(AP31:AP35)</f>
        <v>0</v>
      </c>
      <c r="AQ36" s="27"/>
      <c r="AR36" s="26">
        <f>SUM(AR31:AR35)</f>
        <v>0</v>
      </c>
      <c r="AS36" s="27" t="e">
        <f t="shared" si="1"/>
        <v>#DIV/0!</v>
      </c>
      <c r="AT36" s="76">
        <f t="shared" si="2"/>
        <v>0</v>
      </c>
      <c r="AV36" s="37" t="s">
        <v>38</v>
      </c>
      <c r="AW36" s="26">
        <f>SUM(AW31:AW35)</f>
        <v>0</v>
      </c>
      <c r="AX36" s="27" t="e">
        <f t="shared" si="3"/>
        <v>#DIV/0!</v>
      </c>
      <c r="AY36" s="26">
        <f>SUM(AY31:AY35)</f>
        <v>0</v>
      </c>
      <c r="AZ36" s="27"/>
      <c r="BA36" s="26">
        <f>SUM(BA31:BA35)</f>
        <v>0</v>
      </c>
      <c r="BB36" s="27"/>
      <c r="BC36" s="26">
        <f>SUM(BC31:BC35)</f>
        <v>0</v>
      </c>
      <c r="BD36" s="27"/>
      <c r="BE36" s="26">
        <f>SUM(BE31:BE35)</f>
        <v>0</v>
      </c>
      <c r="BF36" s="27"/>
      <c r="BG36" s="26">
        <f>SUM(BG31:BG35)</f>
        <v>0</v>
      </c>
      <c r="BH36" s="27" t="e">
        <f t="shared" si="4"/>
        <v>#DIV/0!</v>
      </c>
      <c r="BI36" s="76">
        <f t="shared" si="5"/>
        <v>0</v>
      </c>
      <c r="BK36" s="37" t="s">
        <v>38</v>
      </c>
      <c r="BL36" s="26">
        <f>SUM(BL31:BL35)</f>
        <v>0</v>
      </c>
      <c r="BM36" s="27" t="e">
        <f t="shared" si="6"/>
        <v>#DIV/0!</v>
      </c>
      <c r="BN36" s="26">
        <f>SUM(BN31:BN35)</f>
        <v>0</v>
      </c>
      <c r="BO36" s="27" t="e">
        <f t="shared" si="7"/>
        <v>#DIV/0!</v>
      </c>
      <c r="BP36" s="26">
        <f>SUM(BP31:BP35)</f>
        <v>0</v>
      </c>
      <c r="BQ36" s="27" t="e">
        <f t="shared" si="8"/>
        <v>#DIV/0!</v>
      </c>
      <c r="BR36" s="26">
        <f>SUM(BR31:BR35)</f>
        <v>0</v>
      </c>
      <c r="BS36" s="27" t="e">
        <f t="shared" si="9"/>
        <v>#DIV/0!</v>
      </c>
      <c r="BT36" s="26">
        <f>SUM(BT31:BT35)</f>
        <v>0</v>
      </c>
      <c r="BU36" s="27" t="e">
        <f t="shared" si="10"/>
        <v>#DIV/0!</v>
      </c>
      <c r="BV36" s="26">
        <f>SUM(BV31:BV35)</f>
        <v>0</v>
      </c>
      <c r="BW36" s="27" t="e">
        <f t="shared" si="11"/>
        <v>#DIV/0!</v>
      </c>
      <c r="BX36" s="26">
        <f>SUM(BX31:BX35)</f>
        <v>0</v>
      </c>
      <c r="BY36" s="27" t="e">
        <f t="shared" si="16"/>
        <v>#DIV/0!</v>
      </c>
      <c r="BZ36" s="76">
        <f t="shared" si="17"/>
        <v>0</v>
      </c>
      <c r="CB36" s="9" t="s">
        <v>38</v>
      </c>
      <c r="CC36" s="90"/>
    </row>
    <row r="37" spans="1:81" x14ac:dyDescent="0.2">
      <c r="A37" s="1">
        <v>97202</v>
      </c>
      <c r="B37" s="38" t="s">
        <v>0</v>
      </c>
      <c r="C37" s="20"/>
      <c r="D37" s="87"/>
      <c r="E37" s="20"/>
      <c r="F37" s="87"/>
      <c r="G37" s="20"/>
      <c r="H37" s="87"/>
      <c r="I37" s="20"/>
      <c r="J37" s="87"/>
      <c r="K37" s="20"/>
      <c r="L37" s="87" t="e">
        <f t="shared" si="12"/>
        <v>#DIV/0!</v>
      </c>
      <c r="M37" s="77">
        <f t="shared" si="0"/>
        <v>0</v>
      </c>
      <c r="P37" s="38" t="s">
        <v>0</v>
      </c>
      <c r="Q37" s="20"/>
      <c r="R37" s="87"/>
      <c r="S37" s="20"/>
      <c r="T37" s="87"/>
      <c r="U37" s="170" t="e">
        <f t="shared" si="13"/>
        <v>#DIV/0!</v>
      </c>
      <c r="V37" s="173"/>
      <c r="W37" s="20"/>
      <c r="X37" s="87"/>
      <c r="Y37" s="20"/>
      <c r="Z37" s="87"/>
      <c r="AA37" s="22"/>
      <c r="AB37" s="87"/>
      <c r="AC37" s="22"/>
      <c r="AD37" s="87" t="e">
        <f t="shared" si="14"/>
        <v>#DIV/0!</v>
      </c>
      <c r="AE37" s="77">
        <f t="shared" si="15"/>
        <v>0</v>
      </c>
      <c r="AG37" s="38" t="s">
        <v>0</v>
      </c>
      <c r="AH37" s="20"/>
      <c r="AI37" s="87"/>
      <c r="AJ37" s="20"/>
      <c r="AK37" s="87"/>
      <c r="AL37" s="20"/>
      <c r="AM37" s="87"/>
      <c r="AN37" s="20"/>
      <c r="AO37" s="87"/>
      <c r="AP37" s="20"/>
      <c r="AQ37" s="87"/>
      <c r="AR37" s="20"/>
      <c r="AS37" s="87" t="e">
        <f t="shared" si="1"/>
        <v>#DIV/0!</v>
      </c>
      <c r="AT37" s="77">
        <f t="shared" si="2"/>
        <v>0</v>
      </c>
      <c r="AV37" s="38" t="s">
        <v>0</v>
      </c>
      <c r="AW37" s="20"/>
      <c r="AX37" s="87" t="e">
        <f t="shared" si="3"/>
        <v>#DIV/0!</v>
      </c>
      <c r="AY37" s="20"/>
      <c r="AZ37" s="87"/>
      <c r="BA37" s="20"/>
      <c r="BB37" s="87"/>
      <c r="BC37" s="20"/>
      <c r="BD37" s="87"/>
      <c r="BE37" s="20"/>
      <c r="BF37" s="87"/>
      <c r="BG37" s="20"/>
      <c r="BH37" s="87" t="e">
        <f t="shared" si="4"/>
        <v>#DIV/0!</v>
      </c>
      <c r="BI37" s="77">
        <f t="shared" si="5"/>
        <v>0</v>
      </c>
      <c r="BK37" s="38" t="s">
        <v>0</v>
      </c>
      <c r="BL37" s="20"/>
      <c r="BM37" s="87" t="e">
        <f t="shared" si="6"/>
        <v>#DIV/0!</v>
      </c>
      <c r="BN37" s="20"/>
      <c r="BO37" s="87" t="e">
        <f t="shared" si="7"/>
        <v>#DIV/0!</v>
      </c>
      <c r="BP37" s="20"/>
      <c r="BQ37" s="87" t="e">
        <f t="shared" si="8"/>
        <v>#DIV/0!</v>
      </c>
      <c r="BR37" s="20"/>
      <c r="BS37" s="87" t="e">
        <f t="shared" si="9"/>
        <v>#DIV/0!</v>
      </c>
      <c r="BT37" s="20"/>
      <c r="BU37" s="87" t="e">
        <f t="shared" si="10"/>
        <v>#DIV/0!</v>
      </c>
      <c r="BV37" s="20"/>
      <c r="BW37" s="87" t="e">
        <f t="shared" si="11"/>
        <v>#DIV/0!</v>
      </c>
      <c r="BX37" s="20"/>
      <c r="BY37" s="87" t="e">
        <f t="shared" si="16"/>
        <v>#DIV/0!</v>
      </c>
      <c r="BZ37" s="77">
        <f t="shared" si="17"/>
        <v>0</v>
      </c>
      <c r="CB37" s="10" t="s">
        <v>0</v>
      </c>
      <c r="CC37" s="90"/>
    </row>
    <row r="38" spans="1:81" x14ac:dyDescent="0.2">
      <c r="A38" s="1">
        <v>97206</v>
      </c>
      <c r="B38" s="34" t="s">
        <v>5</v>
      </c>
      <c r="C38" s="22"/>
      <c r="D38" s="84"/>
      <c r="E38" s="22"/>
      <c r="F38" s="84"/>
      <c r="G38" s="22"/>
      <c r="H38" s="84"/>
      <c r="I38" s="22"/>
      <c r="J38" s="84"/>
      <c r="K38" s="22"/>
      <c r="L38" s="84" t="e">
        <f t="shared" si="12"/>
        <v>#DIV/0!</v>
      </c>
      <c r="M38" s="73">
        <f t="shared" si="0"/>
        <v>0</v>
      </c>
      <c r="P38" s="34" t="s">
        <v>5</v>
      </c>
      <c r="Q38" s="22"/>
      <c r="R38" s="84"/>
      <c r="S38" s="22"/>
      <c r="T38" s="84"/>
      <c r="U38" s="170" t="e">
        <f t="shared" si="13"/>
        <v>#DIV/0!</v>
      </c>
      <c r="V38" s="170"/>
      <c r="W38" s="22"/>
      <c r="X38" s="84"/>
      <c r="Y38" s="22"/>
      <c r="Z38" s="84"/>
      <c r="AA38" s="22"/>
      <c r="AB38" s="84"/>
      <c r="AC38" s="22"/>
      <c r="AD38" s="84" t="e">
        <f t="shared" si="14"/>
        <v>#DIV/0!</v>
      </c>
      <c r="AE38" s="73">
        <f t="shared" si="15"/>
        <v>0</v>
      </c>
      <c r="AG38" s="34" t="s">
        <v>5</v>
      </c>
      <c r="AH38" s="22"/>
      <c r="AI38" s="84"/>
      <c r="AJ38" s="22"/>
      <c r="AK38" s="84"/>
      <c r="AL38" s="22"/>
      <c r="AM38" s="84"/>
      <c r="AN38" s="22"/>
      <c r="AO38" s="84"/>
      <c r="AP38" s="22"/>
      <c r="AQ38" s="84"/>
      <c r="AR38" s="22"/>
      <c r="AS38" s="84" t="e">
        <f t="shared" si="1"/>
        <v>#DIV/0!</v>
      </c>
      <c r="AT38" s="73">
        <f t="shared" si="2"/>
        <v>0</v>
      </c>
      <c r="AV38" s="34" t="s">
        <v>5</v>
      </c>
      <c r="AW38" s="22"/>
      <c r="AX38" s="84" t="e">
        <f t="shared" si="3"/>
        <v>#DIV/0!</v>
      </c>
      <c r="AY38" s="22"/>
      <c r="AZ38" s="84"/>
      <c r="BA38" s="22"/>
      <c r="BB38" s="84"/>
      <c r="BC38" s="22"/>
      <c r="BD38" s="84"/>
      <c r="BE38" s="22"/>
      <c r="BF38" s="84"/>
      <c r="BG38" s="22"/>
      <c r="BH38" s="84" t="e">
        <f t="shared" si="4"/>
        <v>#DIV/0!</v>
      </c>
      <c r="BI38" s="73">
        <f t="shared" si="5"/>
        <v>0</v>
      </c>
      <c r="BK38" s="34" t="s">
        <v>5</v>
      </c>
      <c r="BL38" s="22"/>
      <c r="BM38" s="84" t="e">
        <f t="shared" si="6"/>
        <v>#DIV/0!</v>
      </c>
      <c r="BN38" s="22"/>
      <c r="BO38" s="84" t="e">
        <f t="shared" si="7"/>
        <v>#DIV/0!</v>
      </c>
      <c r="BP38" s="22"/>
      <c r="BQ38" s="84" t="e">
        <f t="shared" si="8"/>
        <v>#DIV/0!</v>
      </c>
      <c r="BR38" s="22"/>
      <c r="BS38" s="84" t="e">
        <f t="shared" si="9"/>
        <v>#DIV/0!</v>
      </c>
      <c r="BT38" s="22"/>
      <c r="BU38" s="84" t="e">
        <f t="shared" si="10"/>
        <v>#DIV/0!</v>
      </c>
      <c r="BV38" s="22"/>
      <c r="BW38" s="84" t="e">
        <f t="shared" si="11"/>
        <v>#DIV/0!</v>
      </c>
      <c r="BX38" s="22"/>
      <c r="BY38" s="84" t="e">
        <f t="shared" si="16"/>
        <v>#DIV/0!</v>
      </c>
      <c r="BZ38" s="73">
        <f t="shared" si="17"/>
        <v>0</v>
      </c>
      <c r="CB38" s="7" t="s">
        <v>5</v>
      </c>
      <c r="CC38" s="90"/>
    </row>
    <row r="39" spans="1:81" x14ac:dyDescent="0.2">
      <c r="A39" s="1">
        <v>97207</v>
      </c>
      <c r="B39" s="34" t="s">
        <v>6</v>
      </c>
      <c r="C39" s="22"/>
      <c r="D39" s="84"/>
      <c r="E39" s="22"/>
      <c r="F39" s="84"/>
      <c r="G39" s="22"/>
      <c r="H39" s="84"/>
      <c r="I39" s="22"/>
      <c r="J39" s="84"/>
      <c r="K39" s="22"/>
      <c r="L39" s="84" t="e">
        <f t="shared" si="12"/>
        <v>#DIV/0!</v>
      </c>
      <c r="M39" s="73">
        <f t="shared" si="0"/>
        <v>0</v>
      </c>
      <c r="P39" s="34" t="s">
        <v>6</v>
      </c>
      <c r="Q39" s="22"/>
      <c r="R39" s="84"/>
      <c r="S39" s="22"/>
      <c r="T39" s="84"/>
      <c r="U39" s="170" t="e">
        <f t="shared" si="13"/>
        <v>#DIV/0!</v>
      </c>
      <c r="V39" s="170"/>
      <c r="W39" s="22"/>
      <c r="X39" s="84"/>
      <c r="Y39" s="22"/>
      <c r="Z39" s="84"/>
      <c r="AA39" s="22"/>
      <c r="AB39" s="84"/>
      <c r="AC39" s="22"/>
      <c r="AD39" s="84" t="e">
        <f t="shared" si="14"/>
        <v>#DIV/0!</v>
      </c>
      <c r="AE39" s="73">
        <f t="shared" si="15"/>
        <v>0</v>
      </c>
      <c r="AG39" s="34" t="s">
        <v>6</v>
      </c>
      <c r="AH39" s="22"/>
      <c r="AI39" s="84"/>
      <c r="AJ39" s="22"/>
      <c r="AK39" s="84"/>
      <c r="AL39" s="22"/>
      <c r="AM39" s="84"/>
      <c r="AN39" s="22"/>
      <c r="AO39" s="84"/>
      <c r="AP39" s="22"/>
      <c r="AQ39" s="84"/>
      <c r="AR39" s="22"/>
      <c r="AS39" s="84" t="e">
        <f t="shared" si="1"/>
        <v>#DIV/0!</v>
      </c>
      <c r="AT39" s="73">
        <f t="shared" si="2"/>
        <v>0</v>
      </c>
      <c r="AV39" s="34" t="s">
        <v>6</v>
      </c>
      <c r="AW39" s="22"/>
      <c r="AX39" s="84" t="e">
        <f t="shared" si="3"/>
        <v>#DIV/0!</v>
      </c>
      <c r="AY39" s="22"/>
      <c r="AZ39" s="84"/>
      <c r="BA39" s="22"/>
      <c r="BB39" s="84"/>
      <c r="BC39" s="22"/>
      <c r="BD39" s="84"/>
      <c r="BE39" s="22"/>
      <c r="BF39" s="84"/>
      <c r="BG39" s="22"/>
      <c r="BH39" s="84" t="e">
        <f t="shared" si="4"/>
        <v>#DIV/0!</v>
      </c>
      <c r="BI39" s="73">
        <f t="shared" si="5"/>
        <v>0</v>
      </c>
      <c r="BK39" s="34" t="s">
        <v>6</v>
      </c>
      <c r="BL39" s="22"/>
      <c r="BM39" s="84" t="e">
        <f t="shared" si="6"/>
        <v>#DIV/0!</v>
      </c>
      <c r="BN39" s="22"/>
      <c r="BO39" s="84" t="e">
        <f t="shared" si="7"/>
        <v>#DIV/0!</v>
      </c>
      <c r="BP39" s="22"/>
      <c r="BQ39" s="84" t="e">
        <f t="shared" si="8"/>
        <v>#DIV/0!</v>
      </c>
      <c r="BR39" s="22"/>
      <c r="BS39" s="84" t="e">
        <f t="shared" si="9"/>
        <v>#DIV/0!</v>
      </c>
      <c r="BT39" s="22"/>
      <c r="BU39" s="84" t="e">
        <f t="shared" si="10"/>
        <v>#DIV/0!</v>
      </c>
      <c r="BV39" s="22"/>
      <c r="BW39" s="84" t="e">
        <f t="shared" si="11"/>
        <v>#DIV/0!</v>
      </c>
      <c r="BX39" s="22"/>
      <c r="BY39" s="84" t="e">
        <f t="shared" si="16"/>
        <v>#DIV/0!</v>
      </c>
      <c r="BZ39" s="73">
        <f t="shared" si="17"/>
        <v>0</v>
      </c>
      <c r="CB39" s="7" t="s">
        <v>6</v>
      </c>
      <c r="CC39" s="90"/>
    </row>
    <row r="40" spans="1:81" x14ac:dyDescent="0.2">
      <c r="A40" s="1">
        <v>97221</v>
      </c>
      <c r="B40" s="34" t="s">
        <v>27</v>
      </c>
      <c r="C40" s="22"/>
      <c r="D40" s="84"/>
      <c r="E40" s="22"/>
      <c r="F40" s="84"/>
      <c r="G40" s="22"/>
      <c r="H40" s="84"/>
      <c r="I40" s="22"/>
      <c r="J40" s="84"/>
      <c r="K40" s="22"/>
      <c r="L40" s="84" t="e">
        <f t="shared" si="12"/>
        <v>#DIV/0!</v>
      </c>
      <c r="M40" s="73">
        <f t="shared" si="0"/>
        <v>0</v>
      </c>
      <c r="P40" s="34" t="s">
        <v>27</v>
      </c>
      <c r="Q40" s="22"/>
      <c r="R40" s="84"/>
      <c r="S40" s="22"/>
      <c r="T40" s="84"/>
      <c r="U40" s="170" t="e">
        <f t="shared" si="13"/>
        <v>#DIV/0!</v>
      </c>
      <c r="V40" s="170"/>
      <c r="W40" s="22"/>
      <c r="X40" s="84"/>
      <c r="Y40" s="22"/>
      <c r="Z40" s="84"/>
      <c r="AA40" s="22"/>
      <c r="AB40" s="84"/>
      <c r="AC40" s="22"/>
      <c r="AD40" s="84" t="e">
        <f t="shared" si="14"/>
        <v>#DIV/0!</v>
      </c>
      <c r="AE40" s="73">
        <f t="shared" si="15"/>
        <v>0</v>
      </c>
      <c r="AG40" s="34" t="s">
        <v>27</v>
      </c>
      <c r="AH40" s="22"/>
      <c r="AI40" s="84"/>
      <c r="AJ40" s="22"/>
      <c r="AK40" s="84"/>
      <c r="AL40" s="22"/>
      <c r="AM40" s="84"/>
      <c r="AN40" s="22"/>
      <c r="AO40" s="84"/>
      <c r="AP40" s="22"/>
      <c r="AQ40" s="84"/>
      <c r="AR40" s="22"/>
      <c r="AS40" s="84" t="e">
        <f t="shared" si="1"/>
        <v>#DIV/0!</v>
      </c>
      <c r="AT40" s="73">
        <f t="shared" si="2"/>
        <v>0</v>
      </c>
      <c r="AV40" s="34" t="s">
        <v>27</v>
      </c>
      <c r="AW40" s="22"/>
      <c r="AX40" s="84" t="e">
        <f t="shared" si="3"/>
        <v>#DIV/0!</v>
      </c>
      <c r="AY40" s="22"/>
      <c r="AZ40" s="84"/>
      <c r="BA40" s="22"/>
      <c r="BB40" s="84"/>
      <c r="BC40" s="22"/>
      <c r="BD40" s="84"/>
      <c r="BE40" s="22"/>
      <c r="BF40" s="84"/>
      <c r="BG40" s="22"/>
      <c r="BH40" s="84" t="e">
        <f t="shared" si="4"/>
        <v>#DIV/0!</v>
      </c>
      <c r="BI40" s="73">
        <f t="shared" si="5"/>
        <v>0</v>
      </c>
      <c r="BK40" s="34" t="s">
        <v>27</v>
      </c>
      <c r="BL40" s="22"/>
      <c r="BM40" s="84" t="e">
        <f t="shared" si="6"/>
        <v>#DIV/0!</v>
      </c>
      <c r="BN40" s="22"/>
      <c r="BO40" s="84" t="e">
        <f t="shared" si="7"/>
        <v>#DIV/0!</v>
      </c>
      <c r="BP40" s="22"/>
      <c r="BQ40" s="84" t="e">
        <f t="shared" si="8"/>
        <v>#DIV/0!</v>
      </c>
      <c r="BR40" s="22"/>
      <c r="BS40" s="84" t="e">
        <f t="shared" si="9"/>
        <v>#DIV/0!</v>
      </c>
      <c r="BT40" s="22"/>
      <c r="BU40" s="84" t="e">
        <f t="shared" si="10"/>
        <v>#DIV/0!</v>
      </c>
      <c r="BV40" s="22"/>
      <c r="BW40" s="84" t="e">
        <f t="shared" si="11"/>
        <v>#DIV/0!</v>
      </c>
      <c r="BX40" s="22"/>
      <c r="BY40" s="84" t="e">
        <f t="shared" si="16"/>
        <v>#DIV/0!</v>
      </c>
      <c r="BZ40" s="73">
        <f t="shared" si="17"/>
        <v>0</v>
      </c>
      <c r="CB40" s="7" t="s">
        <v>27</v>
      </c>
      <c r="CC40" s="90"/>
    </row>
    <row r="41" spans="1:81" x14ac:dyDescent="0.2">
      <c r="A41" s="1">
        <v>97227</v>
      </c>
      <c r="B41" s="34" t="s">
        <v>22</v>
      </c>
      <c r="C41" s="22"/>
      <c r="D41" s="84"/>
      <c r="E41" s="22"/>
      <c r="F41" s="84"/>
      <c r="G41" s="22"/>
      <c r="H41" s="84"/>
      <c r="I41" s="22"/>
      <c r="J41" s="84"/>
      <c r="K41" s="22"/>
      <c r="L41" s="84" t="e">
        <f t="shared" si="12"/>
        <v>#DIV/0!</v>
      </c>
      <c r="M41" s="73">
        <f t="shared" si="0"/>
        <v>0</v>
      </c>
      <c r="P41" s="34" t="s">
        <v>22</v>
      </c>
      <c r="Q41" s="22"/>
      <c r="R41" s="84"/>
      <c r="S41" s="22"/>
      <c r="T41" s="84"/>
      <c r="U41" s="170" t="e">
        <f t="shared" si="13"/>
        <v>#DIV/0!</v>
      </c>
      <c r="V41" s="170"/>
      <c r="W41" s="22"/>
      <c r="X41" s="84"/>
      <c r="Y41" s="22"/>
      <c r="Z41" s="84"/>
      <c r="AA41" s="22"/>
      <c r="AB41" s="84"/>
      <c r="AC41" s="22"/>
      <c r="AD41" s="84" t="e">
        <f t="shared" si="14"/>
        <v>#DIV/0!</v>
      </c>
      <c r="AE41" s="73">
        <f t="shared" si="15"/>
        <v>0</v>
      </c>
      <c r="AG41" s="34" t="s">
        <v>22</v>
      </c>
      <c r="AH41" s="22"/>
      <c r="AI41" s="84"/>
      <c r="AJ41" s="22"/>
      <c r="AK41" s="84"/>
      <c r="AL41" s="22"/>
      <c r="AM41" s="84"/>
      <c r="AN41" s="22"/>
      <c r="AO41" s="84"/>
      <c r="AP41" s="22"/>
      <c r="AQ41" s="84"/>
      <c r="AR41" s="22"/>
      <c r="AS41" s="84" t="e">
        <f t="shared" si="1"/>
        <v>#DIV/0!</v>
      </c>
      <c r="AT41" s="73">
        <f t="shared" si="2"/>
        <v>0</v>
      </c>
      <c r="AV41" s="34" t="s">
        <v>22</v>
      </c>
      <c r="AW41" s="22"/>
      <c r="AX41" s="84" t="e">
        <f t="shared" si="3"/>
        <v>#DIV/0!</v>
      </c>
      <c r="AY41" s="22"/>
      <c r="AZ41" s="84"/>
      <c r="BA41" s="22"/>
      <c r="BB41" s="84"/>
      <c r="BC41" s="22"/>
      <c r="BD41" s="84"/>
      <c r="BE41" s="22"/>
      <c r="BF41" s="84"/>
      <c r="BG41" s="22"/>
      <c r="BH41" s="84" t="e">
        <f t="shared" si="4"/>
        <v>#DIV/0!</v>
      </c>
      <c r="BI41" s="73">
        <f t="shared" si="5"/>
        <v>0</v>
      </c>
      <c r="BK41" s="34" t="s">
        <v>22</v>
      </c>
      <c r="BL41" s="22"/>
      <c r="BM41" s="84" t="e">
        <f t="shared" si="6"/>
        <v>#DIV/0!</v>
      </c>
      <c r="BN41" s="22"/>
      <c r="BO41" s="84" t="e">
        <f t="shared" si="7"/>
        <v>#DIV/0!</v>
      </c>
      <c r="BP41" s="22"/>
      <c r="BQ41" s="84" t="e">
        <f t="shared" si="8"/>
        <v>#DIV/0!</v>
      </c>
      <c r="BR41" s="22"/>
      <c r="BS41" s="84" t="e">
        <f t="shared" si="9"/>
        <v>#DIV/0!</v>
      </c>
      <c r="BT41" s="22"/>
      <c r="BU41" s="84" t="e">
        <f t="shared" si="10"/>
        <v>#DIV/0!</v>
      </c>
      <c r="BV41" s="22"/>
      <c r="BW41" s="84" t="e">
        <f t="shared" si="11"/>
        <v>#DIV/0!</v>
      </c>
      <c r="BX41" s="22"/>
      <c r="BY41" s="84" t="e">
        <f t="shared" si="16"/>
        <v>#DIV/0!</v>
      </c>
      <c r="BZ41" s="73">
        <f t="shared" si="17"/>
        <v>0</v>
      </c>
      <c r="CB41" s="7" t="s">
        <v>22</v>
      </c>
      <c r="CC41" s="90"/>
    </row>
    <row r="42" spans="1:81" x14ac:dyDescent="0.2">
      <c r="A42" s="1">
        <v>97223</v>
      </c>
      <c r="B42" s="34" t="s">
        <v>18</v>
      </c>
      <c r="C42" s="22"/>
      <c r="D42" s="84"/>
      <c r="E42" s="22"/>
      <c r="F42" s="84"/>
      <c r="G42" s="22"/>
      <c r="H42" s="84"/>
      <c r="I42" s="22"/>
      <c r="J42" s="84"/>
      <c r="K42" s="22"/>
      <c r="L42" s="84" t="e">
        <f t="shared" si="12"/>
        <v>#DIV/0!</v>
      </c>
      <c r="M42" s="73">
        <f t="shared" si="0"/>
        <v>0</v>
      </c>
      <c r="P42" s="34" t="s">
        <v>18</v>
      </c>
      <c r="Q42" s="22"/>
      <c r="R42" s="84"/>
      <c r="S42" s="22"/>
      <c r="T42" s="84"/>
      <c r="U42" s="170" t="e">
        <f t="shared" si="13"/>
        <v>#DIV/0!</v>
      </c>
      <c r="V42" s="170"/>
      <c r="W42" s="22"/>
      <c r="X42" s="84"/>
      <c r="Y42" s="22"/>
      <c r="Z42" s="84"/>
      <c r="AA42" s="22"/>
      <c r="AB42" s="84"/>
      <c r="AC42" s="22"/>
      <c r="AD42" s="84" t="e">
        <f t="shared" si="14"/>
        <v>#DIV/0!</v>
      </c>
      <c r="AE42" s="73">
        <f t="shared" si="15"/>
        <v>0</v>
      </c>
      <c r="AG42" s="34" t="s">
        <v>18</v>
      </c>
      <c r="AH42" s="22"/>
      <c r="AI42" s="84"/>
      <c r="AJ42" s="22"/>
      <c r="AK42" s="84"/>
      <c r="AL42" s="22"/>
      <c r="AM42" s="84"/>
      <c r="AN42" s="22"/>
      <c r="AO42" s="84"/>
      <c r="AP42" s="22"/>
      <c r="AQ42" s="84"/>
      <c r="AR42" s="22"/>
      <c r="AS42" s="84" t="e">
        <f t="shared" si="1"/>
        <v>#DIV/0!</v>
      </c>
      <c r="AT42" s="73">
        <f t="shared" si="2"/>
        <v>0</v>
      </c>
      <c r="AV42" s="34" t="s">
        <v>18</v>
      </c>
      <c r="AW42" s="22"/>
      <c r="AX42" s="84" t="e">
        <f t="shared" si="3"/>
        <v>#DIV/0!</v>
      </c>
      <c r="AY42" s="22"/>
      <c r="AZ42" s="84"/>
      <c r="BA42" s="22"/>
      <c r="BB42" s="84"/>
      <c r="BC42" s="22"/>
      <c r="BD42" s="84"/>
      <c r="BE42" s="22"/>
      <c r="BF42" s="84"/>
      <c r="BG42" s="22"/>
      <c r="BH42" s="84" t="e">
        <f t="shared" si="4"/>
        <v>#DIV/0!</v>
      </c>
      <c r="BI42" s="73">
        <f t="shared" si="5"/>
        <v>0</v>
      </c>
      <c r="BK42" s="34" t="s">
        <v>18</v>
      </c>
      <c r="BL42" s="22"/>
      <c r="BM42" s="84" t="e">
        <f t="shared" si="6"/>
        <v>#DIV/0!</v>
      </c>
      <c r="BN42" s="22"/>
      <c r="BO42" s="84" t="e">
        <f t="shared" si="7"/>
        <v>#DIV/0!</v>
      </c>
      <c r="BP42" s="22"/>
      <c r="BQ42" s="84" t="e">
        <f t="shared" si="8"/>
        <v>#DIV/0!</v>
      </c>
      <c r="BR42" s="22"/>
      <c r="BS42" s="84" t="e">
        <f t="shared" si="9"/>
        <v>#DIV/0!</v>
      </c>
      <c r="BT42" s="22"/>
      <c r="BU42" s="84" t="e">
        <f t="shared" si="10"/>
        <v>#DIV/0!</v>
      </c>
      <c r="BV42" s="22"/>
      <c r="BW42" s="84" t="e">
        <f t="shared" si="11"/>
        <v>#DIV/0!</v>
      </c>
      <c r="BX42" s="22"/>
      <c r="BY42" s="84" t="e">
        <f t="shared" si="16"/>
        <v>#DIV/0!</v>
      </c>
      <c r="BZ42" s="73">
        <f t="shared" si="17"/>
        <v>0</v>
      </c>
      <c r="CB42" s="7" t="s">
        <v>18</v>
      </c>
      <c r="CC42" s="90"/>
    </row>
    <row r="43" spans="1:81" x14ac:dyDescent="0.2">
      <c r="A43" s="1">
        <v>97231</v>
      </c>
      <c r="B43" s="35" t="s">
        <v>29</v>
      </c>
      <c r="C43" s="24"/>
      <c r="D43" s="85"/>
      <c r="E43" s="24"/>
      <c r="F43" s="85"/>
      <c r="G43" s="24"/>
      <c r="H43" s="85"/>
      <c r="I43" s="24"/>
      <c r="J43" s="85"/>
      <c r="K43" s="24"/>
      <c r="L43" s="85" t="e">
        <f t="shared" si="12"/>
        <v>#DIV/0!</v>
      </c>
      <c r="M43" s="74">
        <f t="shared" si="0"/>
        <v>0</v>
      </c>
      <c r="P43" s="35" t="s">
        <v>29</v>
      </c>
      <c r="Q43" s="24"/>
      <c r="R43" s="85"/>
      <c r="S43" s="24"/>
      <c r="T43" s="85"/>
      <c r="U43" s="170" t="e">
        <f t="shared" si="13"/>
        <v>#DIV/0!</v>
      </c>
      <c r="V43" s="171"/>
      <c r="W43" s="24"/>
      <c r="X43" s="85"/>
      <c r="Y43" s="24"/>
      <c r="Z43" s="85"/>
      <c r="AA43" s="22"/>
      <c r="AB43" s="85"/>
      <c r="AC43" s="22"/>
      <c r="AD43" s="85" t="e">
        <f t="shared" si="14"/>
        <v>#DIV/0!</v>
      </c>
      <c r="AE43" s="74">
        <f t="shared" si="15"/>
        <v>0</v>
      </c>
      <c r="AG43" s="35" t="s">
        <v>29</v>
      </c>
      <c r="AH43" s="24"/>
      <c r="AI43" s="85"/>
      <c r="AJ43" s="24"/>
      <c r="AK43" s="85"/>
      <c r="AL43" s="24"/>
      <c r="AM43" s="85"/>
      <c r="AN43" s="24"/>
      <c r="AO43" s="85"/>
      <c r="AP43" s="24"/>
      <c r="AQ43" s="85"/>
      <c r="AR43" s="24"/>
      <c r="AS43" s="85" t="e">
        <f t="shared" si="1"/>
        <v>#DIV/0!</v>
      </c>
      <c r="AT43" s="74">
        <f t="shared" si="2"/>
        <v>0</v>
      </c>
      <c r="AV43" s="35" t="s">
        <v>29</v>
      </c>
      <c r="AW43" s="24"/>
      <c r="AX43" s="85" t="e">
        <f t="shared" si="3"/>
        <v>#DIV/0!</v>
      </c>
      <c r="AY43" s="24"/>
      <c r="AZ43" s="85"/>
      <c r="BA43" s="24"/>
      <c r="BB43" s="85"/>
      <c r="BC43" s="24"/>
      <c r="BD43" s="85"/>
      <c r="BE43" s="24"/>
      <c r="BF43" s="85"/>
      <c r="BG43" s="24"/>
      <c r="BH43" s="85" t="e">
        <f t="shared" si="4"/>
        <v>#DIV/0!</v>
      </c>
      <c r="BI43" s="74">
        <f t="shared" si="5"/>
        <v>0</v>
      </c>
      <c r="BK43" s="35" t="s">
        <v>29</v>
      </c>
      <c r="BL43" s="24"/>
      <c r="BM43" s="85" t="e">
        <f t="shared" si="6"/>
        <v>#DIV/0!</v>
      </c>
      <c r="BN43" s="24"/>
      <c r="BO43" s="85" t="e">
        <f t="shared" si="7"/>
        <v>#DIV/0!</v>
      </c>
      <c r="BP43" s="24"/>
      <c r="BQ43" s="85" t="e">
        <f t="shared" si="8"/>
        <v>#DIV/0!</v>
      </c>
      <c r="BR43" s="24"/>
      <c r="BS43" s="85" t="e">
        <f t="shared" si="9"/>
        <v>#DIV/0!</v>
      </c>
      <c r="BT43" s="24"/>
      <c r="BU43" s="85" t="e">
        <f t="shared" si="10"/>
        <v>#DIV/0!</v>
      </c>
      <c r="BV43" s="24"/>
      <c r="BW43" s="85" t="e">
        <f t="shared" si="11"/>
        <v>#DIV/0!</v>
      </c>
      <c r="BX43" s="24"/>
      <c r="BY43" s="85" t="e">
        <f t="shared" si="16"/>
        <v>#DIV/0!</v>
      </c>
      <c r="BZ43" s="74">
        <f t="shared" si="17"/>
        <v>0</v>
      </c>
      <c r="CB43" s="8" t="s">
        <v>29</v>
      </c>
      <c r="CC43" s="90"/>
    </row>
    <row r="44" spans="1:81" x14ac:dyDescent="0.2">
      <c r="A44" s="3"/>
      <c r="B44" s="37" t="s">
        <v>40</v>
      </c>
      <c r="C44" s="26">
        <f>SUM(C37:C43)</f>
        <v>0</v>
      </c>
      <c r="D44" s="27" t="e">
        <f>C44/M44</f>
        <v>#DIV/0!</v>
      </c>
      <c r="E44" s="17">
        <f>SUM(E37:E43)</f>
        <v>0</v>
      </c>
      <c r="F44" s="27" t="e">
        <f>E44/M44</f>
        <v>#DIV/0!</v>
      </c>
      <c r="G44" s="26">
        <f>SUM(G37:G43)</f>
        <v>0</v>
      </c>
      <c r="H44" s="27" t="e">
        <f>G44/$M44</f>
        <v>#DIV/0!</v>
      </c>
      <c r="I44" s="26">
        <f>SUM(I37:I43)</f>
        <v>0</v>
      </c>
      <c r="J44" s="27" t="e">
        <f>I44/$M44</f>
        <v>#DIV/0!</v>
      </c>
      <c r="K44" s="26">
        <f>SUM(K37:K43)</f>
        <v>0</v>
      </c>
      <c r="L44" s="27" t="e">
        <f t="shared" si="12"/>
        <v>#DIV/0!</v>
      </c>
      <c r="M44" s="76">
        <f t="shared" si="0"/>
        <v>0</v>
      </c>
      <c r="P44" s="37" t="s">
        <v>40</v>
      </c>
      <c r="Q44" s="26">
        <f>SUM(Q37:Q43)</f>
        <v>0</v>
      </c>
      <c r="R44" s="27" t="e">
        <f>Q44/AE44</f>
        <v>#DIV/0!</v>
      </c>
      <c r="S44" s="17">
        <f>SUM(S37:S43)</f>
        <v>0</v>
      </c>
      <c r="T44" s="27" t="e">
        <f>S44/AE44</f>
        <v>#DIV/0!</v>
      </c>
      <c r="U44" s="170" t="e">
        <f t="shared" si="13"/>
        <v>#DIV/0!</v>
      </c>
      <c r="V44" s="40"/>
      <c r="W44" s="26">
        <f>SUM(W37:W43)</f>
        <v>0</v>
      </c>
      <c r="X44" s="27" t="e">
        <f>W44/AE44</f>
        <v>#DIV/0!</v>
      </c>
      <c r="Y44" s="26">
        <f>SUM(Y37:Y43)</f>
        <v>0</v>
      </c>
      <c r="Z44" s="27" t="e">
        <f>Y44/AE44</f>
        <v>#DIV/0!</v>
      </c>
      <c r="AA44" s="26">
        <f>SUM(AA37:AA43)</f>
        <v>0</v>
      </c>
      <c r="AB44" s="27" t="e">
        <f>AA44/AE44</f>
        <v>#DIV/0!</v>
      </c>
      <c r="AC44" s="26">
        <f>SUM(AC37:AC43)</f>
        <v>0</v>
      </c>
      <c r="AD44" s="27" t="e">
        <f t="shared" si="14"/>
        <v>#DIV/0!</v>
      </c>
      <c r="AE44" s="76">
        <f t="shared" si="15"/>
        <v>0</v>
      </c>
      <c r="AG44" s="37" t="s">
        <v>40</v>
      </c>
      <c r="AH44" s="26">
        <f>SUM(AH37:AH43)</f>
        <v>0</v>
      </c>
      <c r="AI44" s="27" t="e">
        <f>AH44/AT44</f>
        <v>#DIV/0!</v>
      </c>
      <c r="AJ44" s="26">
        <f>SUM(AJ37:AJ43)</f>
        <v>0</v>
      </c>
      <c r="AK44" s="27" t="e">
        <f>AJ44/AT44</f>
        <v>#DIV/0!</v>
      </c>
      <c r="AL44" s="26">
        <f>SUM(AL37:AL43)</f>
        <v>0</v>
      </c>
      <c r="AM44" s="27" t="e">
        <f>AL44/AT44</f>
        <v>#DIV/0!</v>
      </c>
      <c r="AN44" s="26">
        <f>SUM(AN37:AN43)</f>
        <v>0</v>
      </c>
      <c r="AO44" s="27" t="e">
        <f>AN44/AT44</f>
        <v>#DIV/0!</v>
      </c>
      <c r="AP44" s="26">
        <f>SUM(AP37:AP43)</f>
        <v>0</v>
      </c>
      <c r="AQ44" s="27" t="e">
        <f>AP44/AT44</f>
        <v>#DIV/0!</v>
      </c>
      <c r="AR44" s="26">
        <f>SUM(AR37:AR43)</f>
        <v>0</v>
      </c>
      <c r="AS44" s="27" t="e">
        <f t="shared" si="1"/>
        <v>#DIV/0!</v>
      </c>
      <c r="AT44" s="76">
        <f t="shared" si="2"/>
        <v>0</v>
      </c>
      <c r="AV44" s="37" t="s">
        <v>40</v>
      </c>
      <c r="AW44" s="26">
        <f>SUM(AW37:AW43)</f>
        <v>0</v>
      </c>
      <c r="AX44" s="27" t="e">
        <f t="shared" si="3"/>
        <v>#DIV/0!</v>
      </c>
      <c r="AY44" s="26">
        <f>SUM(AY37:AY43)</f>
        <v>0</v>
      </c>
      <c r="AZ44" s="27" t="e">
        <f>AY44/BI44</f>
        <v>#DIV/0!</v>
      </c>
      <c r="BA44" s="26">
        <f>SUM(BA37:BA43)</f>
        <v>0</v>
      </c>
      <c r="BB44" s="27" t="e">
        <f>BA44/BI44</f>
        <v>#DIV/0!</v>
      </c>
      <c r="BC44" s="26">
        <f>SUM(BC37:BC43)</f>
        <v>0</v>
      </c>
      <c r="BD44" s="27" t="e">
        <f>BC44/BI44</f>
        <v>#DIV/0!</v>
      </c>
      <c r="BE44" s="26">
        <f>SUM(BE37:BE43)</f>
        <v>0</v>
      </c>
      <c r="BF44" s="27" t="e">
        <f>BE44/BI44</f>
        <v>#DIV/0!</v>
      </c>
      <c r="BG44" s="26">
        <f>SUM(BG37:BG43)</f>
        <v>0</v>
      </c>
      <c r="BH44" s="27" t="e">
        <f t="shared" si="4"/>
        <v>#DIV/0!</v>
      </c>
      <c r="BI44" s="76">
        <f t="shared" si="5"/>
        <v>0</v>
      </c>
      <c r="BK44" s="37" t="s">
        <v>40</v>
      </c>
      <c r="BL44" s="26">
        <f>SUM(BL37:BL43)</f>
        <v>0</v>
      </c>
      <c r="BM44" s="27" t="e">
        <f>BL44/BZ44</f>
        <v>#DIV/0!</v>
      </c>
      <c r="BN44" s="26">
        <f>SUM(BN37:BN43)</f>
        <v>0</v>
      </c>
      <c r="BO44" s="27" t="e">
        <f>BN44/BZ44</f>
        <v>#DIV/0!</v>
      </c>
      <c r="BP44" s="26">
        <f>SUM(BP37:BP43)</f>
        <v>0</v>
      </c>
      <c r="BQ44" s="27" t="e">
        <f>BP44/BZ44</f>
        <v>#DIV/0!</v>
      </c>
      <c r="BR44" s="26">
        <f>SUM(BR37:BR43)</f>
        <v>0</v>
      </c>
      <c r="BS44" s="27" t="e">
        <f>BR44/BZ44</f>
        <v>#DIV/0!</v>
      </c>
      <c r="BT44" s="26">
        <f>SUM(BT37:BT43)</f>
        <v>0</v>
      </c>
      <c r="BU44" s="27" t="e">
        <f>BT44/BZ44</f>
        <v>#DIV/0!</v>
      </c>
      <c r="BV44" s="26">
        <f>SUM(BV37:BV43)</f>
        <v>0</v>
      </c>
      <c r="BW44" s="27" t="e">
        <f>BV44/BZ44</f>
        <v>#DIV/0!</v>
      </c>
      <c r="BX44" s="26">
        <f>SUM(BX37:BX43)</f>
        <v>0</v>
      </c>
      <c r="BY44" s="27" t="e">
        <f t="shared" si="16"/>
        <v>#DIV/0!</v>
      </c>
      <c r="BZ44" s="76">
        <f t="shared" si="17"/>
        <v>0</v>
      </c>
      <c r="CB44" s="9" t="s">
        <v>40</v>
      </c>
      <c r="CC44" s="90"/>
    </row>
    <row r="45" spans="1:81" ht="13.5" thickBot="1" x14ac:dyDescent="0.25">
      <c r="A45" s="3"/>
      <c r="B45" s="36" t="s">
        <v>41</v>
      </c>
      <c r="C45" s="68">
        <f>C36+C44</f>
        <v>0</v>
      </c>
      <c r="D45" s="53" t="e">
        <f>C45/M45</f>
        <v>#DIV/0!</v>
      </c>
      <c r="E45" s="16">
        <f>E36+E44</f>
        <v>0</v>
      </c>
      <c r="F45" s="53" t="e">
        <f>E45/M45</f>
        <v>#DIV/0!</v>
      </c>
      <c r="G45" s="68">
        <f>G36+G44</f>
        <v>0</v>
      </c>
      <c r="H45" s="53" t="e">
        <f>G45/$M45</f>
        <v>#DIV/0!</v>
      </c>
      <c r="I45" s="68">
        <f>I36+I44</f>
        <v>0</v>
      </c>
      <c r="J45" s="53" t="e">
        <f>I45/$M45</f>
        <v>#DIV/0!</v>
      </c>
      <c r="K45" s="68">
        <f>K36+K44</f>
        <v>0</v>
      </c>
      <c r="L45" s="53" t="e">
        <f t="shared" si="12"/>
        <v>#DIV/0!</v>
      </c>
      <c r="M45" s="75">
        <f t="shared" si="0"/>
        <v>0</v>
      </c>
      <c r="P45" s="36" t="s">
        <v>41</v>
      </c>
      <c r="Q45" s="68">
        <f>Q36+Q44</f>
        <v>0</v>
      </c>
      <c r="R45" s="53" t="e">
        <f>Q45/AE45</f>
        <v>#DIV/0!</v>
      </c>
      <c r="S45" s="16">
        <f>S36+S44</f>
        <v>0</v>
      </c>
      <c r="T45" s="53" t="e">
        <f>S45/AE45</f>
        <v>#DIV/0!</v>
      </c>
      <c r="U45" s="170" t="e">
        <f t="shared" si="13"/>
        <v>#DIV/0!</v>
      </c>
      <c r="V45" s="39"/>
      <c r="W45" s="68">
        <f>W36+W44</f>
        <v>0</v>
      </c>
      <c r="X45" s="53" t="e">
        <f>W45/AE45</f>
        <v>#DIV/0!</v>
      </c>
      <c r="Y45" s="68">
        <f>Y36+Y44</f>
        <v>0</v>
      </c>
      <c r="Z45" s="53" t="e">
        <f>Y45/AE45</f>
        <v>#DIV/0!</v>
      </c>
      <c r="AA45" s="68">
        <f>AA36+AA44</f>
        <v>0</v>
      </c>
      <c r="AB45" s="53" t="e">
        <f>AA45/AE45</f>
        <v>#DIV/0!</v>
      </c>
      <c r="AC45" s="68">
        <f>AC36+AC44</f>
        <v>0</v>
      </c>
      <c r="AD45" s="53" t="e">
        <f t="shared" si="14"/>
        <v>#DIV/0!</v>
      </c>
      <c r="AE45" s="75">
        <f t="shared" si="15"/>
        <v>0</v>
      </c>
      <c r="AG45" s="36" t="s">
        <v>41</v>
      </c>
      <c r="AH45" s="68">
        <f>AH36+AH44</f>
        <v>0</v>
      </c>
      <c r="AI45" s="53" t="e">
        <f>AH45/AT45</f>
        <v>#DIV/0!</v>
      </c>
      <c r="AJ45" s="68">
        <f>AJ36+AJ44</f>
        <v>0</v>
      </c>
      <c r="AK45" s="53" t="e">
        <f>AJ45/AT45</f>
        <v>#DIV/0!</v>
      </c>
      <c r="AL45" s="68">
        <f>AL36+AL44</f>
        <v>0</v>
      </c>
      <c r="AM45" s="53" t="e">
        <f>AL45/AT45</f>
        <v>#DIV/0!</v>
      </c>
      <c r="AN45" s="68">
        <f>AN36+AN44</f>
        <v>0</v>
      </c>
      <c r="AO45" s="53" t="e">
        <f>AN45/AT45</f>
        <v>#DIV/0!</v>
      </c>
      <c r="AP45" s="68">
        <f>AP36+AP44</f>
        <v>0</v>
      </c>
      <c r="AQ45" s="53" t="e">
        <f>AP45/AT45</f>
        <v>#DIV/0!</v>
      </c>
      <c r="AR45" s="68">
        <f>AR36+AR44</f>
        <v>0</v>
      </c>
      <c r="AS45" s="53" t="e">
        <f t="shared" si="1"/>
        <v>#DIV/0!</v>
      </c>
      <c r="AT45" s="75">
        <f t="shared" si="2"/>
        <v>0</v>
      </c>
      <c r="AV45" s="36" t="s">
        <v>41</v>
      </c>
      <c r="AW45" s="68">
        <f>AW36+AW44</f>
        <v>0</v>
      </c>
      <c r="AX45" s="53" t="e">
        <f>AW45/BI45</f>
        <v>#DIV/0!</v>
      </c>
      <c r="AY45" s="68">
        <f>AY36+AY44</f>
        <v>0</v>
      </c>
      <c r="AZ45" s="53" t="e">
        <f>AY45/BI45</f>
        <v>#DIV/0!</v>
      </c>
      <c r="BA45" s="68">
        <f>BA36+BA44</f>
        <v>0</v>
      </c>
      <c r="BB45" s="53" t="e">
        <f>BA45/BI45</f>
        <v>#DIV/0!</v>
      </c>
      <c r="BC45" s="68">
        <f>BC36+BC44</f>
        <v>0</v>
      </c>
      <c r="BD45" s="53" t="e">
        <f>BC45/BI45</f>
        <v>#DIV/0!</v>
      </c>
      <c r="BE45" s="68">
        <f>BE36+BE44</f>
        <v>0</v>
      </c>
      <c r="BF45" s="53" t="e">
        <f>BE45/BI45</f>
        <v>#DIV/0!</v>
      </c>
      <c r="BG45" s="68">
        <f>BG36+BG44</f>
        <v>0</v>
      </c>
      <c r="BH45" s="53" t="e">
        <f t="shared" si="4"/>
        <v>#DIV/0!</v>
      </c>
      <c r="BI45" s="75">
        <f t="shared" si="5"/>
        <v>0</v>
      </c>
      <c r="BK45" s="36" t="s">
        <v>41</v>
      </c>
      <c r="BL45" s="68">
        <f>BL36+BL44</f>
        <v>0</v>
      </c>
      <c r="BM45" s="53" t="e">
        <f>BL45/BZ45</f>
        <v>#DIV/0!</v>
      </c>
      <c r="BN45" s="68">
        <f>BN36+BN44</f>
        <v>0</v>
      </c>
      <c r="BO45" s="53" t="e">
        <f>BN45/BZ45</f>
        <v>#DIV/0!</v>
      </c>
      <c r="BP45" s="68">
        <f>BP36+BP44</f>
        <v>0</v>
      </c>
      <c r="BQ45" s="53" t="e">
        <f>BP45/BZ45</f>
        <v>#DIV/0!</v>
      </c>
      <c r="BR45" s="68">
        <f>BR36+BR44</f>
        <v>0</v>
      </c>
      <c r="BS45" s="53" t="e">
        <f>BR45/BZ45</f>
        <v>#DIV/0!</v>
      </c>
      <c r="BT45" s="68">
        <f>BT36+BT44</f>
        <v>0</v>
      </c>
      <c r="BU45" s="53" t="e">
        <f>BT45/BZ45</f>
        <v>#DIV/0!</v>
      </c>
      <c r="BV45" s="68">
        <f>BV36+BV44</f>
        <v>0</v>
      </c>
      <c r="BW45" s="53" t="e">
        <f>BV45/BZ45</f>
        <v>#DIV/0!</v>
      </c>
      <c r="BX45" s="68">
        <f>BX36+BX44</f>
        <v>0</v>
      </c>
      <c r="BY45" s="53" t="e">
        <f t="shared" si="16"/>
        <v>#DIV/0!</v>
      </c>
      <c r="BZ45" s="75">
        <f t="shared" si="17"/>
        <v>0</v>
      </c>
      <c r="CB45" s="11" t="s">
        <v>41</v>
      </c>
      <c r="CC45" s="90"/>
    </row>
    <row r="46" spans="1:81" ht="13.5" thickBot="1" x14ac:dyDescent="0.25">
      <c r="A46" s="3"/>
      <c r="B46" s="51" t="s">
        <v>42</v>
      </c>
      <c r="C46" s="71">
        <f>C8+C30+C45</f>
        <v>0</v>
      </c>
      <c r="D46" s="54" t="e">
        <f>C46/M46</f>
        <v>#DIV/0!</v>
      </c>
      <c r="E46" s="50">
        <f>E8+E30+E45</f>
        <v>0</v>
      </c>
      <c r="F46" s="54" t="e">
        <f>E46/M46</f>
        <v>#DIV/0!</v>
      </c>
      <c r="G46" s="71">
        <f>G8+G30+G45</f>
        <v>0</v>
      </c>
      <c r="H46" s="54" t="e">
        <f>G46/$M46</f>
        <v>#DIV/0!</v>
      </c>
      <c r="I46" s="71">
        <f>I8+I30+I45</f>
        <v>0</v>
      </c>
      <c r="J46" s="54" t="e">
        <f>I46/$M46</f>
        <v>#DIV/0!</v>
      </c>
      <c r="K46" s="71">
        <f>K8+K30+K45</f>
        <v>0</v>
      </c>
      <c r="L46" s="54" t="e">
        <f t="shared" si="12"/>
        <v>#DIV/0!</v>
      </c>
      <c r="M46" s="78">
        <f t="shared" si="0"/>
        <v>0</v>
      </c>
      <c r="P46" s="51" t="s">
        <v>42</v>
      </c>
      <c r="Q46" s="71">
        <f>Q8+Q30+Q45</f>
        <v>0</v>
      </c>
      <c r="R46" s="54" t="e">
        <f>Q46/AE46</f>
        <v>#DIV/0!</v>
      </c>
      <c r="S46" s="50">
        <f>S8+S30+S45</f>
        <v>0</v>
      </c>
      <c r="T46" s="54" t="e">
        <f>S46/AE46</f>
        <v>#DIV/0!</v>
      </c>
      <c r="U46" s="170" t="e">
        <f t="shared" si="13"/>
        <v>#DIV/0!</v>
      </c>
      <c r="V46" s="67"/>
      <c r="W46" s="71">
        <f>W8+W30+W45</f>
        <v>0</v>
      </c>
      <c r="X46" s="54" t="e">
        <f>W46/AE46</f>
        <v>#DIV/0!</v>
      </c>
      <c r="Y46" s="71">
        <f>Y8+Y30+Y45</f>
        <v>0</v>
      </c>
      <c r="Z46" s="54" t="e">
        <f>Y46/AE46</f>
        <v>#DIV/0!</v>
      </c>
      <c r="AA46" s="71">
        <f>AA8+AA30+AA45</f>
        <v>0</v>
      </c>
      <c r="AB46" s="54" t="e">
        <f>AA46/AE46</f>
        <v>#DIV/0!</v>
      </c>
      <c r="AC46" s="71">
        <f>AC8+AC30+AC45</f>
        <v>0</v>
      </c>
      <c r="AD46" s="54" t="e">
        <f t="shared" si="14"/>
        <v>#DIV/0!</v>
      </c>
      <c r="AE46" s="78">
        <f t="shared" si="15"/>
        <v>0</v>
      </c>
      <c r="AG46" s="51" t="s">
        <v>42</v>
      </c>
      <c r="AH46" s="71">
        <f>AH8+AH30+AH45</f>
        <v>0</v>
      </c>
      <c r="AI46" s="54" t="e">
        <f>AH46/AT46</f>
        <v>#DIV/0!</v>
      </c>
      <c r="AJ46" s="71">
        <f>AJ8+AJ30+AJ45</f>
        <v>0</v>
      </c>
      <c r="AK46" s="54" t="e">
        <f>AJ46/AT46</f>
        <v>#DIV/0!</v>
      </c>
      <c r="AL46" s="71">
        <f>AL8+AL30+AL45</f>
        <v>0</v>
      </c>
      <c r="AM46" s="54" t="e">
        <f>AL46/AT46</f>
        <v>#DIV/0!</v>
      </c>
      <c r="AN46" s="71">
        <f>AN8+AN30+AN45</f>
        <v>0</v>
      </c>
      <c r="AO46" s="54" t="e">
        <f>AN46/AT46</f>
        <v>#DIV/0!</v>
      </c>
      <c r="AP46" s="71">
        <f>AP8+AP30+AP45</f>
        <v>0</v>
      </c>
      <c r="AQ46" s="54" t="e">
        <f>AP46/AT46</f>
        <v>#DIV/0!</v>
      </c>
      <c r="AR46" s="71">
        <f>AR8+AR30+AR45</f>
        <v>0</v>
      </c>
      <c r="AS46" s="54" t="e">
        <f t="shared" si="1"/>
        <v>#DIV/0!</v>
      </c>
      <c r="AT46" s="78">
        <f t="shared" si="2"/>
        <v>0</v>
      </c>
      <c r="AV46" s="51" t="s">
        <v>42</v>
      </c>
      <c r="AW46" s="71">
        <f>AW8+AW30+AW45</f>
        <v>0</v>
      </c>
      <c r="AX46" s="54" t="e">
        <f>AW46/BI46</f>
        <v>#DIV/0!</v>
      </c>
      <c r="AY46" s="71">
        <f>AY8+AY30+AY45</f>
        <v>0</v>
      </c>
      <c r="AZ46" s="54" t="e">
        <f>AY46/BI46</f>
        <v>#DIV/0!</v>
      </c>
      <c r="BA46" s="71">
        <f>BA8+BA30+BA45</f>
        <v>0</v>
      </c>
      <c r="BB46" s="54" t="e">
        <f>BA46/BI46</f>
        <v>#DIV/0!</v>
      </c>
      <c r="BC46" s="71">
        <f>BC8+BC30+BC45</f>
        <v>0</v>
      </c>
      <c r="BD46" s="54" t="e">
        <f>BC46/BI46</f>
        <v>#DIV/0!</v>
      </c>
      <c r="BE46" s="71">
        <f>BE8+BE30+BE45</f>
        <v>0</v>
      </c>
      <c r="BF46" s="54" t="e">
        <f>BE46/BI46</f>
        <v>#DIV/0!</v>
      </c>
      <c r="BG46" s="71">
        <f>BG8+BG30+BG45</f>
        <v>0</v>
      </c>
      <c r="BH46" s="54" t="e">
        <f t="shared" si="4"/>
        <v>#DIV/0!</v>
      </c>
      <c r="BI46" s="78">
        <f t="shared" si="5"/>
        <v>0</v>
      </c>
      <c r="BK46" s="51" t="s">
        <v>42</v>
      </c>
      <c r="BL46" s="71">
        <f>BL8+BL30+BL45</f>
        <v>0</v>
      </c>
      <c r="BM46" s="54" t="e">
        <f>BL46/BZ46</f>
        <v>#DIV/0!</v>
      </c>
      <c r="BN46" s="71">
        <f>BN8+BN30+BN45</f>
        <v>0</v>
      </c>
      <c r="BO46" s="54" t="e">
        <f>BN46/BZ46</f>
        <v>#DIV/0!</v>
      </c>
      <c r="BP46" s="71">
        <f>BP8+BP30+BP45</f>
        <v>0</v>
      </c>
      <c r="BQ46" s="54" t="e">
        <f>BP46/BZ46</f>
        <v>#DIV/0!</v>
      </c>
      <c r="BR46" s="71">
        <f>BR8+BR30+BR45</f>
        <v>0</v>
      </c>
      <c r="BS46" s="54" t="e">
        <f>BR46/BZ46</f>
        <v>#DIV/0!</v>
      </c>
      <c r="BT46" s="71">
        <f>BT8+BT30+BT45</f>
        <v>0</v>
      </c>
      <c r="BU46" s="54" t="e">
        <f>BT46/BZ46</f>
        <v>#DIV/0!</v>
      </c>
      <c r="BV46" s="71">
        <f>BV8+BV30+BV45</f>
        <v>0</v>
      </c>
      <c r="BW46" s="54" t="e">
        <f>BV46/BZ46</f>
        <v>#DIV/0!</v>
      </c>
      <c r="BX46" s="71">
        <f>BX8+BX30+BX45</f>
        <v>0</v>
      </c>
      <c r="BY46" s="54" t="e">
        <f t="shared" si="16"/>
        <v>#DIV/0!</v>
      </c>
      <c r="BZ46" s="78">
        <f t="shared" si="17"/>
        <v>0</v>
      </c>
      <c r="CB46" s="88" t="s">
        <v>42</v>
      </c>
      <c r="CC46" s="92"/>
    </row>
    <row r="47" spans="1:81" x14ac:dyDescent="0.2">
      <c r="B47" s="66" t="s">
        <v>80</v>
      </c>
      <c r="C47" s="14"/>
      <c r="D47" s="12"/>
      <c r="F47" s="12"/>
      <c r="G47" s="14"/>
      <c r="H47" s="12"/>
      <c r="I47" s="14"/>
      <c r="J47" s="12"/>
      <c r="K47" s="14"/>
      <c r="L47" s="12"/>
      <c r="M47" s="12"/>
      <c r="P47" s="66" t="s">
        <v>80</v>
      </c>
      <c r="Q47" s="14"/>
      <c r="R47" s="12"/>
      <c r="T47" s="12"/>
      <c r="U47" s="12"/>
      <c r="V47" s="12"/>
      <c r="W47" s="14"/>
      <c r="X47" s="12"/>
      <c r="Y47" s="14"/>
      <c r="Z47" s="12"/>
      <c r="AA47" s="14"/>
      <c r="AB47" s="12"/>
      <c r="AC47" s="14"/>
      <c r="AD47" s="12"/>
      <c r="AE47" s="12"/>
      <c r="AG47" s="66" t="s">
        <v>80</v>
      </c>
      <c r="AH47" s="14"/>
      <c r="AI47" s="12"/>
      <c r="AK47" s="12"/>
      <c r="AL47" s="14"/>
      <c r="AM47" s="12"/>
      <c r="AN47" s="14"/>
      <c r="AO47" s="12"/>
      <c r="AP47" s="14"/>
      <c r="AQ47" s="12"/>
      <c r="AR47" s="14"/>
      <c r="AS47" s="12"/>
      <c r="AT47" s="12"/>
      <c r="AV47" s="66" t="s">
        <v>80</v>
      </c>
      <c r="AW47" s="14"/>
      <c r="AX47" s="12"/>
      <c r="AZ47" s="12"/>
      <c r="BA47" s="14"/>
      <c r="BB47" s="12"/>
      <c r="BC47" s="14"/>
      <c r="BD47" s="12"/>
      <c r="BE47" s="14"/>
      <c r="BF47" s="12"/>
      <c r="BG47" s="14"/>
      <c r="BH47" s="12"/>
      <c r="BI47" s="12"/>
      <c r="BK47" s="66" t="s">
        <v>80</v>
      </c>
      <c r="BL47" s="14"/>
      <c r="BM47" s="12"/>
      <c r="BO47" s="12"/>
      <c r="BP47" s="14"/>
      <c r="BQ47" s="12"/>
      <c r="BR47" s="14"/>
      <c r="BS47" s="12"/>
      <c r="BT47" s="14"/>
      <c r="BU47" s="12"/>
      <c r="BV47" s="14"/>
      <c r="BW47" s="12"/>
      <c r="BX47" s="14"/>
      <c r="BY47" s="12"/>
      <c r="BZ47" s="12"/>
      <c r="CB47" s="66" t="s">
        <v>80</v>
      </c>
      <c r="CC47"/>
    </row>
    <row r="48" spans="1:81" x14ac:dyDescent="0.2">
      <c r="S48" s="41" t="e">
        <f>S46/(S46+Q46)</f>
        <v>#DIV/0!</v>
      </c>
      <c r="CC48"/>
    </row>
    <row r="49" spans="81:81" x14ac:dyDescent="0.2">
      <c r="CC49"/>
    </row>
    <row r="50" spans="81:81" x14ac:dyDescent="0.2">
      <c r="CC50"/>
    </row>
    <row r="51" spans="81:81" x14ac:dyDescent="0.2">
      <c r="CC51"/>
    </row>
  </sheetData>
  <phoneticPr fontId="2" type="noConversion"/>
  <printOptions horizontalCentered="1" verticalCentered="1"/>
  <pageMargins left="0.25" right="0.25" top="0.75" bottom="0.75" header="0.3" footer="0.3"/>
  <pageSetup paperSize="9" scale="65" orientation="portrait" r:id="rId1"/>
  <headerFooter alignWithMargins="0">
    <oddHeader>&amp;C&amp;"-,Normal"&amp;K03+000Observatoire de l'habitat de la Martinique&amp;K000000
&amp;"-,Gras"&amp;11Les jeunes</oddHeader>
  </headerFooter>
  <colBreaks count="5" manualBreakCount="5">
    <brk id="14" max="1048575" man="1"/>
    <brk id="31" max="46" man="1"/>
    <brk id="46" max="46" man="1"/>
    <brk id="62" max="46" man="1"/>
    <brk id="78" max="46" man="1"/>
  </col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R51"/>
  <sheetViews>
    <sheetView topLeftCell="B3" zoomScale="80" zoomScaleNormal="80" workbookViewId="0">
      <selection activeCell="S48" sqref="S48"/>
    </sheetView>
  </sheetViews>
  <sheetFormatPr baseColWidth="10" defaultRowHeight="12.75" x14ac:dyDescent="0.2"/>
  <cols>
    <col min="1" max="1" width="9.42578125" hidden="1" customWidth="1"/>
    <col min="2" max="2" width="28.42578125" customWidth="1"/>
    <col min="3" max="3" width="8.140625" bestFit="1" customWidth="1"/>
    <col min="4" max="4" width="5.140625" bestFit="1" customWidth="1"/>
    <col min="5" max="5" width="8.140625" bestFit="1" customWidth="1"/>
    <col min="6" max="6" width="5.140625" bestFit="1" customWidth="1"/>
    <col min="7" max="7" width="8.5703125" customWidth="1"/>
    <col min="8" max="8" width="6.42578125" customWidth="1"/>
    <col min="9" max="9" width="11.42578125" customWidth="1"/>
    <col min="10" max="10" width="9.28515625" customWidth="1"/>
    <col min="11" max="11" width="18.85546875" bestFit="1" customWidth="1"/>
    <col min="12" max="13" width="13.7109375" style="95" bestFit="1" customWidth="1"/>
    <col min="14" max="14" width="6.28515625" style="41" customWidth="1"/>
    <col min="15" max="15" width="12.140625" customWidth="1"/>
    <col min="17" max="17" width="11.42578125" customWidth="1"/>
    <col min="19" max="19" width="11.42578125" customWidth="1"/>
    <col min="21" max="21" width="11.42578125" customWidth="1"/>
    <col min="23" max="23" width="11.42578125" customWidth="1"/>
    <col min="26" max="26" width="11.42578125" style="1"/>
    <col min="27" max="27" width="19.85546875" style="119" customWidth="1"/>
    <col min="28" max="28" width="10.7109375" style="140" customWidth="1"/>
    <col min="29" max="29" width="7.85546875" style="135" customWidth="1"/>
    <col min="30" max="30" width="13.140625" style="140" customWidth="1"/>
    <col min="31" max="31" width="7.85546875" style="135" customWidth="1"/>
    <col min="32" max="32" width="12.140625" style="140" hidden="1" customWidth="1"/>
    <col min="33" max="33" width="11.42578125" style="119" hidden="1" customWidth="1"/>
    <col min="34" max="34" width="12.5703125" style="119" customWidth="1"/>
    <col min="35" max="35" width="11.42578125" style="119" customWidth="1"/>
    <col min="36" max="36" width="11.42578125" style="119"/>
    <col min="37" max="37" width="11.42578125" style="119" customWidth="1"/>
    <col min="38" max="38" width="11.42578125" style="119"/>
    <col min="39" max="39" width="11.42578125" style="119" customWidth="1"/>
    <col min="40" max="40" width="10.7109375" style="119" customWidth="1"/>
    <col min="41" max="41" width="11.42578125" style="119" customWidth="1"/>
    <col min="43" max="43" width="19.28515625" customWidth="1"/>
    <col min="44" max="44" width="10.5703125" style="55" customWidth="1"/>
    <col min="45" max="45" width="8.7109375" customWidth="1"/>
    <col min="46" max="46" width="10.5703125" style="62" customWidth="1"/>
    <col min="47" max="47" width="8.7109375" customWidth="1"/>
    <col min="48" max="48" width="10.5703125" style="55" customWidth="1"/>
    <col min="49" max="49" width="8.7109375" customWidth="1"/>
    <col min="50" max="50" width="10.5703125" style="62" customWidth="1"/>
    <col min="51" max="51" width="8.7109375" customWidth="1"/>
    <col min="52" max="52" width="10.5703125" style="62" customWidth="1"/>
    <col min="53" max="53" width="8.7109375" customWidth="1"/>
    <col min="54" max="54" width="10.5703125" style="62" customWidth="1"/>
    <col min="55" max="55" width="8.7109375" customWidth="1"/>
    <col min="56" max="56" width="10.5703125" style="62" customWidth="1"/>
    <col min="57" max="57" width="8.7109375" customWidth="1"/>
    <col min="58" max="58" width="10.5703125" customWidth="1"/>
    <col min="59" max="59" width="15.42578125" customWidth="1"/>
    <col min="60" max="60" width="19.28515625" customWidth="1"/>
    <col min="61" max="61" width="10" style="55" customWidth="1"/>
    <col min="62" max="62" width="8.7109375" customWidth="1"/>
    <col min="63" max="63" width="10" style="62" customWidth="1"/>
    <col min="64" max="64" width="8.7109375" customWidth="1"/>
    <col min="65" max="65" width="10" style="55" customWidth="1"/>
    <col min="66" max="66" width="8.7109375" customWidth="1"/>
    <col min="67" max="67" width="10" style="55" customWidth="1"/>
    <col min="68" max="68" width="8.7109375" customWidth="1"/>
    <col min="69" max="69" width="10" style="55" customWidth="1"/>
    <col min="70" max="70" width="8.7109375" customWidth="1"/>
    <col min="71" max="71" width="10" style="55" customWidth="1"/>
    <col min="72" max="72" width="8.7109375" customWidth="1"/>
    <col min="74" max="74" width="13.85546875" customWidth="1"/>
    <col min="75" max="75" width="19.28515625" style="365" customWidth="1"/>
    <col min="76" max="76" width="10" style="587" customWidth="1"/>
    <col min="77" max="77" width="8.7109375" style="365" customWidth="1"/>
    <col min="78" max="78" width="10" style="434" customWidth="1"/>
    <col min="79" max="79" width="8.7109375" style="365" customWidth="1"/>
    <col min="80" max="80" width="10" style="587" customWidth="1"/>
    <col min="81" max="81" width="8.7109375" style="365" customWidth="1"/>
    <col min="82" max="82" width="10" style="587" customWidth="1"/>
    <col min="83" max="83" width="8.7109375" style="365" customWidth="1"/>
    <col min="84" max="84" width="12.140625" style="587" customWidth="1"/>
    <col min="85" max="85" width="8.7109375" style="365" customWidth="1"/>
    <col min="86" max="87" width="11.42578125" style="365"/>
    <col min="88" max="88" width="19.28515625" style="365" customWidth="1"/>
    <col min="89" max="89" width="10" style="587" customWidth="1"/>
    <col min="90" max="90" width="8.7109375" style="365" customWidth="1"/>
    <col min="91" max="91" width="10" style="587" customWidth="1"/>
    <col min="92" max="92" width="8.7109375" style="365" customWidth="1"/>
    <col min="93" max="93" width="12.140625" style="587" customWidth="1"/>
    <col min="94" max="94" width="8.7109375" style="365" customWidth="1"/>
    <col min="95" max="95" width="11.42578125" style="365"/>
    <col min="96" max="96" width="11.42578125" style="792"/>
  </cols>
  <sheetData>
    <row r="1" spans="1:95" hidden="1" x14ac:dyDescent="0.2"/>
    <row r="2" spans="1:95" hidden="1" x14ac:dyDescent="0.2">
      <c r="BI2" s="55">
        <v>160</v>
      </c>
      <c r="BK2" s="62">
        <v>161</v>
      </c>
      <c r="BM2" s="55">
        <v>162</v>
      </c>
      <c r="BO2" s="55">
        <v>163</v>
      </c>
      <c r="BQ2" s="55">
        <v>164</v>
      </c>
      <c r="BS2" s="55">
        <v>165</v>
      </c>
    </row>
    <row r="3" spans="1:95" x14ac:dyDescent="0.2">
      <c r="O3" s="104"/>
      <c r="AB3" s="139"/>
      <c r="AC3" s="140"/>
      <c r="AD3" s="135"/>
      <c r="AE3" s="140"/>
      <c r="AF3" s="135"/>
      <c r="AN3" s="135"/>
      <c r="BO3" s="62"/>
      <c r="BS3" s="62"/>
      <c r="BX3" s="365"/>
      <c r="BZ3" s="365"/>
      <c r="CB3" s="365"/>
      <c r="CD3" s="365"/>
      <c r="CF3" s="365"/>
      <c r="CK3" s="365"/>
      <c r="CM3" s="365"/>
    </row>
    <row r="4" spans="1:95" ht="15.75" thickBot="1" x14ac:dyDescent="0.3">
      <c r="AB4" s="135"/>
      <c r="AC4" s="140"/>
      <c r="AD4" s="135"/>
      <c r="AE4" s="140"/>
      <c r="AF4" s="135"/>
      <c r="AN4" s="135"/>
      <c r="BN4" s="304"/>
      <c r="BP4" s="304"/>
      <c r="BR4" s="304"/>
      <c r="BT4" s="304"/>
      <c r="BW4" s="620"/>
    </row>
    <row r="5" spans="1:95" ht="15" x14ac:dyDescent="0.2">
      <c r="C5" s="169" t="s">
        <v>168</v>
      </c>
      <c r="D5" s="58"/>
      <c r="E5" s="169"/>
      <c r="F5" s="58"/>
      <c r="G5" s="169"/>
      <c r="H5" s="58"/>
      <c r="I5" s="169"/>
      <c r="J5" s="60"/>
      <c r="K5" s="60"/>
      <c r="L5" s="501" t="s">
        <v>243</v>
      </c>
      <c r="M5" s="501"/>
      <c r="O5" s="245" t="s">
        <v>233</v>
      </c>
      <c r="P5" s="244"/>
      <c r="Q5" s="245"/>
      <c r="R5" s="244"/>
      <c r="S5" s="245"/>
      <c r="T5" s="244"/>
      <c r="U5" s="245"/>
      <c r="V5" s="244"/>
      <c r="W5" s="245"/>
      <c r="X5" s="244"/>
      <c r="Y5" s="60"/>
      <c r="AB5" s="123" t="s">
        <v>271</v>
      </c>
      <c r="AC5" s="512"/>
      <c r="AD5" s="513"/>
      <c r="AE5" s="512"/>
      <c r="AF5" s="513"/>
      <c r="AG5" s="514"/>
      <c r="AH5" s="514"/>
      <c r="AI5" s="514"/>
      <c r="AJ5" s="514"/>
      <c r="AK5" s="514"/>
      <c r="AL5" s="514"/>
      <c r="AM5" s="514"/>
      <c r="AN5" s="515"/>
      <c r="AR5" s="169" t="s">
        <v>318</v>
      </c>
      <c r="AS5" s="58"/>
      <c r="AT5" s="65"/>
      <c r="AU5" s="58"/>
      <c r="AV5" s="300"/>
      <c r="AW5" s="58"/>
      <c r="AX5" s="898"/>
      <c r="AY5" s="899"/>
      <c r="AZ5" s="898"/>
      <c r="BA5" s="899"/>
      <c r="BB5" s="898"/>
      <c r="BC5" s="899"/>
      <c r="BD5" s="898"/>
      <c r="BE5" s="899"/>
      <c r="BF5" s="900"/>
      <c r="BI5" s="169" t="s">
        <v>319</v>
      </c>
      <c r="BJ5" s="58"/>
      <c r="BK5" s="65"/>
      <c r="BL5" s="58"/>
      <c r="BM5" s="300"/>
      <c r="BN5" s="58"/>
      <c r="BO5" s="300"/>
      <c r="BP5" s="58"/>
      <c r="BQ5" s="300"/>
      <c r="BR5" s="58"/>
      <c r="BS5" s="300"/>
      <c r="BT5" s="58"/>
      <c r="BU5" s="60"/>
      <c r="BX5" s="169" t="s">
        <v>320</v>
      </c>
      <c r="BY5" s="58"/>
      <c r="BZ5" s="65"/>
      <c r="CA5" s="58"/>
      <c r="CB5" s="300"/>
      <c r="CC5" s="58"/>
      <c r="CD5" s="300"/>
      <c r="CE5" s="58"/>
      <c r="CF5" s="300"/>
      <c r="CG5" s="58"/>
      <c r="CH5" s="60"/>
      <c r="CK5" s="169" t="s">
        <v>320</v>
      </c>
      <c r="CL5" s="58"/>
      <c r="CM5" s="300"/>
      <c r="CN5" s="58"/>
      <c r="CO5" s="300"/>
      <c r="CP5" s="58"/>
      <c r="CQ5" s="60"/>
    </row>
    <row r="6" spans="1:95" ht="51.75" thickBot="1" x14ac:dyDescent="0.25">
      <c r="C6" s="45">
        <v>1999</v>
      </c>
      <c r="D6" s="46" t="s">
        <v>55</v>
      </c>
      <c r="E6" s="45">
        <v>2009</v>
      </c>
      <c r="F6" s="46" t="s">
        <v>55</v>
      </c>
      <c r="G6" s="45">
        <v>2014</v>
      </c>
      <c r="H6" s="46" t="s">
        <v>55</v>
      </c>
      <c r="I6" s="500" t="s">
        <v>326</v>
      </c>
      <c r="J6" s="94"/>
      <c r="K6" s="631" t="s">
        <v>328</v>
      </c>
      <c r="L6" s="502" t="s">
        <v>327</v>
      </c>
      <c r="M6" s="502" t="s">
        <v>316</v>
      </c>
      <c r="O6" s="242" t="s">
        <v>67</v>
      </c>
      <c r="P6" s="241" t="s">
        <v>55</v>
      </c>
      <c r="Q6" s="583" t="s">
        <v>280</v>
      </c>
      <c r="R6" s="241" t="s">
        <v>55</v>
      </c>
      <c r="S6" s="296" t="s">
        <v>68</v>
      </c>
      <c r="T6" s="241" t="s">
        <v>55</v>
      </c>
      <c r="U6" s="583" t="s">
        <v>275</v>
      </c>
      <c r="V6" s="241" t="s">
        <v>55</v>
      </c>
      <c r="W6" s="296" t="s">
        <v>69</v>
      </c>
      <c r="X6" s="241" t="s">
        <v>55</v>
      </c>
      <c r="Y6" s="61" t="s">
        <v>65</v>
      </c>
      <c r="AB6" s="129" t="s">
        <v>86</v>
      </c>
      <c r="AC6" s="130" t="s">
        <v>55</v>
      </c>
      <c r="AD6" s="129" t="s">
        <v>87</v>
      </c>
      <c r="AE6" s="130" t="s">
        <v>55</v>
      </c>
      <c r="AF6" s="129" t="s">
        <v>159</v>
      </c>
      <c r="AG6" s="130" t="s">
        <v>55</v>
      </c>
      <c r="AH6" s="129" t="s">
        <v>160</v>
      </c>
      <c r="AI6" s="130" t="s">
        <v>55</v>
      </c>
      <c r="AJ6" s="129" t="s">
        <v>161</v>
      </c>
      <c r="AK6" s="130" t="s">
        <v>55</v>
      </c>
      <c r="AL6" s="129" t="s">
        <v>90</v>
      </c>
      <c r="AM6" s="130" t="s">
        <v>55</v>
      </c>
      <c r="AN6" s="516" t="s">
        <v>53</v>
      </c>
      <c r="AO6" s="517" t="s">
        <v>231</v>
      </c>
      <c r="AR6" s="45" t="s">
        <v>91</v>
      </c>
      <c r="AS6" s="46" t="s">
        <v>55</v>
      </c>
      <c r="AT6" s="64" t="s">
        <v>92</v>
      </c>
      <c r="AU6" s="46" t="s">
        <v>55</v>
      </c>
      <c r="AV6" s="45" t="s">
        <v>236</v>
      </c>
      <c r="AW6" s="46" t="s">
        <v>55</v>
      </c>
      <c r="AX6" s="901" t="s">
        <v>282</v>
      </c>
      <c r="AY6" s="902"/>
      <c r="AZ6" s="901" t="s">
        <v>94</v>
      </c>
      <c r="BA6" s="902" t="s">
        <v>55</v>
      </c>
      <c r="BB6" s="901" t="s">
        <v>95</v>
      </c>
      <c r="BC6" s="902" t="s">
        <v>55</v>
      </c>
      <c r="BD6" s="901" t="s">
        <v>96</v>
      </c>
      <c r="BE6" s="902" t="s">
        <v>55</v>
      </c>
      <c r="BF6" s="903" t="s">
        <v>65</v>
      </c>
      <c r="BI6" s="45" t="s">
        <v>60</v>
      </c>
      <c r="BJ6" s="46" t="s">
        <v>55</v>
      </c>
      <c r="BK6" s="64" t="s">
        <v>61</v>
      </c>
      <c r="BL6" s="46" t="s">
        <v>55</v>
      </c>
      <c r="BM6" s="45" t="s">
        <v>62</v>
      </c>
      <c r="BN6" s="46" t="s">
        <v>55</v>
      </c>
      <c r="BO6" s="45" t="s">
        <v>63</v>
      </c>
      <c r="BP6" s="46" t="s">
        <v>55</v>
      </c>
      <c r="BQ6" s="45" t="s">
        <v>97</v>
      </c>
      <c r="BR6" s="46" t="s">
        <v>55</v>
      </c>
      <c r="BS6" s="45" t="s">
        <v>98</v>
      </c>
      <c r="BT6" s="46" t="s">
        <v>55</v>
      </c>
      <c r="BU6" s="61" t="s">
        <v>65</v>
      </c>
      <c r="BX6" s="588" t="s">
        <v>211</v>
      </c>
      <c r="BY6" s="386" t="s">
        <v>55</v>
      </c>
      <c r="BZ6" s="406" t="s">
        <v>212</v>
      </c>
      <c r="CA6" s="386" t="s">
        <v>55</v>
      </c>
      <c r="CB6" s="588" t="s">
        <v>213</v>
      </c>
      <c r="CC6" s="386" t="s">
        <v>55</v>
      </c>
      <c r="CD6" s="588" t="s">
        <v>237</v>
      </c>
      <c r="CE6" s="386" t="s">
        <v>55</v>
      </c>
      <c r="CF6" s="588" t="s">
        <v>248</v>
      </c>
      <c r="CG6" s="386" t="s">
        <v>55</v>
      </c>
      <c r="CH6" s="403" t="s">
        <v>65</v>
      </c>
      <c r="CK6" s="588" t="s">
        <v>249</v>
      </c>
      <c r="CL6" s="386" t="s">
        <v>55</v>
      </c>
      <c r="CM6" s="588" t="s">
        <v>250</v>
      </c>
      <c r="CN6" s="386" t="s">
        <v>55</v>
      </c>
      <c r="CO6" s="588" t="s">
        <v>248</v>
      </c>
      <c r="CP6" s="386" t="s">
        <v>55</v>
      </c>
      <c r="CQ6" s="403" t="s">
        <v>65</v>
      </c>
    </row>
    <row r="7" spans="1:95" x14ac:dyDescent="0.2">
      <c r="A7" s="2">
        <v>97209</v>
      </c>
      <c r="B7" s="33" t="s">
        <v>8</v>
      </c>
      <c r="C7" s="22">
        <v>33626</v>
      </c>
      <c r="D7" s="23">
        <v>0.35714589174951145</v>
      </c>
      <c r="E7" s="70">
        <v>29580.323970000005</v>
      </c>
      <c r="F7" s="142">
        <v>0.33236319067042291</v>
      </c>
      <c r="G7" s="70">
        <v>25588.877200900821</v>
      </c>
      <c r="H7" s="292">
        <v>0.30399977666382538</v>
      </c>
      <c r="I7" s="22">
        <v>-3991.4467690991842</v>
      </c>
      <c r="J7" s="291">
        <v>-0.13493587065331872</v>
      </c>
      <c r="K7" s="115">
        <v>-2.8574139331116633E-2</v>
      </c>
      <c r="L7" s="503">
        <v>-1.41423953179447E-2</v>
      </c>
      <c r="M7" s="503">
        <v>-1.9321038055643225E-2</v>
      </c>
      <c r="O7" s="904">
        <v>120.22066724749868</v>
      </c>
      <c r="P7" s="237">
        <v>9.2972810159438868E-2</v>
      </c>
      <c r="Q7" s="905">
        <v>746.82992750093433</v>
      </c>
      <c r="R7" s="237">
        <v>0.57756190063382407</v>
      </c>
      <c r="S7" s="905">
        <v>300.30923948605573</v>
      </c>
      <c r="T7" s="237">
        <v>0.23224454289862076</v>
      </c>
      <c r="U7" s="905">
        <v>70.125914237197208</v>
      </c>
      <c r="V7" s="237">
        <v>5.4231967438757321E-2</v>
      </c>
      <c r="W7" s="905">
        <v>55.587646226533401</v>
      </c>
      <c r="X7" s="237">
        <v>4.2988778869359222E-2</v>
      </c>
      <c r="Y7" s="72">
        <v>1293.0733946982191</v>
      </c>
      <c r="Z7" s="585">
        <v>0.33191421727733522</v>
      </c>
      <c r="AA7" s="518" t="s">
        <v>8</v>
      </c>
      <c r="AB7" s="519">
        <v>1477.10023684508</v>
      </c>
      <c r="AC7" s="804">
        <v>0.14952487639721576</v>
      </c>
      <c r="AD7" s="519">
        <v>1847.1106447547791</v>
      </c>
      <c r="AE7" s="804">
        <v>0.18698053385926502</v>
      </c>
      <c r="AF7" s="519"/>
      <c r="AG7" s="804">
        <v>0</v>
      </c>
      <c r="AH7" s="519">
        <v>5962.5971140841084</v>
      </c>
      <c r="AI7" s="804">
        <v>0.6035857108750361</v>
      </c>
      <c r="AJ7" s="519">
        <v>32.370740923621447</v>
      </c>
      <c r="AK7" s="804">
        <v>3.2768466991982756E-3</v>
      </c>
      <c r="AL7" s="519">
        <v>559.44662952302156</v>
      </c>
      <c r="AM7" s="804">
        <v>5.6632032169284793E-2</v>
      </c>
      <c r="AN7" s="331">
        <v>9878.6253661306109</v>
      </c>
      <c r="AO7" s="906">
        <v>0.55565387111235587</v>
      </c>
      <c r="AQ7" s="33" t="s">
        <v>8</v>
      </c>
      <c r="AR7" s="22">
        <v>366.31895115694465</v>
      </c>
      <c r="AS7" s="234">
        <v>0.28329323970232617</v>
      </c>
      <c r="AT7" s="22">
        <v>904.73988761552459</v>
      </c>
      <c r="AU7" s="234">
        <v>0.69968177469668824</v>
      </c>
      <c r="AV7" s="22">
        <v>22.01455592575434</v>
      </c>
      <c r="AW7" s="234">
        <v>1.7024985600985219E-2</v>
      </c>
      <c r="AX7" s="22">
        <v>22.01455592575434</v>
      </c>
      <c r="AY7" s="907">
        <v>1.7024985600985219E-2</v>
      </c>
      <c r="AZ7" s="22">
        <v>0</v>
      </c>
      <c r="BA7" s="907">
        <v>0</v>
      </c>
      <c r="BB7" s="22">
        <v>0</v>
      </c>
      <c r="BC7" s="907">
        <v>0</v>
      </c>
      <c r="BD7" s="22">
        <v>0</v>
      </c>
      <c r="BE7" s="907">
        <v>0</v>
      </c>
      <c r="BF7" s="908">
        <v>1293.0733946982241</v>
      </c>
      <c r="BH7" s="33" t="s">
        <v>8</v>
      </c>
      <c r="BI7" s="22">
        <v>185.12222442849918</v>
      </c>
      <c r="BJ7" s="234">
        <v>0.1431645142398924</v>
      </c>
      <c r="BK7" s="22">
        <v>291.53153792848514</v>
      </c>
      <c r="BL7" s="234">
        <v>0.22545629592550973</v>
      </c>
      <c r="BM7" s="22">
        <v>353.56555910762631</v>
      </c>
      <c r="BN7" s="234">
        <v>0.27343038729069385</v>
      </c>
      <c r="BO7" s="22">
        <v>321.17352065587176</v>
      </c>
      <c r="BP7" s="234">
        <v>0.24837996201354687</v>
      </c>
      <c r="BQ7" s="22">
        <v>118.84313263226034</v>
      </c>
      <c r="BR7" s="234">
        <v>9.1907491964132684E-2</v>
      </c>
      <c r="BS7" s="22">
        <v>22.837419945476437</v>
      </c>
      <c r="BT7" s="234">
        <v>1.7661348566224498E-2</v>
      </c>
      <c r="BU7" s="72">
        <v>1293.0733946982191</v>
      </c>
      <c r="BV7" s="99">
        <v>0.36862081016540216</v>
      </c>
      <c r="BW7" s="408" t="s">
        <v>8</v>
      </c>
      <c r="BX7" s="793">
        <v>401.89512117256584</v>
      </c>
      <c r="BY7" s="589">
        <v>0.31080611728645241</v>
      </c>
      <c r="BZ7" s="419">
        <v>208.38617809049683</v>
      </c>
      <c r="CA7" s="589">
        <v>0.16115572321332197</v>
      </c>
      <c r="CB7" s="419">
        <v>411.54676088190814</v>
      </c>
      <c r="CC7" s="589">
        <v>0.31827022547158357</v>
      </c>
      <c r="CD7" s="419">
        <v>145.6329404923062</v>
      </c>
      <c r="CE7" s="589">
        <v>0.1126254248903593</v>
      </c>
      <c r="CF7" s="419">
        <v>125.61239406094198</v>
      </c>
      <c r="CG7" s="589">
        <v>9.7142509138282707E-2</v>
      </c>
      <c r="CH7" s="590">
        <v>1293.0733946982191</v>
      </c>
      <c r="CI7" s="413">
        <v>0.47196184049977441</v>
      </c>
      <c r="CJ7" s="408" t="s">
        <v>8</v>
      </c>
      <c r="CK7" s="419">
        <v>610.28129926306269</v>
      </c>
      <c r="CL7" s="589">
        <v>0.47196184049977441</v>
      </c>
      <c r="CM7" s="419">
        <v>557.17970137421435</v>
      </c>
      <c r="CN7" s="589">
        <v>0.43089565036194288</v>
      </c>
      <c r="CO7" s="419">
        <v>125.61239406094198</v>
      </c>
      <c r="CP7" s="589">
        <v>9.7142509138282707E-2</v>
      </c>
      <c r="CQ7" s="590">
        <v>1293.0733946982191</v>
      </c>
    </row>
    <row r="8" spans="1:95" x14ac:dyDescent="0.2">
      <c r="A8" s="1">
        <v>97213</v>
      </c>
      <c r="B8" s="34" t="s">
        <v>10</v>
      </c>
      <c r="C8" s="22">
        <v>13393</v>
      </c>
      <c r="D8" s="23">
        <v>0.37739517583408477</v>
      </c>
      <c r="E8" s="22">
        <v>14019.933115</v>
      </c>
      <c r="F8" s="379">
        <v>0.35574557508978705</v>
      </c>
      <c r="G8" s="22">
        <v>12896.815339996952</v>
      </c>
      <c r="H8" s="292">
        <v>0.32209828521470885</v>
      </c>
      <c r="I8" s="22">
        <v>-1123.1177750030474</v>
      </c>
      <c r="J8" s="292">
        <v>-8.0108640019217914E-2</v>
      </c>
      <c r="K8" s="116">
        <v>-1.6561269575773085E-2</v>
      </c>
      <c r="L8" s="504">
        <v>5.0960440534937312E-3</v>
      </c>
      <c r="M8" s="504">
        <v>-2.6929228736179978E-3</v>
      </c>
      <c r="O8" s="909">
        <v>80.247726480402491</v>
      </c>
      <c r="P8" s="234">
        <v>0.16650114271143773</v>
      </c>
      <c r="Q8" s="910">
        <v>203.22079291149964</v>
      </c>
      <c r="R8" s="234">
        <v>0.4216505030924762</v>
      </c>
      <c r="S8" s="910">
        <v>135.37840471749766</v>
      </c>
      <c r="T8" s="234">
        <v>0.28088844472646296</v>
      </c>
      <c r="U8" s="910">
        <v>22.513138466931863</v>
      </c>
      <c r="V8" s="234">
        <v>4.6711146161634909E-2</v>
      </c>
      <c r="W8" s="910">
        <v>40.604956843861828</v>
      </c>
      <c r="X8" s="234">
        <v>8.4248763307988223E-2</v>
      </c>
      <c r="Y8" s="73">
        <v>481.96501942019347</v>
      </c>
      <c r="Z8" s="585">
        <v>0.12371381456908224</v>
      </c>
      <c r="AA8" s="521" t="s">
        <v>10</v>
      </c>
      <c r="AB8" s="519">
        <v>1025.0309650778149</v>
      </c>
      <c r="AC8" s="804">
        <v>0.2091398680850505</v>
      </c>
      <c r="AD8" s="519">
        <v>681.82112741248056</v>
      </c>
      <c r="AE8" s="804">
        <v>0.13911382729186281</v>
      </c>
      <c r="AF8" s="519"/>
      <c r="AG8" s="804">
        <v>0</v>
      </c>
      <c r="AH8" s="519">
        <v>2875.853427096823</v>
      </c>
      <c r="AI8" s="804">
        <v>0.586768231269297</v>
      </c>
      <c r="AJ8" s="519">
        <v>20.041257402596429</v>
      </c>
      <c r="AK8" s="804">
        <v>4.089072498526294E-3</v>
      </c>
      <c r="AL8" s="519">
        <v>298.427611534655</v>
      </c>
      <c r="AM8" s="804">
        <v>6.0889000855263303E-2</v>
      </c>
      <c r="AN8" s="331">
        <v>4901.1743885243704</v>
      </c>
      <c r="AO8" s="911">
        <v>0.39946116620902061</v>
      </c>
      <c r="AQ8" s="34" t="s">
        <v>10</v>
      </c>
      <c r="AR8" s="22">
        <v>155.42774504859716</v>
      </c>
      <c r="AS8" s="234">
        <v>0.32248760550211236</v>
      </c>
      <c r="AT8" s="22">
        <v>324.04626621549801</v>
      </c>
      <c r="AU8" s="234">
        <v>0.67234395269044145</v>
      </c>
      <c r="AV8" s="22">
        <v>2.4910081560978599</v>
      </c>
      <c r="AW8" s="234">
        <v>5.1684418074460217E-3</v>
      </c>
      <c r="AX8" s="22">
        <v>0</v>
      </c>
      <c r="AY8" s="907">
        <v>0</v>
      </c>
      <c r="AZ8" s="22">
        <v>0</v>
      </c>
      <c r="BA8" s="907">
        <v>0</v>
      </c>
      <c r="BB8" s="22">
        <v>2.4910081560978599</v>
      </c>
      <c r="BC8" s="907">
        <v>5.1684418074460217E-3</v>
      </c>
      <c r="BD8" s="22">
        <v>0</v>
      </c>
      <c r="BE8" s="907">
        <v>0</v>
      </c>
      <c r="BF8" s="912">
        <v>481.96501942019313</v>
      </c>
      <c r="BH8" s="34" t="s">
        <v>10</v>
      </c>
      <c r="BI8" s="22">
        <v>28.602972146795544</v>
      </c>
      <c r="BJ8" s="234">
        <v>5.9346572872041786E-2</v>
      </c>
      <c r="BK8" s="22">
        <v>116.32572346606757</v>
      </c>
      <c r="BL8" s="234">
        <v>0.24135719145345458</v>
      </c>
      <c r="BM8" s="22">
        <v>155.51806891448803</v>
      </c>
      <c r="BN8" s="234">
        <v>0.3226750130156274</v>
      </c>
      <c r="BO8" s="22">
        <v>148.95879506181555</v>
      </c>
      <c r="BP8" s="234">
        <v>0.3090655733501444</v>
      </c>
      <c r="BQ8" s="22">
        <v>20.104419050537409</v>
      </c>
      <c r="BR8" s="234">
        <v>4.1713440271501728E-2</v>
      </c>
      <c r="BS8" s="22">
        <v>12.455040780489298</v>
      </c>
      <c r="BT8" s="234">
        <v>2.5842209037230092E-2</v>
      </c>
      <c r="BU8" s="73">
        <v>481.96501942019341</v>
      </c>
      <c r="BV8" s="99">
        <v>0.30070376432549639</v>
      </c>
      <c r="BW8" s="415" t="s">
        <v>10</v>
      </c>
      <c r="BX8" s="419">
        <v>117.40970784726828</v>
      </c>
      <c r="BY8" s="589">
        <v>0.24360628493020672</v>
      </c>
      <c r="BZ8" s="419">
        <v>96.269347530233844</v>
      </c>
      <c r="CA8" s="589">
        <v>0.19974343292807095</v>
      </c>
      <c r="CB8" s="419">
        <v>168.09976616467705</v>
      </c>
      <c r="CC8" s="589">
        <v>0.34878001388337676</v>
      </c>
      <c r="CD8" s="419">
        <v>47.638192175551872</v>
      </c>
      <c r="CE8" s="589">
        <v>9.8841596912698906E-2</v>
      </c>
      <c r="CF8" s="419">
        <v>52.548005702462461</v>
      </c>
      <c r="CG8" s="589">
        <v>0.1090286713456466</v>
      </c>
      <c r="CH8" s="591">
        <v>481.96501942019353</v>
      </c>
      <c r="CI8" s="413">
        <v>0.4433497178582777</v>
      </c>
      <c r="CJ8" s="415" t="s">
        <v>10</v>
      </c>
      <c r="CK8" s="419">
        <v>213.67905537750212</v>
      </c>
      <c r="CL8" s="589">
        <v>0.44334971785827776</v>
      </c>
      <c r="CM8" s="419">
        <v>215.73795834022891</v>
      </c>
      <c r="CN8" s="589">
        <v>0.44762161079607571</v>
      </c>
      <c r="CO8" s="419">
        <v>52.548005702462461</v>
      </c>
      <c r="CP8" s="589">
        <v>0.1090286713456466</v>
      </c>
      <c r="CQ8" s="591">
        <v>481.96501942019347</v>
      </c>
    </row>
    <row r="9" spans="1:95" x14ac:dyDescent="0.2">
      <c r="A9" s="1">
        <v>97224</v>
      </c>
      <c r="B9" s="34" t="s">
        <v>19</v>
      </c>
      <c r="C9" s="22">
        <v>5972</v>
      </c>
      <c r="D9" s="23">
        <v>0.37895805571419505</v>
      </c>
      <c r="E9" s="22">
        <v>5653.9289759999992</v>
      </c>
      <c r="F9" s="379">
        <v>0.33325055848953783</v>
      </c>
      <c r="G9" s="22">
        <v>5271.8105076084084</v>
      </c>
      <c r="H9" s="292">
        <v>0.31221856722584579</v>
      </c>
      <c r="I9" s="22">
        <v>-382.1184683915908</v>
      </c>
      <c r="J9" s="292">
        <v>-6.7584589409173862E-2</v>
      </c>
      <c r="K9" s="116">
        <v>-1.3897888927774438E-2</v>
      </c>
      <c r="L9" s="504">
        <v>-6.0627891382136756E-3</v>
      </c>
      <c r="M9" s="504">
        <v>-8.8681599989590687E-3</v>
      </c>
      <c r="O9" s="909">
        <v>27.539573745015169</v>
      </c>
      <c r="P9" s="234">
        <v>0.13858078183304565</v>
      </c>
      <c r="Q9" s="910">
        <v>127.65546794068052</v>
      </c>
      <c r="R9" s="234">
        <v>0.64236994792575197</v>
      </c>
      <c r="S9" s="910">
        <v>32.536163613073022</v>
      </c>
      <c r="T9" s="234">
        <v>0.16372392082370871</v>
      </c>
      <c r="U9" s="910">
        <v>0</v>
      </c>
      <c r="V9" s="234">
        <v>0</v>
      </c>
      <c r="W9" s="910">
        <v>10.994573129825408</v>
      </c>
      <c r="X9" s="234">
        <v>5.5325349417493737E-2</v>
      </c>
      <c r="Y9" s="73">
        <v>198.72577842859411</v>
      </c>
      <c r="Z9" s="585">
        <v>5.1010183544415014E-2</v>
      </c>
      <c r="AA9" s="521" t="s">
        <v>19</v>
      </c>
      <c r="AB9" s="519">
        <v>246.35950852759393</v>
      </c>
      <c r="AC9" s="804">
        <v>0.12844513512351019</v>
      </c>
      <c r="AD9" s="519">
        <v>435.58812910088511</v>
      </c>
      <c r="AE9" s="804">
        <v>0.22710378192808214</v>
      </c>
      <c r="AF9" s="519"/>
      <c r="AG9" s="804">
        <v>0</v>
      </c>
      <c r="AH9" s="519">
        <v>1129.8644844961516</v>
      </c>
      <c r="AI9" s="804">
        <v>0.58908055649943925</v>
      </c>
      <c r="AJ9" s="519">
        <v>20.075847735154021</v>
      </c>
      <c r="AK9" s="804">
        <v>1.0466999997168968E-2</v>
      </c>
      <c r="AL9" s="519">
        <v>86.125571802962554</v>
      </c>
      <c r="AM9" s="804">
        <v>4.4903526451799361E-2</v>
      </c>
      <c r="AN9" s="331">
        <v>1918.0135416627475</v>
      </c>
      <c r="AO9" s="911">
        <v>0.63874131247917143</v>
      </c>
      <c r="AQ9" s="34" t="s">
        <v>19</v>
      </c>
      <c r="AR9" s="22">
        <v>72.612895829385266</v>
      </c>
      <c r="AS9" s="234">
        <v>0.36539243375250596</v>
      </c>
      <c r="AT9" s="22">
        <v>126.11288259920886</v>
      </c>
      <c r="AU9" s="234">
        <v>0.63460756624749393</v>
      </c>
      <c r="AV9" s="22">
        <v>0</v>
      </c>
      <c r="AW9" s="234">
        <v>0</v>
      </c>
      <c r="AX9" s="22">
        <v>0</v>
      </c>
      <c r="AY9" s="907">
        <v>0</v>
      </c>
      <c r="AZ9" s="22">
        <v>0</v>
      </c>
      <c r="BA9" s="907">
        <v>0</v>
      </c>
      <c r="BB9" s="22">
        <v>0</v>
      </c>
      <c r="BC9" s="907">
        <v>0</v>
      </c>
      <c r="BD9" s="22">
        <v>0</v>
      </c>
      <c r="BE9" s="907">
        <v>0</v>
      </c>
      <c r="BF9" s="912">
        <v>198.72577842859414</v>
      </c>
      <c r="BH9" s="34" t="s">
        <v>19</v>
      </c>
      <c r="BI9" s="22">
        <v>8.5533128794515996</v>
      </c>
      <c r="BJ9" s="234">
        <v>4.3040781860743671E-2</v>
      </c>
      <c r="BK9" s="22">
        <v>37.483666118564571</v>
      </c>
      <c r="BL9" s="234">
        <v>0.18862004927072484</v>
      </c>
      <c r="BM9" s="22">
        <v>75.100378546253992</v>
      </c>
      <c r="BN9" s="234">
        <v>0.37790959552456332</v>
      </c>
      <c r="BO9" s="22">
        <v>47.561857200784573</v>
      </c>
      <c r="BP9" s="234">
        <v>0.23933410942896086</v>
      </c>
      <c r="BQ9" s="22">
        <v>25.005643101942304</v>
      </c>
      <c r="BR9" s="234">
        <v>0.12582989131894279</v>
      </c>
      <c r="BS9" s="22">
        <v>5.0209205815970606</v>
      </c>
      <c r="BT9" s="234">
        <v>2.5265572596064437E-2</v>
      </c>
      <c r="BU9" s="73">
        <v>198.72577842859411</v>
      </c>
      <c r="BV9" s="99">
        <v>0.23166083113146851</v>
      </c>
      <c r="BW9" s="415" t="s">
        <v>19</v>
      </c>
      <c r="BX9" s="419">
        <v>26.010060008575916</v>
      </c>
      <c r="BY9" s="589">
        <v>0.13088417725293661</v>
      </c>
      <c r="BZ9" s="419">
        <v>60.083237787830392</v>
      </c>
      <c r="CA9" s="589">
        <v>0.30234244526771054</v>
      </c>
      <c r="CB9" s="419">
        <v>72.606940577533322</v>
      </c>
      <c r="CC9" s="589">
        <v>0.36536246656908861</v>
      </c>
      <c r="CD9" s="419">
        <v>25.010053175903959</v>
      </c>
      <c r="CE9" s="589">
        <v>0.12585208307482132</v>
      </c>
      <c r="CF9" s="419">
        <v>15.015486878750508</v>
      </c>
      <c r="CG9" s="589">
        <v>7.5558827835442863E-2</v>
      </c>
      <c r="CH9" s="591">
        <v>198.72577842859411</v>
      </c>
      <c r="CI9" s="413">
        <v>0.43322662252064714</v>
      </c>
      <c r="CJ9" s="415" t="s">
        <v>19</v>
      </c>
      <c r="CK9" s="419">
        <v>86.093297796406304</v>
      </c>
      <c r="CL9" s="589">
        <v>0.4332266225206472</v>
      </c>
      <c r="CM9" s="419">
        <v>97.616993753437285</v>
      </c>
      <c r="CN9" s="589">
        <v>0.49121454964390998</v>
      </c>
      <c r="CO9" s="419">
        <v>15.015486878750508</v>
      </c>
      <c r="CP9" s="589">
        <v>7.5558827835442863E-2</v>
      </c>
      <c r="CQ9" s="591">
        <v>198.72577842859408</v>
      </c>
    </row>
    <row r="10" spans="1:95" x14ac:dyDescent="0.2">
      <c r="A10" s="1">
        <v>97229</v>
      </c>
      <c r="B10" s="35" t="s">
        <v>24</v>
      </c>
      <c r="C10" s="24">
        <v>7547</v>
      </c>
      <c r="D10" s="25">
        <v>0.36215749316185997</v>
      </c>
      <c r="E10" s="24">
        <v>7181.7286039999999</v>
      </c>
      <c r="F10" s="380">
        <v>0.33039189420483012</v>
      </c>
      <c r="G10" s="24">
        <v>5939.8064756942958</v>
      </c>
      <c r="H10" s="293">
        <v>0.29815312095644458</v>
      </c>
      <c r="I10" s="24">
        <v>-1241.9221283057041</v>
      </c>
      <c r="J10" s="293">
        <v>-0.17292802287376774</v>
      </c>
      <c r="K10" s="117">
        <v>-3.7260787033459808E-2</v>
      </c>
      <c r="L10" s="504">
        <v>-5.4970607376061409E-3</v>
      </c>
      <c r="M10" s="504">
        <v>-1.6959791431696014E-2</v>
      </c>
      <c r="O10" s="909">
        <v>17.343616452814331</v>
      </c>
      <c r="P10" s="230">
        <v>4.0741869084228596E-2</v>
      </c>
      <c r="Q10" s="910">
        <v>198.41591025195584</v>
      </c>
      <c r="R10" s="230">
        <v>0.46609858224819545</v>
      </c>
      <c r="S10" s="910">
        <v>44.481001378861563</v>
      </c>
      <c r="T10" s="230">
        <v>0.10449026821155857</v>
      </c>
      <c r="U10" s="910">
        <v>151.94527723151927</v>
      </c>
      <c r="V10" s="230">
        <v>0.35693447267907308</v>
      </c>
      <c r="W10" s="910">
        <v>13.509354054160822</v>
      </c>
      <c r="X10" s="230">
        <v>3.1734807776944401E-2</v>
      </c>
      <c r="Y10" s="74">
        <v>425.6951593693118</v>
      </c>
      <c r="Z10" s="585">
        <v>0.10927011274080944</v>
      </c>
      <c r="AA10" s="523" t="s">
        <v>24</v>
      </c>
      <c r="AB10" s="519">
        <v>275.23580524589818</v>
      </c>
      <c r="AC10" s="805">
        <v>0.10339706951959558</v>
      </c>
      <c r="AD10" s="519">
        <v>327.15928789619289</v>
      </c>
      <c r="AE10" s="805">
        <v>0.12290301984642736</v>
      </c>
      <c r="AF10" s="519"/>
      <c r="AG10" s="805">
        <v>0</v>
      </c>
      <c r="AH10" s="519">
        <v>1913.3636833465644</v>
      </c>
      <c r="AI10" s="805">
        <v>0.71878801381421109</v>
      </c>
      <c r="AJ10" s="519">
        <v>12.204691206589951</v>
      </c>
      <c r="AK10" s="805">
        <v>4.5849024040515328E-3</v>
      </c>
      <c r="AL10" s="519">
        <v>133.96695765144347</v>
      </c>
      <c r="AM10" s="805">
        <v>5.032699441571456E-2</v>
      </c>
      <c r="AN10" s="333">
        <v>2661.9304253466885</v>
      </c>
      <c r="AO10" s="913">
        <v>0.54309753120619053</v>
      </c>
      <c r="AQ10" s="35" t="s">
        <v>24</v>
      </c>
      <c r="AR10" s="24">
        <v>40.53225541502416</v>
      </c>
      <c r="AS10" s="230">
        <v>9.5214273695464854E-2</v>
      </c>
      <c r="AT10" s="24">
        <v>382.66527593356807</v>
      </c>
      <c r="AU10" s="230">
        <v>0.89891855124804709</v>
      </c>
      <c r="AV10" s="24">
        <v>2.49762802071931</v>
      </c>
      <c r="AW10" s="230">
        <v>5.8671750564880032E-3</v>
      </c>
      <c r="AX10" s="24">
        <v>0</v>
      </c>
      <c r="AY10" s="914">
        <v>0</v>
      </c>
      <c r="AZ10" s="24">
        <v>0</v>
      </c>
      <c r="BA10" s="914">
        <v>0</v>
      </c>
      <c r="BB10" s="24">
        <v>0</v>
      </c>
      <c r="BC10" s="914">
        <v>0</v>
      </c>
      <c r="BD10" s="24">
        <v>2.49762802071931</v>
      </c>
      <c r="BE10" s="914">
        <v>5.8671750564880032E-3</v>
      </c>
      <c r="BF10" s="915">
        <v>425.69515936931157</v>
      </c>
      <c r="BH10" s="35" t="s">
        <v>24</v>
      </c>
      <c r="BI10" s="24">
        <v>224.02327908808343</v>
      </c>
      <c r="BJ10" s="230">
        <v>0.52625282237172966</v>
      </c>
      <c r="BK10" s="24">
        <v>79.297562857381095</v>
      </c>
      <c r="BL10" s="230">
        <v>0.18627781197903298</v>
      </c>
      <c r="BM10" s="24">
        <v>70.417835881633366</v>
      </c>
      <c r="BN10" s="230">
        <v>0.16541845574650385</v>
      </c>
      <c r="BO10" s="24">
        <v>39.68630171931801</v>
      </c>
      <c r="BP10" s="230">
        <v>9.3227044860259234E-2</v>
      </c>
      <c r="BQ10" s="24">
        <v>12.270179822895631</v>
      </c>
      <c r="BR10" s="230">
        <v>2.8823865042474316E-2</v>
      </c>
      <c r="BS10" s="24">
        <v>0</v>
      </c>
      <c r="BT10" s="230">
        <v>0</v>
      </c>
      <c r="BU10" s="74">
        <v>425.69515936931151</v>
      </c>
      <c r="BV10" s="99">
        <v>0.71253063435076269</v>
      </c>
      <c r="BW10" s="420" t="s">
        <v>24</v>
      </c>
      <c r="BX10" s="424">
        <v>280.9375804712738</v>
      </c>
      <c r="BY10" s="592">
        <v>0.65995014105280592</v>
      </c>
      <c r="BZ10" s="424">
        <v>60.641862479917165</v>
      </c>
      <c r="CA10" s="592">
        <v>0.14245372808504822</v>
      </c>
      <c r="CB10" s="424">
        <v>39.473992814003751</v>
      </c>
      <c r="CC10" s="592">
        <v>9.2728310259591468E-2</v>
      </c>
      <c r="CD10" s="424">
        <v>27.274572887087267</v>
      </c>
      <c r="CE10" s="592">
        <v>6.4070667205837858E-2</v>
      </c>
      <c r="CF10" s="424">
        <v>17.367150717029538</v>
      </c>
      <c r="CG10" s="592">
        <v>4.0797153396716641E-2</v>
      </c>
      <c r="CH10" s="593">
        <v>425.69515936931151</v>
      </c>
      <c r="CI10" s="413">
        <v>0.80240386913785411</v>
      </c>
      <c r="CJ10" s="420" t="s">
        <v>24</v>
      </c>
      <c r="CK10" s="424">
        <v>341.57944295119097</v>
      </c>
      <c r="CL10" s="592">
        <v>0.802403869137854</v>
      </c>
      <c r="CM10" s="424">
        <v>66.748565701091024</v>
      </c>
      <c r="CN10" s="592">
        <v>0.15679897746542931</v>
      </c>
      <c r="CO10" s="424">
        <v>17.367150717029538</v>
      </c>
      <c r="CP10" s="592">
        <v>4.0797153396716641E-2</v>
      </c>
      <c r="CQ10" s="593">
        <v>425.69515936931157</v>
      </c>
    </row>
    <row r="11" spans="1:95" ht="13.5" thickBot="1" x14ac:dyDescent="0.25">
      <c r="A11" s="3"/>
      <c r="B11" s="36" t="s">
        <v>34</v>
      </c>
      <c r="C11" s="68">
        <v>60538</v>
      </c>
      <c r="D11" s="53">
        <v>0.3641646314320432</v>
      </c>
      <c r="E11" s="68">
        <v>56435.914664999997</v>
      </c>
      <c r="F11" s="381">
        <v>0.33771109766235513</v>
      </c>
      <c r="G11" s="68">
        <v>49697.309524200478</v>
      </c>
      <c r="H11" s="290">
        <v>0.30863868392445998</v>
      </c>
      <c r="I11" s="68">
        <v>-6738.6051407995183</v>
      </c>
      <c r="J11" s="290">
        <v>-0.11940278067254602</v>
      </c>
      <c r="K11" s="582">
        <v>-2.5110344927435135E-2</v>
      </c>
      <c r="L11" s="580">
        <v>-7.7658582867405901E-3</v>
      </c>
      <c r="M11" s="580">
        <v>-1.3995459347581285E-2</v>
      </c>
      <c r="O11" s="297">
        <v>245.35158392573067</v>
      </c>
      <c r="P11" s="224">
        <v>0.10225286114131567</v>
      </c>
      <c r="Q11" s="225">
        <v>1276.1220986050705</v>
      </c>
      <c r="R11" s="224">
        <v>0.53183734810339689</v>
      </c>
      <c r="S11" s="225">
        <v>512.704809195488</v>
      </c>
      <c r="T11" s="224">
        <v>0.21367513843733935</v>
      </c>
      <c r="U11" s="225">
        <v>244.58432993564833</v>
      </c>
      <c r="V11" s="224">
        <v>0.10193309994616578</v>
      </c>
      <c r="W11" s="225">
        <v>120.69653025438146</v>
      </c>
      <c r="X11" s="224">
        <v>5.0301552371782264E-2</v>
      </c>
      <c r="Y11" s="75">
        <v>2399.4593519163191</v>
      </c>
      <c r="Z11" s="585">
        <v>0.61590832813164209</v>
      </c>
      <c r="AA11" s="525" t="s">
        <v>34</v>
      </c>
      <c r="AB11" s="313">
        <v>3023.7265156963867</v>
      </c>
      <c r="AC11" s="150">
        <v>0.15618628837078574</v>
      </c>
      <c r="AD11" s="313">
        <v>3291.6791891643375</v>
      </c>
      <c r="AE11" s="150">
        <v>0.1700270022418118</v>
      </c>
      <c r="AF11" s="313"/>
      <c r="AG11" s="150">
        <v>0</v>
      </c>
      <c r="AH11" s="313">
        <v>11881.678709023647</v>
      </c>
      <c r="AI11" s="150">
        <v>0.61373119809057808</v>
      </c>
      <c r="AJ11" s="313">
        <v>84.692537267961853</v>
      </c>
      <c r="AK11" s="150">
        <v>4.374672438106045E-3</v>
      </c>
      <c r="AL11" s="313">
        <v>1077.9667705120826</v>
      </c>
      <c r="AM11" s="150">
        <v>5.5680838858718454E-2</v>
      </c>
      <c r="AN11" s="334">
        <v>19359.743721664414</v>
      </c>
      <c r="AO11" s="330">
        <v>0.52121420903028581</v>
      </c>
      <c r="AQ11" s="36" t="s">
        <v>34</v>
      </c>
      <c r="AR11" s="68">
        <v>634.89184744995123</v>
      </c>
      <c r="AS11" s="224">
        <v>0.26459787574350713</v>
      </c>
      <c r="AT11" s="68">
        <v>1737.5643123637997</v>
      </c>
      <c r="AU11" s="224">
        <v>0.72414825905514835</v>
      </c>
      <c r="AV11" s="68">
        <v>27.003192102571511</v>
      </c>
      <c r="AW11" s="224">
        <v>1.1253865201344408E-2</v>
      </c>
      <c r="AX11" s="68">
        <v>22.01455592575434</v>
      </c>
      <c r="AY11" s="917">
        <v>9.174798442896091E-3</v>
      </c>
      <c r="AZ11" s="68">
        <v>0</v>
      </c>
      <c r="BA11" s="917">
        <v>0</v>
      </c>
      <c r="BB11" s="68">
        <v>2.4910081560978599</v>
      </c>
      <c r="BC11" s="917">
        <v>1.0381539300127847E-3</v>
      </c>
      <c r="BD11" s="68">
        <v>2.49762802071931</v>
      </c>
      <c r="BE11" s="917">
        <v>1.0409128284355328E-3</v>
      </c>
      <c r="BF11" s="918">
        <v>2399.4593519163227</v>
      </c>
      <c r="BH11" s="36" t="s">
        <v>34</v>
      </c>
      <c r="BI11" s="68">
        <v>446.30178854282974</v>
      </c>
      <c r="BJ11" s="224">
        <v>0.18600097900653856</v>
      </c>
      <c r="BK11" s="68">
        <v>524.6384903704984</v>
      </c>
      <c r="BL11" s="224">
        <v>0.21864862597130394</v>
      </c>
      <c r="BM11" s="68">
        <v>654.60184245000164</v>
      </c>
      <c r="BN11" s="224">
        <v>0.27281222410673744</v>
      </c>
      <c r="BO11" s="68">
        <v>557.3804746377898</v>
      </c>
      <c r="BP11" s="224">
        <v>0.23229419335344864</v>
      </c>
      <c r="BQ11" s="68">
        <v>176.22337460763569</v>
      </c>
      <c r="BR11" s="224">
        <v>7.3442950582553373E-2</v>
      </c>
      <c r="BS11" s="68">
        <v>40.3133813075628</v>
      </c>
      <c r="BT11" s="224">
        <v>1.6801026979417964E-2</v>
      </c>
      <c r="BU11" s="75">
        <v>2399.4593519163182</v>
      </c>
      <c r="BV11" s="99">
        <v>0.40464960497784253</v>
      </c>
      <c r="BW11" s="36" t="s">
        <v>34</v>
      </c>
      <c r="BX11" s="68">
        <v>826.2524694996838</v>
      </c>
      <c r="BY11" s="224">
        <v>0.34434943390051626</v>
      </c>
      <c r="BZ11" s="68">
        <v>425.38062588847822</v>
      </c>
      <c r="CA11" s="224">
        <v>0.17728186374515983</v>
      </c>
      <c r="CB11" s="68">
        <v>691.72746043812231</v>
      </c>
      <c r="CC11" s="224">
        <v>0.28828471709082176</v>
      </c>
      <c r="CD11" s="68">
        <v>245.55575873084928</v>
      </c>
      <c r="CE11" s="224">
        <v>0.10233795314546054</v>
      </c>
      <c r="CF11" s="68">
        <v>210.54303735918447</v>
      </c>
      <c r="CG11" s="224">
        <v>8.7746032118041578E-2</v>
      </c>
      <c r="CH11" s="75">
        <v>2399.4593519163182</v>
      </c>
      <c r="CI11" s="413">
        <v>0.52163129764567606</v>
      </c>
      <c r="CJ11" s="36" t="s">
        <v>34</v>
      </c>
      <c r="CK11" s="68">
        <v>1251.633095388162</v>
      </c>
      <c r="CL11" s="224">
        <v>0.52163129764567606</v>
      </c>
      <c r="CM11" s="68">
        <v>937.28321916897153</v>
      </c>
      <c r="CN11" s="224">
        <v>0.39062267023628228</v>
      </c>
      <c r="CO11" s="68">
        <v>210.54303735918447</v>
      </c>
      <c r="CP11" s="224">
        <v>8.7746032118041578E-2</v>
      </c>
      <c r="CQ11" s="75">
        <v>2399.4593519163182</v>
      </c>
    </row>
    <row r="12" spans="1:95" x14ac:dyDescent="0.2">
      <c r="A12" s="1">
        <v>97212</v>
      </c>
      <c r="B12" s="33" t="s">
        <v>9</v>
      </c>
      <c r="C12" s="70">
        <v>3903</v>
      </c>
      <c r="D12" s="52">
        <v>0.36706479826953825</v>
      </c>
      <c r="E12" s="70">
        <v>3473.9070400000001</v>
      </c>
      <c r="F12" s="382">
        <v>0.32363583376899235</v>
      </c>
      <c r="G12" s="70">
        <v>2916.2212385178336</v>
      </c>
      <c r="H12" s="291">
        <v>0.29127259673570038</v>
      </c>
      <c r="I12" s="70">
        <v>-557.68580148216643</v>
      </c>
      <c r="J12" s="291">
        <v>-0.16053561452875448</v>
      </c>
      <c r="K12" s="569">
        <v>-3.4392889463620957E-2</v>
      </c>
      <c r="L12" s="504">
        <v>-1.2857250130552278E-2</v>
      </c>
      <c r="M12" s="504">
        <v>-2.0603137599922716E-2</v>
      </c>
      <c r="O12" s="909">
        <v>35.063722881546191</v>
      </c>
      <c r="P12" s="237">
        <v>0.424329400300617</v>
      </c>
      <c r="Q12" s="910">
        <v>25.044439763074649</v>
      </c>
      <c r="R12" s="237">
        <v>0.30307940036576553</v>
      </c>
      <c r="S12" s="910">
        <v>17.516652955578298</v>
      </c>
      <c r="T12" s="237">
        <v>0.21198065216932283</v>
      </c>
      <c r="U12" s="910">
        <v>2.5042236384776602</v>
      </c>
      <c r="V12" s="237">
        <v>3.0305273582147272E-2</v>
      </c>
      <c r="W12" s="910">
        <v>2.5042236384776602</v>
      </c>
      <c r="X12" s="237">
        <v>3.0305273582147272E-2</v>
      </c>
      <c r="Y12" s="72">
        <v>82.633262877154465</v>
      </c>
      <c r="Z12" s="585">
        <v>2.1210825991315078E-2</v>
      </c>
      <c r="AA12" s="518" t="s">
        <v>9</v>
      </c>
      <c r="AB12" s="519">
        <v>180.25754549747197</v>
      </c>
      <c r="AC12" s="804">
        <v>0.15187309907800708</v>
      </c>
      <c r="AD12" s="519">
        <v>257.9769273774703</v>
      </c>
      <c r="AE12" s="804">
        <v>0.21735431570040914</v>
      </c>
      <c r="AF12" s="519"/>
      <c r="AG12" s="804">
        <v>0</v>
      </c>
      <c r="AH12" s="519">
        <v>706.08642987913936</v>
      </c>
      <c r="AI12" s="804">
        <v>0.59490177804609445</v>
      </c>
      <c r="AJ12" s="519">
        <v>5.0185791186792503</v>
      </c>
      <c r="AK12" s="804">
        <v>4.2283232117608111E-3</v>
      </c>
      <c r="AL12" s="519">
        <v>37.556331749147802</v>
      </c>
      <c r="AM12" s="804">
        <v>3.1642483963728554E-2</v>
      </c>
      <c r="AN12" s="331">
        <v>1186.8958136219087</v>
      </c>
      <c r="AO12" s="906">
        <v>0.58867328643743744</v>
      </c>
      <c r="AQ12" s="33" t="s">
        <v>9</v>
      </c>
      <c r="AR12" s="70">
        <v>50.091780465781852</v>
      </c>
      <c r="AS12" s="237">
        <v>0.60619390692886055</v>
      </c>
      <c r="AT12" s="70">
        <v>32.54148241137262</v>
      </c>
      <c r="AU12" s="237">
        <v>0.39380609307113934</v>
      </c>
      <c r="AV12" s="70">
        <v>0</v>
      </c>
      <c r="AW12" s="237">
        <v>0</v>
      </c>
      <c r="AX12" s="70">
        <v>0</v>
      </c>
      <c r="AY12" s="919">
        <v>0</v>
      </c>
      <c r="AZ12" s="70">
        <v>0</v>
      </c>
      <c r="BA12" s="919">
        <v>0</v>
      </c>
      <c r="BB12" s="70">
        <v>0</v>
      </c>
      <c r="BC12" s="919">
        <v>0</v>
      </c>
      <c r="BD12" s="70">
        <v>0</v>
      </c>
      <c r="BE12" s="919">
        <v>0</v>
      </c>
      <c r="BF12" s="908">
        <v>82.633262877154479</v>
      </c>
      <c r="BH12" s="33" t="s">
        <v>9</v>
      </c>
      <c r="BI12" s="70">
        <v>0</v>
      </c>
      <c r="BJ12" s="237">
        <v>0</v>
      </c>
      <c r="BK12" s="70">
        <v>7.52280275715691</v>
      </c>
      <c r="BL12" s="237">
        <v>9.1038432892823984E-2</v>
      </c>
      <c r="BM12" s="70">
        <v>30.050629465669122</v>
      </c>
      <c r="BN12" s="237">
        <v>0.36366262712321373</v>
      </c>
      <c r="BO12" s="70">
        <v>32.544198164742312</v>
      </c>
      <c r="BP12" s="237">
        <v>0.39383895820649933</v>
      </c>
      <c r="BQ12" s="70">
        <v>12.515632489586119</v>
      </c>
      <c r="BR12" s="237">
        <v>0.15145998177746292</v>
      </c>
      <c r="BS12" s="70">
        <v>0</v>
      </c>
      <c r="BT12" s="237">
        <v>0</v>
      </c>
      <c r="BU12" s="72">
        <v>82.633262877154465</v>
      </c>
      <c r="BV12" s="99">
        <v>9.1038432892823984E-2</v>
      </c>
      <c r="BW12" s="408" t="s">
        <v>9</v>
      </c>
      <c r="BX12" s="412">
        <v>7.5094427869916505</v>
      </c>
      <c r="BY12" s="594">
        <v>9.0876755020014799E-2</v>
      </c>
      <c r="BZ12" s="412">
        <v>10.056974464406419</v>
      </c>
      <c r="CA12" s="594">
        <v>0.12170612794701659</v>
      </c>
      <c r="CB12" s="412">
        <v>37.556844124219445</v>
      </c>
      <c r="CC12" s="594">
        <v>0.45450031641680144</v>
      </c>
      <c r="CD12" s="412">
        <v>12.49660163035583</v>
      </c>
      <c r="CE12" s="594">
        <v>0.15122967670941082</v>
      </c>
      <c r="CF12" s="412">
        <v>15.013399871181118</v>
      </c>
      <c r="CG12" s="594">
        <v>0.18168712390675615</v>
      </c>
      <c r="CH12" s="590">
        <v>82.633262877154479</v>
      </c>
      <c r="CI12" s="413">
        <v>0.21258288296703137</v>
      </c>
      <c r="CJ12" s="408" t="s">
        <v>9</v>
      </c>
      <c r="CK12" s="412">
        <v>17.566417251398072</v>
      </c>
      <c r="CL12" s="594">
        <v>0.21258288296703146</v>
      </c>
      <c r="CM12" s="412">
        <v>50.053445754575279</v>
      </c>
      <c r="CN12" s="594">
        <v>0.60572999312621245</v>
      </c>
      <c r="CO12" s="412">
        <v>15.013399871181118</v>
      </c>
      <c r="CP12" s="594">
        <v>0.18168712390675615</v>
      </c>
      <c r="CQ12" s="590">
        <v>82.633262877154465</v>
      </c>
    </row>
    <row r="13" spans="1:95" x14ac:dyDescent="0.2">
      <c r="A13" s="1">
        <v>97222</v>
      </c>
      <c r="B13" s="34" t="s">
        <v>17</v>
      </c>
      <c r="C13" s="22">
        <v>8270</v>
      </c>
      <c r="D13" s="23">
        <v>0.39057334466798904</v>
      </c>
      <c r="E13" s="22">
        <v>8606.3664810000009</v>
      </c>
      <c r="F13" s="379">
        <v>0.36005382088607907</v>
      </c>
      <c r="G13" s="22">
        <v>7747.9000525325391</v>
      </c>
      <c r="H13" s="292">
        <v>0.33258499538687036</v>
      </c>
      <c r="I13" s="22">
        <v>-858.46642846746181</v>
      </c>
      <c r="J13" s="292">
        <v>-9.9747835554373679E-2</v>
      </c>
      <c r="K13" s="570">
        <v>-2.0796775697452419E-2</v>
      </c>
      <c r="L13" s="504">
        <v>4.4395712515328256E-3</v>
      </c>
      <c r="M13" s="504">
        <v>-4.6472155044601227E-3</v>
      </c>
      <c r="O13" s="909">
        <v>47.475809195334776</v>
      </c>
      <c r="P13" s="234">
        <v>0.17221870189418223</v>
      </c>
      <c r="Q13" s="910">
        <v>117.27769733002101</v>
      </c>
      <c r="R13" s="234">
        <v>0.4254253510922722</v>
      </c>
      <c r="S13" s="910">
        <v>64.971312684982308</v>
      </c>
      <c r="T13" s="234">
        <v>0.23568371599379051</v>
      </c>
      <c r="U13" s="910">
        <v>12.495471128666139</v>
      </c>
      <c r="V13" s="234">
        <v>4.5327375221370154E-2</v>
      </c>
      <c r="W13" s="910">
        <v>33.45133343450285</v>
      </c>
      <c r="X13" s="234">
        <v>0.12134485579838497</v>
      </c>
      <c r="Y13" s="73">
        <v>275.67162377350706</v>
      </c>
      <c r="Z13" s="585">
        <v>7.0761127408170046E-2</v>
      </c>
      <c r="AA13" s="521" t="s">
        <v>17</v>
      </c>
      <c r="AB13" s="519">
        <v>403.97444285636317</v>
      </c>
      <c r="AC13" s="804">
        <v>0.13757231833121314</v>
      </c>
      <c r="AD13" s="519">
        <v>591.81688364255865</v>
      </c>
      <c r="AE13" s="804">
        <v>0.201541513702166</v>
      </c>
      <c r="AF13" s="519"/>
      <c r="AG13" s="804">
        <v>0</v>
      </c>
      <c r="AH13" s="519">
        <v>1753.3964061596039</v>
      </c>
      <c r="AI13" s="804">
        <v>0.5971140323715024</v>
      </c>
      <c r="AJ13" s="519">
        <v>27.440264059938883</v>
      </c>
      <c r="AK13" s="804">
        <v>9.3447018966214702E-3</v>
      </c>
      <c r="AL13" s="519">
        <v>159.8235202485746</v>
      </c>
      <c r="AM13" s="804">
        <v>5.4427433698497049E-2</v>
      </c>
      <c r="AN13" s="331">
        <v>2936.451516967039</v>
      </c>
      <c r="AO13" s="911">
        <v>0.59431817479603188</v>
      </c>
      <c r="AQ13" s="34" t="s">
        <v>17</v>
      </c>
      <c r="AR13" s="22">
        <v>87.427338347597143</v>
      </c>
      <c r="AS13" s="234">
        <v>0.31714304559481188</v>
      </c>
      <c r="AT13" s="22">
        <v>188.24428542590985</v>
      </c>
      <c r="AU13" s="234">
        <v>0.68285695440518823</v>
      </c>
      <c r="AV13" s="22">
        <v>0</v>
      </c>
      <c r="AW13" s="234">
        <v>0</v>
      </c>
      <c r="AX13" s="22">
        <v>0</v>
      </c>
      <c r="AY13" s="907">
        <v>0</v>
      </c>
      <c r="AZ13" s="22">
        <v>0</v>
      </c>
      <c r="BA13" s="907">
        <v>0</v>
      </c>
      <c r="BB13" s="22">
        <v>0</v>
      </c>
      <c r="BC13" s="907">
        <v>0</v>
      </c>
      <c r="BD13" s="22">
        <v>0</v>
      </c>
      <c r="BE13" s="907">
        <v>0</v>
      </c>
      <c r="BF13" s="912">
        <v>275.67162377350695</v>
      </c>
      <c r="BH13" s="34" t="s">
        <v>17</v>
      </c>
      <c r="BI13" s="22">
        <v>12.48260945910747</v>
      </c>
      <c r="BJ13" s="234">
        <v>4.5280719459770115E-2</v>
      </c>
      <c r="BK13" s="22">
        <v>37.393719468879823</v>
      </c>
      <c r="BL13" s="234">
        <v>0.1356458780813895</v>
      </c>
      <c r="BM13" s="22">
        <v>102.37473659356887</v>
      </c>
      <c r="BN13" s="234">
        <v>0.37136479697192321</v>
      </c>
      <c r="BO13" s="22">
        <v>103.42294854435733</v>
      </c>
      <c r="BP13" s="234">
        <v>0.37516719032833795</v>
      </c>
      <c r="BQ13" s="22">
        <v>17.498754530506201</v>
      </c>
      <c r="BR13" s="234">
        <v>6.3476807264295165E-2</v>
      </c>
      <c r="BS13" s="22">
        <v>2.4988551770874601</v>
      </c>
      <c r="BT13" s="234">
        <v>9.0646078942841404E-3</v>
      </c>
      <c r="BU13" s="73">
        <v>275.67162377350712</v>
      </c>
      <c r="BV13" s="99">
        <v>0.18092659754115961</v>
      </c>
      <c r="BW13" s="415" t="s">
        <v>17</v>
      </c>
      <c r="BX13" s="419">
        <v>44.922324778805176</v>
      </c>
      <c r="BY13" s="589">
        <v>0.16295592619904006</v>
      </c>
      <c r="BZ13" s="419">
        <v>49.920964167032309</v>
      </c>
      <c r="CA13" s="589">
        <v>0.1810885120626255</v>
      </c>
      <c r="CB13" s="419">
        <v>108.40109741773082</v>
      </c>
      <c r="CC13" s="589">
        <v>0.39322544676122911</v>
      </c>
      <c r="CD13" s="419">
        <v>24.96641416144378</v>
      </c>
      <c r="CE13" s="589">
        <v>9.056577466948966E-2</v>
      </c>
      <c r="CF13" s="419">
        <v>47.460823248495089</v>
      </c>
      <c r="CG13" s="589">
        <v>0.17216434030761568</v>
      </c>
      <c r="CH13" s="591">
        <v>275.67162377350718</v>
      </c>
      <c r="CI13" s="413">
        <v>0.34404443826166553</v>
      </c>
      <c r="CJ13" s="415" t="s">
        <v>17</v>
      </c>
      <c r="CK13" s="419">
        <v>94.843288945837486</v>
      </c>
      <c r="CL13" s="589">
        <v>0.34404443826166548</v>
      </c>
      <c r="CM13" s="419">
        <v>133.36751157917462</v>
      </c>
      <c r="CN13" s="589">
        <v>0.48379122143071873</v>
      </c>
      <c r="CO13" s="419">
        <v>47.460823248495089</v>
      </c>
      <c r="CP13" s="589">
        <v>0.17216434030761568</v>
      </c>
      <c r="CQ13" s="591">
        <v>275.67162377350724</v>
      </c>
    </row>
    <row r="14" spans="1:95" x14ac:dyDescent="0.2">
      <c r="A14" s="1">
        <v>97228</v>
      </c>
      <c r="B14" s="34" t="s">
        <v>23</v>
      </c>
      <c r="C14" s="22">
        <v>7735</v>
      </c>
      <c r="D14" s="23">
        <v>0.3850749240802509</v>
      </c>
      <c r="E14" s="22">
        <v>6668.9295820000007</v>
      </c>
      <c r="F14" s="379">
        <v>0.34996481853484468</v>
      </c>
      <c r="G14" s="22">
        <v>5009.2979845333994</v>
      </c>
      <c r="H14" s="292">
        <v>0.29144158625397942</v>
      </c>
      <c r="I14" s="22">
        <v>-1659.6315974666013</v>
      </c>
      <c r="J14" s="292">
        <v>-0.24886026716282714</v>
      </c>
      <c r="K14" s="570">
        <v>-5.5625727618631271E-2</v>
      </c>
      <c r="L14" s="504">
        <v>-1.6342337675053331E-2</v>
      </c>
      <c r="M14" s="504">
        <v>-3.0556259934646057E-2</v>
      </c>
      <c r="O14" s="909">
        <v>30.067681358900799</v>
      </c>
      <c r="P14" s="234">
        <v>0.21454287997204696</v>
      </c>
      <c r="Q14" s="910">
        <v>92.56179766676668</v>
      </c>
      <c r="R14" s="234">
        <v>0.66045912918188499</v>
      </c>
      <c r="S14" s="910">
        <v>10.0076334284735</v>
      </c>
      <c r="T14" s="234">
        <v>7.1407784052947884E-2</v>
      </c>
      <c r="U14" s="910">
        <v>0</v>
      </c>
      <c r="V14" s="234">
        <v>0</v>
      </c>
      <c r="W14" s="910">
        <v>7.5105417715240996</v>
      </c>
      <c r="X14" s="234">
        <v>5.3590206793120217E-2</v>
      </c>
      <c r="Y14" s="73">
        <v>140.14765422566506</v>
      </c>
      <c r="Z14" s="585">
        <v>3.5973981945875935E-2</v>
      </c>
      <c r="AA14" s="521" t="s">
        <v>23</v>
      </c>
      <c r="AB14" s="519">
        <v>227.83078464125754</v>
      </c>
      <c r="AC14" s="804">
        <v>0.11712412580268805</v>
      </c>
      <c r="AD14" s="519">
        <v>478.02396857551025</v>
      </c>
      <c r="AE14" s="804">
        <v>0.24574439981979262</v>
      </c>
      <c r="AF14" s="519"/>
      <c r="AG14" s="804">
        <v>0</v>
      </c>
      <c r="AH14" s="519">
        <v>1151.6676381577035</v>
      </c>
      <c r="AI14" s="804">
        <v>0.59205372771226816</v>
      </c>
      <c r="AJ14" s="519">
        <v>10.021727444576079</v>
      </c>
      <c r="AK14" s="804">
        <v>5.1520081793468963E-3</v>
      </c>
      <c r="AL14" s="519">
        <v>77.66386527357507</v>
      </c>
      <c r="AM14" s="804">
        <v>3.9925738485904264E-2</v>
      </c>
      <c r="AN14" s="331">
        <v>1945.2079840926226</v>
      </c>
      <c r="AO14" s="911">
        <v>0.67722710146390308</v>
      </c>
      <c r="AQ14" s="34" t="s">
        <v>23</v>
      </c>
      <c r="AR14" s="22">
        <v>82.600939650121717</v>
      </c>
      <c r="AS14" s="234">
        <v>0.58938510320777893</v>
      </c>
      <c r="AT14" s="22">
        <v>55.041746802540409</v>
      </c>
      <c r="AU14" s="234">
        <v>0.39274112083183682</v>
      </c>
      <c r="AV14" s="22">
        <v>2.5049677730029201</v>
      </c>
      <c r="AW14" s="234">
        <v>1.7873775960384135E-2</v>
      </c>
      <c r="AX14" s="22">
        <v>0</v>
      </c>
      <c r="AY14" s="907">
        <v>0</v>
      </c>
      <c r="AZ14" s="22">
        <v>0</v>
      </c>
      <c r="BA14" s="907">
        <v>0</v>
      </c>
      <c r="BB14" s="22">
        <v>2.5049677730029201</v>
      </c>
      <c r="BC14" s="907">
        <v>1.7873775960384135E-2</v>
      </c>
      <c r="BD14" s="22">
        <v>0</v>
      </c>
      <c r="BE14" s="907">
        <v>0</v>
      </c>
      <c r="BF14" s="912">
        <v>140.14765422566506</v>
      </c>
      <c r="BH14" s="34" t="s">
        <v>23</v>
      </c>
      <c r="BI14" s="22">
        <v>0</v>
      </c>
      <c r="BJ14" s="234">
        <v>0</v>
      </c>
      <c r="BK14" s="22">
        <v>5.0098515154198902</v>
      </c>
      <c r="BL14" s="234">
        <v>3.5746952334664496E-2</v>
      </c>
      <c r="BM14" s="22">
        <v>50.063645673344752</v>
      </c>
      <c r="BN14" s="234">
        <v>0.35722071803451322</v>
      </c>
      <c r="BO14" s="22">
        <v>57.543872754970664</v>
      </c>
      <c r="BP14" s="234">
        <v>0.41059461945980064</v>
      </c>
      <c r="BQ14" s="22">
        <v>25.020366244031919</v>
      </c>
      <c r="BR14" s="234">
        <v>0.1785286124286051</v>
      </c>
      <c r="BS14" s="22">
        <v>2.5099180378978301</v>
      </c>
      <c r="BT14" s="234">
        <v>1.7909097742416526E-2</v>
      </c>
      <c r="BU14" s="73">
        <v>140.14765422566506</v>
      </c>
      <c r="BV14" s="99">
        <v>3.5746952334664496E-2</v>
      </c>
      <c r="BW14" s="415" t="s">
        <v>23</v>
      </c>
      <c r="BX14" s="419">
        <v>2.49700762636345</v>
      </c>
      <c r="BY14" s="589">
        <v>1.781697767372389E-2</v>
      </c>
      <c r="BZ14" s="419">
        <v>22.522006951928372</v>
      </c>
      <c r="CA14" s="589">
        <v>0.16070199017147691</v>
      </c>
      <c r="CB14" s="419">
        <v>72.58078639096415</v>
      </c>
      <c r="CC14" s="589">
        <v>0.51788798601006136</v>
      </c>
      <c r="CD14" s="419">
        <v>22.522685869672269</v>
      </c>
      <c r="CE14" s="589">
        <v>0.16070683447477724</v>
      </c>
      <c r="CF14" s="419">
        <v>20.025167386736818</v>
      </c>
      <c r="CG14" s="589">
        <v>0.14288621166996054</v>
      </c>
      <c r="CH14" s="591">
        <v>140.14765422566506</v>
      </c>
      <c r="CI14" s="413">
        <v>0.1785189678452008</v>
      </c>
      <c r="CJ14" s="415" t="s">
        <v>23</v>
      </c>
      <c r="CK14" s="419">
        <v>25.019014578291824</v>
      </c>
      <c r="CL14" s="589">
        <v>0.17851896784520083</v>
      </c>
      <c r="CM14" s="419">
        <v>95.103472260636423</v>
      </c>
      <c r="CN14" s="589">
        <v>0.67859482048483866</v>
      </c>
      <c r="CO14" s="419">
        <v>20.025167386736818</v>
      </c>
      <c r="CP14" s="589">
        <v>0.14288621166996054</v>
      </c>
      <c r="CQ14" s="591">
        <v>140.14765422566506</v>
      </c>
    </row>
    <row r="15" spans="1:95" x14ac:dyDescent="0.2">
      <c r="A15" s="1">
        <v>97230</v>
      </c>
      <c r="B15" s="35" t="s">
        <v>25</v>
      </c>
      <c r="C15" s="24">
        <v>4923</v>
      </c>
      <c r="D15" s="25">
        <v>0.38213149111231853</v>
      </c>
      <c r="E15" s="22">
        <v>4757.4111990000001</v>
      </c>
      <c r="F15" s="380">
        <v>0.34468998688595859</v>
      </c>
      <c r="G15" s="22">
        <v>4158.3471387227082</v>
      </c>
      <c r="H15" s="293">
        <v>0.31376647843678468</v>
      </c>
      <c r="I15" s="24">
        <v>-599.0640602772919</v>
      </c>
      <c r="J15" s="293">
        <v>-0.12592227899140065</v>
      </c>
      <c r="K15" s="571">
        <v>-2.6558157253908421E-2</v>
      </c>
      <c r="L15" s="504">
        <v>-3.7943881849384908E-3</v>
      </c>
      <c r="M15" s="504">
        <v>-1.1984776962139732E-2</v>
      </c>
      <c r="O15" s="909">
        <v>7.5389692656619403</v>
      </c>
      <c r="P15" s="230">
        <v>5.9172616108557341E-2</v>
      </c>
      <c r="Q15" s="910">
        <v>60.002789200451168</v>
      </c>
      <c r="R15" s="230">
        <v>0.47095589406004068</v>
      </c>
      <c r="S15" s="910">
        <v>39.909341245045098</v>
      </c>
      <c r="T15" s="230">
        <v>0.31324442976504407</v>
      </c>
      <c r="U15" s="910">
        <v>5.9821025070727369</v>
      </c>
      <c r="V15" s="230">
        <v>4.6952924557648199E-2</v>
      </c>
      <c r="W15" s="910">
        <v>13.973185422819789</v>
      </c>
      <c r="X15" s="230">
        <v>0.10967413550870965</v>
      </c>
      <c r="Y15" s="73">
        <v>127.40638764105074</v>
      </c>
      <c r="Z15" s="585">
        <v>3.2703473448142048E-2</v>
      </c>
      <c r="AA15" s="523" t="s">
        <v>25</v>
      </c>
      <c r="AB15" s="519">
        <v>159.8779581829836</v>
      </c>
      <c r="AC15" s="805">
        <v>0.11340707593961948</v>
      </c>
      <c r="AD15" s="519">
        <v>257.5765656948513</v>
      </c>
      <c r="AE15" s="805">
        <v>0.18270814487504144</v>
      </c>
      <c r="AF15" s="519"/>
      <c r="AG15" s="805">
        <v>0</v>
      </c>
      <c r="AH15" s="519">
        <v>882.36670703713492</v>
      </c>
      <c r="AI15" s="805">
        <v>0.62589383357663364</v>
      </c>
      <c r="AJ15" s="519">
        <v>0</v>
      </c>
      <c r="AK15" s="805">
        <v>0</v>
      </c>
      <c r="AL15" s="519">
        <v>109.94933990996097</v>
      </c>
      <c r="AM15" s="805">
        <v>7.7990945608705564E-2</v>
      </c>
      <c r="AN15" s="333">
        <v>1409.7705708249307</v>
      </c>
      <c r="AO15" s="913">
        <v>0.617017066439144</v>
      </c>
      <c r="AQ15" s="35" t="s">
        <v>25</v>
      </c>
      <c r="AR15" s="24">
        <v>40.021465766722386</v>
      </c>
      <c r="AS15" s="230">
        <v>0.31412448392679598</v>
      </c>
      <c r="AT15" s="24">
        <v>82.898542226037321</v>
      </c>
      <c r="AU15" s="230">
        <v>0.65066237070932498</v>
      </c>
      <c r="AV15" s="24">
        <v>4.4863796482910301</v>
      </c>
      <c r="AW15" s="230">
        <v>3.5213145363878942E-2</v>
      </c>
      <c r="AX15" s="24">
        <v>0</v>
      </c>
      <c r="AY15" s="914">
        <v>0</v>
      </c>
      <c r="AZ15" s="24">
        <v>0.99997618666728005</v>
      </c>
      <c r="BA15" s="914">
        <v>7.84871312327424E-3</v>
      </c>
      <c r="BB15" s="24">
        <v>0.99997618666728005</v>
      </c>
      <c r="BC15" s="914">
        <v>7.84871312327424E-3</v>
      </c>
      <c r="BD15" s="24">
        <v>2.48642727495647</v>
      </c>
      <c r="BE15" s="914">
        <v>1.9515719117330462E-2</v>
      </c>
      <c r="BF15" s="915">
        <v>127.40638764105076</v>
      </c>
      <c r="BH15" s="35" t="s">
        <v>25</v>
      </c>
      <c r="BI15" s="24">
        <v>10.98252863331048</v>
      </c>
      <c r="BJ15" s="230">
        <v>8.6200769338600061E-2</v>
      </c>
      <c r="BK15" s="24">
        <v>14.481663459230859</v>
      </c>
      <c r="BL15" s="230">
        <v>0.11366512878483671</v>
      </c>
      <c r="BM15" s="24">
        <v>29.491511320797386</v>
      </c>
      <c r="BN15" s="230">
        <v>0.23147592414193158</v>
      </c>
      <c r="BO15" s="24">
        <v>60.011817235790907</v>
      </c>
      <c r="BP15" s="230">
        <v>0.47102675420690537</v>
      </c>
      <c r="BQ15" s="24">
        <v>9.952439716964621</v>
      </c>
      <c r="BR15" s="230">
        <v>7.8115704410395781E-2</v>
      </c>
      <c r="BS15" s="24">
        <v>2.48642727495647</v>
      </c>
      <c r="BT15" s="230">
        <v>1.9515719117330469E-2</v>
      </c>
      <c r="BU15" s="74">
        <v>127.40638764105073</v>
      </c>
      <c r="BV15" s="99">
        <v>0.19986589812343677</v>
      </c>
      <c r="BW15" s="420" t="s">
        <v>25</v>
      </c>
      <c r="BX15" s="424">
        <v>30.516734083246806</v>
      </c>
      <c r="BY15" s="592">
        <v>0.23952279511466359</v>
      </c>
      <c r="BZ15" s="424">
        <v>19.415161091314339</v>
      </c>
      <c r="CA15" s="592">
        <v>0.15238765850589669</v>
      </c>
      <c r="CB15" s="424">
        <v>37.554717275348892</v>
      </c>
      <c r="CC15" s="592">
        <v>0.29476322161455459</v>
      </c>
      <c r="CD15" s="424">
        <v>22.437637979006674</v>
      </c>
      <c r="CE15" s="592">
        <v>0.17611077744564507</v>
      </c>
      <c r="CF15" s="424">
        <v>17.482137212134042</v>
      </c>
      <c r="CG15" s="592">
        <v>0.13721554731924007</v>
      </c>
      <c r="CH15" s="593">
        <v>127.40638764105074</v>
      </c>
      <c r="CI15" s="413">
        <v>0.39191045362056032</v>
      </c>
      <c r="CJ15" s="420" t="s">
        <v>25</v>
      </c>
      <c r="CK15" s="424">
        <v>49.931895174561149</v>
      </c>
      <c r="CL15" s="592">
        <v>0.39191045362056032</v>
      </c>
      <c r="CM15" s="424">
        <v>59.992355254355566</v>
      </c>
      <c r="CN15" s="592">
        <v>0.47087399906019967</v>
      </c>
      <c r="CO15" s="424">
        <v>17.482137212134042</v>
      </c>
      <c r="CP15" s="592">
        <v>0.13721554731924007</v>
      </c>
      <c r="CQ15" s="593">
        <v>127.40638764105076</v>
      </c>
    </row>
    <row r="16" spans="1:95" ht="13.5" thickBot="1" x14ac:dyDescent="0.25">
      <c r="A16" s="3"/>
      <c r="B16" s="37" t="s">
        <v>35</v>
      </c>
      <c r="C16" s="26">
        <v>24831</v>
      </c>
      <c r="D16" s="27">
        <v>0.38333050311067202</v>
      </c>
      <c r="E16" s="26">
        <v>23506.614302000002</v>
      </c>
      <c r="F16" s="383">
        <v>0.3482719357182526</v>
      </c>
      <c r="G16" s="26">
        <v>19831.766414306476</v>
      </c>
      <c r="H16" s="289">
        <v>0.31109141185440514</v>
      </c>
      <c r="I16" s="26">
        <v>-3674.847887693526</v>
      </c>
      <c r="J16" s="289">
        <v>-0.15633250456578346</v>
      </c>
      <c r="K16" s="573">
        <v>-3.3427881544072724E-2</v>
      </c>
      <c r="L16" s="505">
        <v>-6.0716074374044249E-3</v>
      </c>
      <c r="M16" s="505">
        <v>-1.5929466398281522E-2</v>
      </c>
      <c r="O16" s="298">
        <v>120.14618270144371</v>
      </c>
      <c r="P16" s="227">
        <v>0.19197007061329763</v>
      </c>
      <c r="Q16" s="228">
        <v>294.88672396031347</v>
      </c>
      <c r="R16" s="227">
        <v>0.47117123448072018</v>
      </c>
      <c r="S16" s="228">
        <v>132.4049403140792</v>
      </c>
      <c r="T16" s="227">
        <v>0.21155716453185169</v>
      </c>
      <c r="U16" s="228">
        <v>20.981797274216536</v>
      </c>
      <c r="V16" s="227">
        <v>3.3524802983830829E-2</v>
      </c>
      <c r="W16" s="228">
        <v>57.439284267324403</v>
      </c>
      <c r="X16" s="227">
        <v>9.1776727390299698E-2</v>
      </c>
      <c r="Y16" s="76">
        <v>625.85892851737731</v>
      </c>
      <c r="Z16" s="585">
        <v>0.16064940879350309</v>
      </c>
      <c r="AA16" s="526" t="s">
        <v>35</v>
      </c>
      <c r="AB16" s="315">
        <v>971.94073117807625</v>
      </c>
      <c r="AC16" s="155">
        <v>0.12996768876597939</v>
      </c>
      <c r="AD16" s="315">
        <v>1585.3943452903904</v>
      </c>
      <c r="AE16" s="155">
        <v>0.21199856352382174</v>
      </c>
      <c r="AF16" s="315"/>
      <c r="AG16" s="155">
        <v>0</v>
      </c>
      <c r="AH16" s="315">
        <v>4493.5171812335821</v>
      </c>
      <c r="AI16" s="155">
        <v>0.60087207351344774</v>
      </c>
      <c r="AJ16" s="315">
        <v>42.480570623194211</v>
      </c>
      <c r="AK16" s="155">
        <v>5.6804920343902655E-3</v>
      </c>
      <c r="AL16" s="315">
        <v>384.99305718125845</v>
      </c>
      <c r="AM16" s="155">
        <v>5.1481182162360813E-2</v>
      </c>
      <c r="AN16" s="335">
        <v>7478.3258855065014</v>
      </c>
      <c r="AO16" s="330">
        <v>0.61994001485316874</v>
      </c>
      <c r="AQ16" s="37" t="s">
        <v>35</v>
      </c>
      <c r="AR16" s="26">
        <v>260.14152423022313</v>
      </c>
      <c r="AS16" s="227">
        <v>0.41565520978742443</v>
      </c>
      <c r="AT16" s="26">
        <v>358.72605686586019</v>
      </c>
      <c r="AU16" s="227">
        <v>0.5731739862138916</v>
      </c>
      <c r="AV16" s="26">
        <v>6.9913474212939501</v>
      </c>
      <c r="AW16" s="227">
        <v>1.1170803998683917E-2</v>
      </c>
      <c r="AX16" s="26">
        <v>0</v>
      </c>
      <c r="AY16" s="921">
        <v>0</v>
      </c>
      <c r="AZ16" s="26">
        <v>0.99997618666728005</v>
      </c>
      <c r="BA16" s="917">
        <v>1.5977661116637967E-3</v>
      </c>
      <c r="BB16" s="26">
        <v>3.5049439596702001</v>
      </c>
      <c r="BC16" s="917">
        <v>5.6002140418020471E-3</v>
      </c>
      <c r="BD16" s="26">
        <v>2.48642727495647</v>
      </c>
      <c r="BE16" s="917">
        <v>3.9728238452180729E-3</v>
      </c>
      <c r="BF16" s="922">
        <v>625.85892851737731</v>
      </c>
      <c r="BH16" s="37" t="s">
        <v>35</v>
      </c>
      <c r="BI16" s="26">
        <v>23.465138092417952</v>
      </c>
      <c r="BJ16" s="227">
        <v>3.7492695275603831E-2</v>
      </c>
      <c r="BK16" s="26">
        <v>64.408037200687488</v>
      </c>
      <c r="BL16" s="227">
        <v>0.10291142982215865</v>
      </c>
      <c r="BM16" s="26">
        <v>211.98052305338013</v>
      </c>
      <c r="BN16" s="227">
        <v>0.33870336172330301</v>
      </c>
      <c r="BO16" s="26">
        <v>253.52283669986122</v>
      </c>
      <c r="BP16" s="227">
        <v>0.40507984331299984</v>
      </c>
      <c r="BQ16" s="26">
        <v>64.987192981088867</v>
      </c>
      <c r="BR16" s="227">
        <v>0.10383680733778083</v>
      </c>
      <c r="BS16" s="26">
        <v>7.4952004899417597</v>
      </c>
      <c r="BT16" s="227">
        <v>1.197586252815382E-2</v>
      </c>
      <c r="BU16" s="76">
        <v>625.85892851737742</v>
      </c>
      <c r="BV16" s="99">
        <v>0.14040412509776248</v>
      </c>
      <c r="BW16" s="37" t="s">
        <v>35</v>
      </c>
      <c r="BX16" s="26">
        <v>85.445509275407076</v>
      </c>
      <c r="BY16" s="227">
        <v>0.13652519023387971</v>
      </c>
      <c r="BZ16" s="26">
        <v>101.91510667468145</v>
      </c>
      <c r="CA16" s="227">
        <v>0.16284038148359131</v>
      </c>
      <c r="CB16" s="26">
        <v>256.09344520826329</v>
      </c>
      <c r="CC16" s="227">
        <v>0.40918717228327067</v>
      </c>
      <c r="CD16" s="26">
        <v>82.423339640478559</v>
      </c>
      <c r="CE16" s="227">
        <v>0.13169635501683191</v>
      </c>
      <c r="CF16" s="26">
        <v>99.981527718547056</v>
      </c>
      <c r="CG16" s="227">
        <v>0.15975090098242642</v>
      </c>
      <c r="CH16" s="76">
        <v>625.85892851737742</v>
      </c>
      <c r="CI16" s="413">
        <v>0.29936557171747102</v>
      </c>
      <c r="CJ16" s="37" t="s">
        <v>35</v>
      </c>
      <c r="CK16" s="26">
        <v>187.36061595008852</v>
      </c>
      <c r="CL16" s="227">
        <v>0.29936557171747102</v>
      </c>
      <c r="CM16" s="26">
        <v>338.51678484874185</v>
      </c>
      <c r="CN16" s="227">
        <v>0.54088352730010258</v>
      </c>
      <c r="CO16" s="26">
        <v>99.981527718547056</v>
      </c>
      <c r="CP16" s="227">
        <v>0.15975090098242642</v>
      </c>
      <c r="CQ16" s="76">
        <v>625.85892851737742</v>
      </c>
    </row>
    <row r="17" spans="1:95" x14ac:dyDescent="0.2">
      <c r="A17" s="1">
        <v>97201</v>
      </c>
      <c r="B17" s="428" t="s">
        <v>32</v>
      </c>
      <c r="C17" s="20">
        <v>601</v>
      </c>
      <c r="D17" s="21">
        <v>0.34128336172629187</v>
      </c>
      <c r="E17" s="22">
        <v>524.08241600000008</v>
      </c>
      <c r="F17" s="384">
        <v>0.30992455096988503</v>
      </c>
      <c r="G17" s="22">
        <v>561.42169962586877</v>
      </c>
      <c r="H17" s="294">
        <v>0.30678781400320687</v>
      </c>
      <c r="I17" s="20">
        <v>37.339283625868688</v>
      </c>
      <c r="J17" s="294">
        <v>7.124696896121141E-2</v>
      </c>
      <c r="K17" s="572">
        <v>1.3859841555223351E-2</v>
      </c>
      <c r="L17" s="504">
        <v>-1.5101038289861868E-2</v>
      </c>
      <c r="M17" s="504">
        <v>-4.8540820128774032E-3</v>
      </c>
      <c r="O17" s="909">
        <v>4</v>
      </c>
      <c r="P17" s="234">
        <v>0.26666666666666666</v>
      </c>
      <c r="Q17" s="910">
        <v>7</v>
      </c>
      <c r="R17" s="234">
        <v>0.46666666666666667</v>
      </c>
      <c r="S17" s="910">
        <v>3</v>
      </c>
      <c r="T17" s="234">
        <v>0.2</v>
      </c>
      <c r="U17" s="910">
        <v>0</v>
      </c>
      <c r="V17" s="234">
        <v>0</v>
      </c>
      <c r="W17" s="910">
        <v>1</v>
      </c>
      <c r="X17" s="234">
        <v>6.6666666666666666E-2</v>
      </c>
      <c r="Y17" s="73">
        <v>15</v>
      </c>
      <c r="Z17" s="585">
        <v>3.850294406778026E-3</v>
      </c>
      <c r="AA17" s="527" t="s">
        <v>32</v>
      </c>
      <c r="AB17" s="519">
        <v>26</v>
      </c>
      <c r="AC17" s="806">
        <v>0.12037037037037036</v>
      </c>
      <c r="AD17" s="519">
        <v>58</v>
      </c>
      <c r="AE17" s="806">
        <v>0.26851851851851855</v>
      </c>
      <c r="AF17" s="519"/>
      <c r="AG17" s="806">
        <v>0</v>
      </c>
      <c r="AH17" s="519">
        <v>120</v>
      </c>
      <c r="AI17" s="806">
        <v>0.55555555555555558</v>
      </c>
      <c r="AJ17" s="519">
        <v>1</v>
      </c>
      <c r="AK17" s="806">
        <v>4.6296296296296294E-3</v>
      </c>
      <c r="AL17" s="519">
        <v>11</v>
      </c>
      <c r="AM17" s="806">
        <v>5.0925925925925923E-2</v>
      </c>
      <c r="AN17" s="336">
        <v>216</v>
      </c>
      <c r="AO17" s="906">
        <v>0.69047619047619047</v>
      </c>
      <c r="AQ17" s="38" t="s">
        <v>32</v>
      </c>
      <c r="AR17" s="20">
        <v>7</v>
      </c>
      <c r="AS17" s="301">
        <v>0.46666666666666667</v>
      </c>
      <c r="AT17" s="20">
        <v>8</v>
      </c>
      <c r="AU17" s="301">
        <v>0.53333333333333333</v>
      </c>
      <c r="AV17" s="20">
        <v>0</v>
      </c>
      <c r="AW17" s="301">
        <v>0</v>
      </c>
      <c r="AX17" s="20">
        <v>0</v>
      </c>
      <c r="AY17" s="923">
        <v>0</v>
      </c>
      <c r="AZ17" s="20">
        <v>0</v>
      </c>
      <c r="BA17" s="923">
        <v>0</v>
      </c>
      <c r="BB17" s="20">
        <v>0</v>
      </c>
      <c r="BC17" s="923">
        <v>0</v>
      </c>
      <c r="BD17" s="20">
        <v>0</v>
      </c>
      <c r="BE17" s="923">
        <v>0</v>
      </c>
      <c r="BF17" s="924">
        <v>15</v>
      </c>
      <c r="BH17" s="38" t="s">
        <v>32</v>
      </c>
      <c r="BI17" s="20">
        <v>0</v>
      </c>
      <c r="BJ17" s="301">
        <v>0</v>
      </c>
      <c r="BK17" s="20">
        <v>1</v>
      </c>
      <c r="BL17" s="301">
        <v>6.6666666666666666E-2</v>
      </c>
      <c r="BM17" s="20">
        <v>5</v>
      </c>
      <c r="BN17" s="301">
        <v>0.33333333333333331</v>
      </c>
      <c r="BO17" s="20">
        <v>7</v>
      </c>
      <c r="BP17" s="301">
        <v>0.46666666666666667</v>
      </c>
      <c r="BQ17" s="20">
        <v>2</v>
      </c>
      <c r="BR17" s="301">
        <v>0.13333333333333333</v>
      </c>
      <c r="BS17" s="20">
        <v>0</v>
      </c>
      <c r="BT17" s="301">
        <v>0</v>
      </c>
      <c r="BU17" s="77">
        <v>15</v>
      </c>
      <c r="BV17" s="99">
        <v>6.6666666666666666E-2</v>
      </c>
      <c r="BW17" s="428" t="s">
        <v>32</v>
      </c>
      <c r="BX17" s="431">
        <v>3</v>
      </c>
      <c r="BY17" s="595">
        <v>0.2</v>
      </c>
      <c r="BZ17" s="431">
        <v>4</v>
      </c>
      <c r="CA17" s="595">
        <v>0.26666666666666666</v>
      </c>
      <c r="CB17" s="431">
        <v>5</v>
      </c>
      <c r="CC17" s="595">
        <v>0.33333333333333331</v>
      </c>
      <c r="CD17" s="431">
        <v>1</v>
      </c>
      <c r="CE17" s="595">
        <v>6.6666666666666666E-2</v>
      </c>
      <c r="CF17" s="431">
        <v>2</v>
      </c>
      <c r="CG17" s="595">
        <v>0.13333333333333333</v>
      </c>
      <c r="CH17" s="596">
        <v>15</v>
      </c>
      <c r="CI17" s="413">
        <v>0.46666666666666667</v>
      </c>
      <c r="CJ17" s="428" t="s">
        <v>32</v>
      </c>
      <c r="CK17" s="431">
        <v>7</v>
      </c>
      <c r="CL17" s="595">
        <v>0.46666666666666667</v>
      </c>
      <c r="CM17" s="431">
        <v>6</v>
      </c>
      <c r="CN17" s="595">
        <v>0.4</v>
      </c>
      <c r="CO17" s="431">
        <v>2</v>
      </c>
      <c r="CP17" s="595">
        <v>0.13333333333333333</v>
      </c>
      <c r="CQ17" s="596">
        <v>15</v>
      </c>
    </row>
    <row r="18" spans="1:95" x14ac:dyDescent="0.2">
      <c r="A18" s="1">
        <v>97203</v>
      </c>
      <c r="B18" s="34" t="s">
        <v>1</v>
      </c>
      <c r="C18" s="22">
        <v>1465</v>
      </c>
      <c r="D18" s="23">
        <v>0.3501434034416826</v>
      </c>
      <c r="E18" s="22">
        <v>1175.2759230000001</v>
      </c>
      <c r="F18" s="379">
        <v>0.30895791885093543</v>
      </c>
      <c r="G18" s="22">
        <v>976.90523639554931</v>
      </c>
      <c r="H18" s="292">
        <v>0.27402671427645137</v>
      </c>
      <c r="I18" s="22">
        <v>-198.37068660445084</v>
      </c>
      <c r="J18" s="292">
        <v>-0.16878648045311043</v>
      </c>
      <c r="K18" s="570">
        <v>-3.6298533943277755E-2</v>
      </c>
      <c r="L18" s="504">
        <v>-2.4186296413907127E-2</v>
      </c>
      <c r="M18" s="504">
        <v>-2.8529472523361354E-2</v>
      </c>
      <c r="O18" s="909">
        <v>2.9266256871598109</v>
      </c>
      <c r="P18" s="234">
        <v>0.1153846153846154</v>
      </c>
      <c r="Q18" s="910">
        <v>10.730960852919306</v>
      </c>
      <c r="R18" s="234">
        <v>0.42307692307692313</v>
      </c>
      <c r="S18" s="910">
        <v>5.8532513743196217</v>
      </c>
      <c r="T18" s="234">
        <v>0.23076923076923081</v>
      </c>
      <c r="U18" s="910">
        <v>0.97554189571993699</v>
      </c>
      <c r="V18" s="234">
        <v>3.8461538461538471E-2</v>
      </c>
      <c r="W18" s="910">
        <v>4.8777094785996846</v>
      </c>
      <c r="X18" s="234">
        <v>0.19230769230769232</v>
      </c>
      <c r="Y18" s="73">
        <v>25.364089288718358</v>
      </c>
      <c r="Z18" s="585">
        <v>6.5106140747580492E-3</v>
      </c>
      <c r="AA18" s="521" t="s">
        <v>1</v>
      </c>
      <c r="AB18" s="519">
        <v>60.48359753463609</v>
      </c>
      <c r="AC18" s="804">
        <v>0.16847826086956519</v>
      </c>
      <c r="AD18" s="519">
        <v>82.921061136194652</v>
      </c>
      <c r="AE18" s="804">
        <v>0.23097826086956524</v>
      </c>
      <c r="AF18" s="519"/>
      <c r="AG18" s="804">
        <v>0</v>
      </c>
      <c r="AH18" s="519">
        <v>188.27958587394784</v>
      </c>
      <c r="AI18" s="804">
        <v>0.52445652173913038</v>
      </c>
      <c r="AJ18" s="519">
        <v>0</v>
      </c>
      <c r="AK18" s="804">
        <v>0</v>
      </c>
      <c r="AL18" s="519">
        <v>27.315173080158235</v>
      </c>
      <c r="AM18" s="804">
        <v>7.6086956521739121E-2</v>
      </c>
      <c r="AN18" s="331">
        <v>358.99941762493683</v>
      </c>
      <c r="AO18" s="911">
        <v>0.57823129251700689</v>
      </c>
      <c r="AQ18" s="34" t="s">
        <v>1</v>
      </c>
      <c r="AR18" s="22">
        <v>18.53529601867886</v>
      </c>
      <c r="AS18" s="234">
        <v>0.73076923076923073</v>
      </c>
      <c r="AT18" s="22">
        <v>6.8287932700395793</v>
      </c>
      <c r="AU18" s="234">
        <v>0.26923076923076916</v>
      </c>
      <c r="AV18" s="22">
        <v>0</v>
      </c>
      <c r="AW18" s="234">
        <v>0</v>
      </c>
      <c r="AX18" s="22">
        <v>0</v>
      </c>
      <c r="AY18" s="907">
        <v>0</v>
      </c>
      <c r="AZ18" s="22">
        <v>0</v>
      </c>
      <c r="BA18" s="907">
        <v>0</v>
      </c>
      <c r="BB18" s="22">
        <v>0</v>
      </c>
      <c r="BC18" s="907">
        <v>0</v>
      </c>
      <c r="BD18" s="22">
        <v>0</v>
      </c>
      <c r="BE18" s="907">
        <v>0</v>
      </c>
      <c r="BF18" s="912">
        <v>25.364089288718443</v>
      </c>
      <c r="BH18" s="34" t="s">
        <v>1</v>
      </c>
      <c r="BI18" s="22">
        <v>0</v>
      </c>
      <c r="BJ18" s="234">
        <v>0</v>
      </c>
      <c r="BK18" s="22">
        <v>4.8777094785996997</v>
      </c>
      <c r="BL18" s="234">
        <v>0.19230769230769229</v>
      </c>
      <c r="BM18" s="22">
        <v>6.8287932700395793</v>
      </c>
      <c r="BN18" s="234">
        <v>0.26923076923076922</v>
      </c>
      <c r="BO18" s="22">
        <v>5.8532513743196395</v>
      </c>
      <c r="BP18" s="234">
        <v>0.23076923076923075</v>
      </c>
      <c r="BQ18" s="22">
        <v>5.8532513743196395</v>
      </c>
      <c r="BR18" s="234">
        <v>0.23076923076923075</v>
      </c>
      <c r="BS18" s="22">
        <v>1.95108379143988</v>
      </c>
      <c r="BT18" s="234">
        <v>7.6923076923076927E-2</v>
      </c>
      <c r="BU18" s="73">
        <v>25.364089288718439</v>
      </c>
      <c r="BV18" s="99">
        <v>0.19230769230769229</v>
      </c>
      <c r="BW18" s="415" t="s">
        <v>1</v>
      </c>
      <c r="BX18" s="419">
        <v>5.8532513743196395</v>
      </c>
      <c r="BY18" s="589">
        <v>0.23076923076923075</v>
      </c>
      <c r="BZ18" s="419">
        <v>5.8532513743196395</v>
      </c>
      <c r="CA18" s="589">
        <v>0.23076923076923075</v>
      </c>
      <c r="CB18" s="419">
        <v>6.8287932700395793</v>
      </c>
      <c r="CC18" s="589">
        <v>0.26923076923076922</v>
      </c>
      <c r="CD18" s="419">
        <v>4.8777094785996997</v>
      </c>
      <c r="CE18" s="589">
        <v>0.19230769230769229</v>
      </c>
      <c r="CF18" s="419">
        <v>1.95108379143988</v>
      </c>
      <c r="CG18" s="589">
        <v>7.6923076923076927E-2</v>
      </c>
      <c r="CH18" s="591">
        <v>25.364089288718439</v>
      </c>
      <c r="CI18" s="413">
        <v>0.46153846153846151</v>
      </c>
      <c r="CJ18" s="415" t="s">
        <v>1</v>
      </c>
      <c r="CK18" s="419">
        <v>11.706502748639279</v>
      </c>
      <c r="CL18" s="589">
        <v>0.46153846153846151</v>
      </c>
      <c r="CM18" s="419">
        <v>11.706502748639279</v>
      </c>
      <c r="CN18" s="589">
        <v>0.46153846153846151</v>
      </c>
      <c r="CO18" s="419">
        <v>1.95108379143988</v>
      </c>
      <c r="CP18" s="589">
        <v>7.6923076923076927E-2</v>
      </c>
      <c r="CQ18" s="591">
        <v>25.364089288718439</v>
      </c>
    </row>
    <row r="19" spans="1:95" x14ac:dyDescent="0.2">
      <c r="A19" s="1">
        <v>97211</v>
      </c>
      <c r="B19" s="34" t="s">
        <v>30</v>
      </c>
      <c r="C19" s="22">
        <v>274</v>
      </c>
      <c r="D19" s="23">
        <v>0.31136363636363634</v>
      </c>
      <c r="E19" s="22">
        <v>181.233059</v>
      </c>
      <c r="F19" s="379">
        <v>0.24132231525789305</v>
      </c>
      <c r="G19" s="22">
        <v>137.67638483965018</v>
      </c>
      <c r="H19" s="292">
        <v>0.23615160349854231</v>
      </c>
      <c r="I19" s="22">
        <v>-43.556674160349814</v>
      </c>
      <c r="J19" s="292">
        <v>-0.24033514856883709</v>
      </c>
      <c r="K19" s="570">
        <v>-5.3491743882900455E-2</v>
      </c>
      <c r="L19" s="504">
        <v>-4.4888453528372785E-2</v>
      </c>
      <c r="M19" s="504">
        <v>-4.7969997509741069E-2</v>
      </c>
      <c r="O19" s="909">
        <v>2.7725947521865888</v>
      </c>
      <c r="P19" s="234">
        <v>0.33333333333333331</v>
      </c>
      <c r="Q19" s="910">
        <v>0.92419825072886297</v>
      </c>
      <c r="R19" s="234">
        <v>0.1111111111111111</v>
      </c>
      <c r="S19" s="910">
        <v>1.8483965014577259</v>
      </c>
      <c r="T19" s="234">
        <v>0.22222222222222221</v>
      </c>
      <c r="U19" s="910">
        <v>0</v>
      </c>
      <c r="V19" s="234">
        <v>0</v>
      </c>
      <c r="W19" s="910">
        <v>2.7725947521865888</v>
      </c>
      <c r="X19" s="234">
        <v>0.33333333333333331</v>
      </c>
      <c r="Y19" s="73">
        <v>8.3177842565597668</v>
      </c>
      <c r="Z19" s="585">
        <v>2.1350612133212263E-3</v>
      </c>
      <c r="AA19" s="521" t="s">
        <v>30</v>
      </c>
      <c r="AB19" s="519">
        <v>16.635568513119534</v>
      </c>
      <c r="AC19" s="804">
        <v>0.25352112676056338</v>
      </c>
      <c r="AD19" s="519">
        <v>24.029154518950442</v>
      </c>
      <c r="AE19" s="804">
        <v>0.36619718309859162</v>
      </c>
      <c r="AF19" s="519"/>
      <c r="AG19" s="804">
        <v>0</v>
      </c>
      <c r="AH19" s="519">
        <v>22.18075801749271</v>
      </c>
      <c r="AI19" s="804">
        <v>0.3380281690140845</v>
      </c>
      <c r="AJ19" s="519">
        <v>0</v>
      </c>
      <c r="AK19" s="804">
        <v>0</v>
      </c>
      <c r="AL19" s="519">
        <v>2.7725947521865888</v>
      </c>
      <c r="AM19" s="804">
        <v>4.2253521126760563E-2</v>
      </c>
      <c r="AN19" s="331">
        <v>65.618075801749271</v>
      </c>
      <c r="AO19" s="911">
        <v>0.59090909090909105</v>
      </c>
      <c r="AQ19" s="34" t="s">
        <v>30</v>
      </c>
      <c r="AR19" s="22">
        <v>6.4693877551020211</v>
      </c>
      <c r="AS19" s="234">
        <v>0.7777777777777779</v>
      </c>
      <c r="AT19" s="22">
        <v>1.8483965014577199</v>
      </c>
      <c r="AU19" s="234">
        <v>0.22222222222222221</v>
      </c>
      <c r="AV19" s="22">
        <v>0</v>
      </c>
      <c r="AW19" s="234">
        <v>0</v>
      </c>
      <c r="AX19" s="22">
        <v>0</v>
      </c>
      <c r="AY19" s="907">
        <v>0</v>
      </c>
      <c r="AZ19" s="22">
        <v>0</v>
      </c>
      <c r="BA19" s="907">
        <v>0</v>
      </c>
      <c r="BB19" s="22">
        <v>0</v>
      </c>
      <c r="BC19" s="907">
        <v>0</v>
      </c>
      <c r="BD19" s="22">
        <v>0</v>
      </c>
      <c r="BE19" s="907">
        <v>0</v>
      </c>
      <c r="BF19" s="912">
        <v>8.3177842565597402</v>
      </c>
      <c r="BH19" s="34" t="s">
        <v>30</v>
      </c>
      <c r="BI19" s="22">
        <v>0</v>
      </c>
      <c r="BJ19" s="234">
        <v>0</v>
      </c>
      <c r="BK19" s="22">
        <v>0</v>
      </c>
      <c r="BL19" s="234">
        <v>0</v>
      </c>
      <c r="BM19" s="22">
        <v>4.6209912536443003</v>
      </c>
      <c r="BN19" s="234">
        <v>0.55555555555555558</v>
      </c>
      <c r="BO19" s="22">
        <v>0.92419825072885997</v>
      </c>
      <c r="BP19" s="234">
        <v>0.1111111111111111</v>
      </c>
      <c r="BQ19" s="22">
        <v>0.92419825072885997</v>
      </c>
      <c r="BR19" s="234">
        <v>0.1111111111111111</v>
      </c>
      <c r="BS19" s="22">
        <v>1.8483965014577199</v>
      </c>
      <c r="BT19" s="234">
        <v>0.22222222222222221</v>
      </c>
      <c r="BU19" s="73">
        <v>8.3177842565597402</v>
      </c>
      <c r="BV19" s="99">
        <v>0</v>
      </c>
      <c r="BW19" s="415" t="s">
        <v>30</v>
      </c>
      <c r="BX19" s="419">
        <v>0.92419825072885997</v>
      </c>
      <c r="BY19" s="589">
        <v>0.1111111111111111</v>
      </c>
      <c r="BZ19" s="419">
        <v>0.92419825072885997</v>
      </c>
      <c r="CA19" s="589">
        <v>0.1111111111111111</v>
      </c>
      <c r="CB19" s="419">
        <v>4.6209912536443003</v>
      </c>
      <c r="CC19" s="589">
        <v>0.55555555555555558</v>
      </c>
      <c r="CD19" s="419">
        <v>1.8483965014577199</v>
      </c>
      <c r="CE19" s="589">
        <v>0.22222222222222221</v>
      </c>
      <c r="CF19" s="419">
        <v>0</v>
      </c>
      <c r="CG19" s="589">
        <v>0</v>
      </c>
      <c r="CH19" s="591">
        <v>8.3177842565597402</v>
      </c>
      <c r="CI19" s="413">
        <v>0.22222222222222221</v>
      </c>
      <c r="CJ19" s="415" t="s">
        <v>30</v>
      </c>
      <c r="CK19" s="419">
        <v>1.8483965014577199</v>
      </c>
      <c r="CL19" s="589">
        <v>0.22222222222222221</v>
      </c>
      <c r="CM19" s="419">
        <v>6.4693877551020202</v>
      </c>
      <c r="CN19" s="589">
        <v>0.77777777777777779</v>
      </c>
      <c r="CO19" s="419">
        <v>0</v>
      </c>
      <c r="CP19" s="589">
        <v>0</v>
      </c>
      <c r="CQ19" s="591">
        <v>8.3177842565597402</v>
      </c>
    </row>
    <row r="20" spans="1:95" x14ac:dyDescent="0.2">
      <c r="A20" s="1">
        <v>97214</v>
      </c>
      <c r="B20" s="34" t="s">
        <v>11</v>
      </c>
      <c r="C20" s="22">
        <v>2826</v>
      </c>
      <c r="D20" s="23">
        <v>0.34321107602623269</v>
      </c>
      <c r="E20" s="22">
        <v>2424</v>
      </c>
      <c r="F20" s="379">
        <v>0.31686274509803919</v>
      </c>
      <c r="G20" s="22">
        <v>1979</v>
      </c>
      <c r="H20" s="292">
        <v>0.27574195346244951</v>
      </c>
      <c r="I20" s="22">
        <v>-445</v>
      </c>
      <c r="J20" s="292">
        <v>-0.18358085808580857</v>
      </c>
      <c r="K20" s="570">
        <v>-3.9753714778711702E-2</v>
      </c>
      <c r="L20" s="504">
        <v>-1.6904730291361525E-2</v>
      </c>
      <c r="M20" s="504">
        <v>-2.5126832693730949E-2</v>
      </c>
      <c r="O20" s="909">
        <v>11.839836504173029</v>
      </c>
      <c r="P20" s="234">
        <v>0.18461538461538465</v>
      </c>
      <c r="Q20" s="910">
        <v>24.666326050360475</v>
      </c>
      <c r="R20" s="234">
        <v>0.38461538461538464</v>
      </c>
      <c r="S20" s="910">
        <v>16.773101714245122</v>
      </c>
      <c r="T20" s="234">
        <v>0.26153846153846155</v>
      </c>
      <c r="U20" s="910">
        <v>5.9199182520865143</v>
      </c>
      <c r="V20" s="234">
        <v>9.2307692307692327E-2</v>
      </c>
      <c r="W20" s="910">
        <v>4.9332652100720944</v>
      </c>
      <c r="X20" s="234">
        <v>7.6923076923076913E-2</v>
      </c>
      <c r="Y20" s="73">
        <v>64.13244773093723</v>
      </c>
      <c r="Z20" s="585">
        <v>1.6461920319427448E-2</v>
      </c>
      <c r="AA20" s="521" t="s">
        <v>11</v>
      </c>
      <c r="AB20" s="519">
        <v>149.01142688527943</v>
      </c>
      <c r="AC20" s="804">
        <v>0.19587444153296368</v>
      </c>
      <c r="AD20" s="519">
        <v>163.79781374494462</v>
      </c>
      <c r="AE20" s="804">
        <v>0.21531103998025625</v>
      </c>
      <c r="AF20" s="519"/>
      <c r="AG20" s="804">
        <v>0</v>
      </c>
      <c r="AH20" s="519">
        <v>378.87476813353692</v>
      </c>
      <c r="AI20" s="804">
        <v>0.49802813898441306</v>
      </c>
      <c r="AJ20" s="519">
        <v>7.8932243361153525</v>
      </c>
      <c r="AK20" s="804">
        <v>1.0375586228841939E-2</v>
      </c>
      <c r="AL20" s="519">
        <v>61.172488604893978</v>
      </c>
      <c r="AM20" s="804">
        <v>8.041079327352503E-2</v>
      </c>
      <c r="AN20" s="331">
        <v>760.74972170477031</v>
      </c>
      <c r="AO20" s="911">
        <v>0.52363483065569727</v>
      </c>
      <c r="AQ20" s="34" t="s">
        <v>11</v>
      </c>
      <c r="AR20" s="22">
        <v>34.532856470504711</v>
      </c>
      <c r="AS20" s="234">
        <v>0.53846153846153855</v>
      </c>
      <c r="AT20" s="22">
        <v>28.612938218418197</v>
      </c>
      <c r="AU20" s="234">
        <v>0.44615384615384629</v>
      </c>
      <c r="AV20" s="22">
        <v>0.98665304201441995</v>
      </c>
      <c r="AW20" s="234">
        <v>1.538461538461538E-2</v>
      </c>
      <c r="AX20" s="22">
        <v>0.98665304201441995</v>
      </c>
      <c r="AY20" s="907">
        <v>1.538461538461538E-2</v>
      </c>
      <c r="AZ20" s="22">
        <v>0</v>
      </c>
      <c r="BA20" s="907">
        <v>0</v>
      </c>
      <c r="BB20" s="22">
        <v>0</v>
      </c>
      <c r="BC20" s="907">
        <v>0</v>
      </c>
      <c r="BD20" s="22">
        <v>0</v>
      </c>
      <c r="BE20" s="907">
        <v>0</v>
      </c>
      <c r="BF20" s="912">
        <v>64.132447730937315</v>
      </c>
      <c r="BH20" s="34" t="s">
        <v>11</v>
      </c>
      <c r="BI20" s="22">
        <v>0.98665304201441995</v>
      </c>
      <c r="BJ20" s="234">
        <v>1.5384615384615377E-2</v>
      </c>
      <c r="BK20" s="22">
        <v>1.9733060840288399</v>
      </c>
      <c r="BL20" s="234">
        <v>3.0769230769230754E-2</v>
      </c>
      <c r="BM20" s="22">
        <v>19.73306084028841</v>
      </c>
      <c r="BN20" s="234">
        <v>0.30769230769230771</v>
      </c>
      <c r="BO20" s="22">
        <v>23.679673008346093</v>
      </c>
      <c r="BP20" s="234">
        <v>0.36923076923076925</v>
      </c>
      <c r="BQ20" s="22">
        <v>17.759754756259568</v>
      </c>
      <c r="BR20" s="234">
        <v>0.27692307692307694</v>
      </c>
      <c r="BS20" s="22">
        <v>0</v>
      </c>
      <c r="BT20" s="234">
        <v>0</v>
      </c>
      <c r="BU20" s="73">
        <v>64.132447730937329</v>
      </c>
      <c r="BV20" s="99">
        <v>4.6153846153846129E-2</v>
      </c>
      <c r="BW20" s="415" t="s">
        <v>11</v>
      </c>
      <c r="BX20" s="419">
        <v>5.9199182520865197</v>
      </c>
      <c r="BY20" s="589">
        <v>9.2307692307692257E-2</v>
      </c>
      <c r="BZ20" s="419">
        <v>11.839836504173043</v>
      </c>
      <c r="CA20" s="589">
        <v>0.18461538461538457</v>
      </c>
      <c r="CB20" s="419">
        <v>24.666326050360514</v>
      </c>
      <c r="CC20" s="589">
        <v>0.38461538461538464</v>
      </c>
      <c r="CD20" s="419">
        <v>6.9065712941009396</v>
      </c>
      <c r="CE20" s="589">
        <v>0.10769230769230764</v>
      </c>
      <c r="CF20" s="419">
        <v>14.799795630216305</v>
      </c>
      <c r="CG20" s="589">
        <v>0.23076923076923075</v>
      </c>
      <c r="CH20" s="591">
        <v>64.132447730937329</v>
      </c>
      <c r="CI20" s="413">
        <v>0.27692307692307683</v>
      </c>
      <c r="CJ20" s="415" t="s">
        <v>11</v>
      </c>
      <c r="CK20" s="419">
        <v>17.759754756259561</v>
      </c>
      <c r="CL20" s="589">
        <v>0.27692307692307688</v>
      </c>
      <c r="CM20" s="419">
        <v>31.572897344461452</v>
      </c>
      <c r="CN20" s="589">
        <v>0.49230769230769239</v>
      </c>
      <c r="CO20" s="419">
        <v>14.799795630216305</v>
      </c>
      <c r="CP20" s="589">
        <v>0.23076923076923075</v>
      </c>
      <c r="CQ20" s="591">
        <v>64.132447730937315</v>
      </c>
    </row>
    <row r="21" spans="1:95" x14ac:dyDescent="0.2">
      <c r="A21" s="1">
        <v>97215</v>
      </c>
      <c r="B21" s="415" t="s">
        <v>12</v>
      </c>
      <c r="C21" s="22">
        <v>513</v>
      </c>
      <c r="D21" s="23">
        <v>0.36933045356371491</v>
      </c>
      <c r="E21" s="22">
        <v>441.09869800000001</v>
      </c>
      <c r="F21" s="379">
        <v>0.34353481206158082</v>
      </c>
      <c r="G21" s="22">
        <v>338.0139372822299</v>
      </c>
      <c r="H21" s="292">
        <v>0.31010452961672463</v>
      </c>
      <c r="I21" s="22">
        <v>-103.08476071777011</v>
      </c>
      <c r="J21" s="292">
        <v>-0.23369998865371874</v>
      </c>
      <c r="K21" s="570">
        <v>-5.1844068207247629E-2</v>
      </c>
      <c r="L21" s="504">
        <v>-1.6638600286095984E-2</v>
      </c>
      <c r="M21" s="504">
        <v>-2.9359575596981657E-2</v>
      </c>
      <c r="O21" s="909">
        <v>4.01104972375692</v>
      </c>
      <c r="P21" s="234">
        <v>0.39999999999999997</v>
      </c>
      <c r="Q21" s="910">
        <v>2.00552486187846</v>
      </c>
      <c r="R21" s="234">
        <v>0.19999999999999998</v>
      </c>
      <c r="S21" s="910">
        <v>3.0082872928176903</v>
      </c>
      <c r="T21" s="234">
        <v>0.3</v>
      </c>
      <c r="U21" s="910">
        <v>0</v>
      </c>
      <c r="V21" s="234">
        <v>0</v>
      </c>
      <c r="W21" s="910">
        <v>1.00276243093923</v>
      </c>
      <c r="X21" s="234">
        <v>9.9999999999999992E-2</v>
      </c>
      <c r="Y21" s="73">
        <v>10.027624309392301</v>
      </c>
      <c r="Z21" s="585">
        <v>2.5739537194483029E-3</v>
      </c>
      <c r="AA21" s="521" t="s">
        <v>12</v>
      </c>
      <c r="AB21" s="519">
        <v>19.052486187845371</v>
      </c>
      <c r="AC21" s="804">
        <v>0.16101694915254239</v>
      </c>
      <c r="AD21" s="519">
        <v>32.08839779005536</v>
      </c>
      <c r="AE21" s="804">
        <v>0.2711864406779661</v>
      </c>
      <c r="AF21" s="519"/>
      <c r="AG21" s="804">
        <v>0</v>
      </c>
      <c r="AH21" s="519">
        <v>57.15745856353611</v>
      </c>
      <c r="AI21" s="804">
        <v>0.48305084745762716</v>
      </c>
      <c r="AJ21" s="519">
        <v>0</v>
      </c>
      <c r="AK21" s="804">
        <v>0</v>
      </c>
      <c r="AL21" s="519">
        <v>10.0276243093923</v>
      </c>
      <c r="AM21" s="804">
        <v>8.4745762711864403E-2</v>
      </c>
      <c r="AN21" s="331">
        <v>118.32596685082913</v>
      </c>
      <c r="AO21" s="911">
        <v>0.62745098039215685</v>
      </c>
      <c r="AQ21" s="34" t="s">
        <v>12</v>
      </c>
      <c r="AR21" s="22">
        <v>7.0193370165746094</v>
      </c>
      <c r="AS21" s="234">
        <v>0.69999999999999984</v>
      </c>
      <c r="AT21" s="22">
        <v>3.0082872928176903</v>
      </c>
      <c r="AU21" s="234">
        <v>0.3</v>
      </c>
      <c r="AV21" s="22">
        <v>0</v>
      </c>
      <c r="AW21" s="234">
        <v>0</v>
      </c>
      <c r="AX21" s="22">
        <v>0</v>
      </c>
      <c r="AY21" s="907">
        <v>0</v>
      </c>
      <c r="AZ21" s="22">
        <v>0</v>
      </c>
      <c r="BA21" s="907">
        <v>0</v>
      </c>
      <c r="BB21" s="22">
        <v>0</v>
      </c>
      <c r="BC21" s="907">
        <v>0</v>
      </c>
      <c r="BD21" s="22">
        <v>0</v>
      </c>
      <c r="BE21" s="907">
        <v>0</v>
      </c>
      <c r="BF21" s="912">
        <v>10.027624309392301</v>
      </c>
      <c r="BH21" s="34" t="s">
        <v>12</v>
      </c>
      <c r="BI21" s="22">
        <v>0</v>
      </c>
      <c r="BJ21" s="234">
        <v>0</v>
      </c>
      <c r="BK21" s="22">
        <v>0</v>
      </c>
      <c r="BL21" s="234">
        <v>0</v>
      </c>
      <c r="BM21" s="22">
        <v>4.01104972375692</v>
      </c>
      <c r="BN21" s="234">
        <v>0.39999999999999997</v>
      </c>
      <c r="BO21" s="22">
        <v>3.0082872928176903</v>
      </c>
      <c r="BP21" s="234">
        <v>0.3</v>
      </c>
      <c r="BQ21" s="22">
        <v>2.00552486187846</v>
      </c>
      <c r="BR21" s="234">
        <v>0.19999999999999998</v>
      </c>
      <c r="BS21" s="22">
        <v>1.00276243093923</v>
      </c>
      <c r="BT21" s="234">
        <v>9.9999999999999992E-2</v>
      </c>
      <c r="BU21" s="73">
        <v>10.027624309392301</v>
      </c>
      <c r="BV21" s="99">
        <v>0</v>
      </c>
      <c r="BW21" s="415" t="s">
        <v>12</v>
      </c>
      <c r="BX21" s="419">
        <v>0</v>
      </c>
      <c r="BY21" s="589">
        <v>0</v>
      </c>
      <c r="BZ21" s="419">
        <v>0</v>
      </c>
      <c r="CA21" s="589">
        <v>0</v>
      </c>
      <c r="CB21" s="419">
        <v>5.0138121546961498</v>
      </c>
      <c r="CC21" s="589">
        <v>0.49999999999999989</v>
      </c>
      <c r="CD21" s="419">
        <v>3.0082872928176903</v>
      </c>
      <c r="CE21" s="589">
        <v>0.3</v>
      </c>
      <c r="CF21" s="419">
        <v>2.00552486187846</v>
      </c>
      <c r="CG21" s="589"/>
      <c r="CH21" s="591">
        <v>10.027624309392301</v>
      </c>
      <c r="CI21" s="413"/>
      <c r="CJ21" s="415" t="s">
        <v>12</v>
      </c>
      <c r="CK21" s="419">
        <v>0</v>
      </c>
      <c r="CL21" s="589">
        <v>0</v>
      </c>
      <c r="CM21" s="419">
        <v>8.0220994475138401</v>
      </c>
      <c r="CN21" s="589">
        <v>0.8</v>
      </c>
      <c r="CO21" s="419">
        <v>2.00552486187846</v>
      </c>
      <c r="CP21" s="589">
        <v>0</v>
      </c>
      <c r="CQ21" s="591">
        <v>10.0276243093923</v>
      </c>
    </row>
    <row r="22" spans="1:95" x14ac:dyDescent="0.2">
      <c r="A22" s="1">
        <v>97216</v>
      </c>
      <c r="B22" s="35" t="s">
        <v>13</v>
      </c>
      <c r="C22" s="24">
        <v>1208</v>
      </c>
      <c r="D22" s="25">
        <v>0.33050615595075239</v>
      </c>
      <c r="E22" s="22">
        <v>1118.8265329999999</v>
      </c>
      <c r="F22" s="380">
        <v>0.30502359133042528</v>
      </c>
      <c r="G22" s="22">
        <v>923.14393710311083</v>
      </c>
      <c r="H22" s="293">
        <v>0.26519504082249767</v>
      </c>
      <c r="I22" s="24">
        <v>-195.6825958968891</v>
      </c>
      <c r="J22" s="293">
        <v>-0.17489985277001749</v>
      </c>
      <c r="K22" s="571">
        <v>-3.7720280515530336E-2</v>
      </c>
      <c r="L22" s="504">
        <v>-8.484435824158143E-3</v>
      </c>
      <c r="M22" s="504">
        <v>-1.9026398316837834E-2</v>
      </c>
      <c r="O22" s="909">
        <v>9.23677048684611</v>
      </c>
      <c r="P22" s="230">
        <v>0.25</v>
      </c>
      <c r="Q22" s="910">
        <v>20.526156637435797</v>
      </c>
      <c r="R22" s="230">
        <v>0.55555555555555547</v>
      </c>
      <c r="S22" s="910">
        <v>4.1052313274871599</v>
      </c>
      <c r="T22" s="230">
        <v>0.1111111111111111</v>
      </c>
      <c r="U22" s="910">
        <v>1.02630783187179</v>
      </c>
      <c r="V22" s="230">
        <v>2.7777777777777776E-2</v>
      </c>
      <c r="W22" s="910">
        <v>2.05261566374358</v>
      </c>
      <c r="X22" s="230">
        <v>5.5555555555555552E-2</v>
      </c>
      <c r="Y22" s="73">
        <v>36.94708194738444</v>
      </c>
      <c r="Z22" s="585">
        <v>9.4838095312522463E-3</v>
      </c>
      <c r="AA22" s="523" t="s">
        <v>13</v>
      </c>
      <c r="AB22" s="519">
        <v>62.604777744179188</v>
      </c>
      <c r="AC22" s="805">
        <v>0.16991643454038993</v>
      </c>
      <c r="AD22" s="519">
        <v>44.131236770486964</v>
      </c>
      <c r="AE22" s="805">
        <v>0.11977715877437323</v>
      </c>
      <c r="AF22" s="519"/>
      <c r="AG22" s="805">
        <v>0</v>
      </c>
      <c r="AH22" s="519">
        <v>237.07710916238352</v>
      </c>
      <c r="AI22" s="805">
        <v>0.64345403899721443</v>
      </c>
      <c r="AJ22" s="519">
        <v>2.05261566374358</v>
      </c>
      <c r="AK22" s="805">
        <v>5.5710306406685228E-3</v>
      </c>
      <c r="AL22" s="519">
        <v>22.578772301179381</v>
      </c>
      <c r="AM22" s="805">
        <v>6.1281337047353751E-2</v>
      </c>
      <c r="AN22" s="333">
        <v>368.44451164197267</v>
      </c>
      <c r="AO22" s="913">
        <v>0.41346153846153844</v>
      </c>
      <c r="AQ22" s="35" t="s">
        <v>13</v>
      </c>
      <c r="AR22" s="24">
        <v>24.631387964922961</v>
      </c>
      <c r="AS22" s="230">
        <v>0.66666666666666674</v>
      </c>
      <c r="AT22" s="24">
        <v>12.315693982461481</v>
      </c>
      <c r="AU22" s="230">
        <v>0.33333333333333337</v>
      </c>
      <c r="AV22" s="24">
        <v>0</v>
      </c>
      <c r="AW22" s="230">
        <v>0</v>
      </c>
      <c r="AX22" s="24">
        <v>0</v>
      </c>
      <c r="AY22" s="914">
        <v>0</v>
      </c>
      <c r="AZ22" s="24">
        <v>0</v>
      </c>
      <c r="BA22" s="914">
        <v>0</v>
      </c>
      <c r="BB22" s="24">
        <v>0</v>
      </c>
      <c r="BC22" s="914">
        <v>0</v>
      </c>
      <c r="BD22" s="24">
        <v>0</v>
      </c>
      <c r="BE22" s="914">
        <v>0</v>
      </c>
      <c r="BF22" s="915">
        <v>36.94708194738444</v>
      </c>
      <c r="BH22" s="35" t="s">
        <v>13</v>
      </c>
      <c r="BI22" s="24">
        <v>0</v>
      </c>
      <c r="BJ22" s="230">
        <v>0</v>
      </c>
      <c r="BK22" s="24">
        <v>3.0789234956153697</v>
      </c>
      <c r="BL22" s="230">
        <v>8.3333333333333329E-2</v>
      </c>
      <c r="BM22" s="24">
        <v>13.342001814333271</v>
      </c>
      <c r="BN22" s="230">
        <v>0.3611111111111111</v>
      </c>
      <c r="BO22" s="24">
        <v>12.315693982461481</v>
      </c>
      <c r="BP22" s="230">
        <v>0.33333333333333337</v>
      </c>
      <c r="BQ22" s="24">
        <v>7.1841548231025305</v>
      </c>
      <c r="BR22" s="230">
        <v>0.19444444444444445</v>
      </c>
      <c r="BS22" s="24">
        <v>1.02630783187179</v>
      </c>
      <c r="BT22" s="230">
        <v>2.7777777777777776E-2</v>
      </c>
      <c r="BU22" s="74">
        <v>36.94708194738444</v>
      </c>
      <c r="BV22" s="99">
        <v>8.3333333333333329E-2</v>
      </c>
      <c r="BW22" s="420" t="s">
        <v>13</v>
      </c>
      <c r="BX22" s="424">
        <v>6.1578469912307403</v>
      </c>
      <c r="BY22" s="592">
        <v>0.16666666666666669</v>
      </c>
      <c r="BZ22" s="424">
        <v>8.2104626549743198</v>
      </c>
      <c r="CA22" s="592">
        <v>0.22222222222222221</v>
      </c>
      <c r="CB22" s="424">
        <v>8.2104626549743198</v>
      </c>
      <c r="CC22" s="592">
        <v>0.22222222222222221</v>
      </c>
      <c r="CD22" s="424">
        <v>6.1578469912307403</v>
      </c>
      <c r="CE22" s="592">
        <v>0.16666666666666669</v>
      </c>
      <c r="CF22" s="424">
        <v>8.2104626549743198</v>
      </c>
      <c r="CG22" s="592">
        <v>0.22222222222222221</v>
      </c>
      <c r="CH22" s="593">
        <v>36.94708194738444</v>
      </c>
      <c r="CI22" s="413">
        <v>0.3888888888888889</v>
      </c>
      <c r="CJ22" s="420" t="s">
        <v>13</v>
      </c>
      <c r="CK22" s="424">
        <v>14.368309646205059</v>
      </c>
      <c r="CL22" s="592">
        <v>0.38888888888888895</v>
      </c>
      <c r="CM22" s="424">
        <v>14.368309646205059</v>
      </c>
      <c r="CN22" s="592">
        <v>0.38888888888888895</v>
      </c>
      <c r="CO22" s="424">
        <v>8.2104626549743198</v>
      </c>
      <c r="CP22" s="592">
        <v>0.22222222222222221</v>
      </c>
      <c r="CQ22" s="593">
        <v>36.947081947384433</v>
      </c>
    </row>
    <row r="23" spans="1:95" ht="13.5" thickBot="1" x14ac:dyDescent="0.25">
      <c r="A23" s="3"/>
      <c r="B23" s="37" t="s">
        <v>36</v>
      </c>
      <c r="C23" s="26">
        <v>6887</v>
      </c>
      <c r="D23" s="27">
        <v>0.34258568372879672</v>
      </c>
      <c r="E23" s="26">
        <v>5864.5166290000006</v>
      </c>
      <c r="F23" s="383">
        <v>0.31114795359248454</v>
      </c>
      <c r="G23" s="26">
        <v>4916.1611952464091</v>
      </c>
      <c r="H23" s="289">
        <v>0.27734182529879342</v>
      </c>
      <c r="I23" s="26">
        <v>-948.35543375359157</v>
      </c>
      <c r="J23" s="289">
        <v>-0.16171075874590915</v>
      </c>
      <c r="K23" s="573">
        <v>-3.4663386593942414E-2</v>
      </c>
      <c r="L23" s="505">
        <v>-1.7698782966599436E-2</v>
      </c>
      <c r="M23" s="505">
        <v>-2.3791525018005522E-2</v>
      </c>
      <c r="O23" s="298">
        <v>34.786877154122458</v>
      </c>
      <c r="P23" s="227">
        <v>0.21770504327614054</v>
      </c>
      <c r="Q23" s="228">
        <v>65.853166653322901</v>
      </c>
      <c r="R23" s="227">
        <v>0.41212571144615051</v>
      </c>
      <c r="S23" s="228">
        <v>34.588268210327321</v>
      </c>
      <c r="T23" s="227">
        <v>0.21646209845782924</v>
      </c>
      <c r="U23" s="228">
        <v>7.9217679796782416</v>
      </c>
      <c r="V23" s="227">
        <v>4.9576420246018528E-2</v>
      </c>
      <c r="W23" s="228">
        <v>16.638947535541178</v>
      </c>
      <c r="X23" s="227">
        <v>0.10413072657386119</v>
      </c>
      <c r="Y23" s="76">
        <v>159.78902753299209</v>
      </c>
      <c r="Z23" s="585">
        <v>4.1015653264985297E-2</v>
      </c>
      <c r="AA23" s="526" t="s">
        <v>36</v>
      </c>
      <c r="AB23" s="315">
        <v>333.78785686505967</v>
      </c>
      <c r="AC23" s="155">
        <v>0.17678152286889512</v>
      </c>
      <c r="AD23" s="315">
        <v>404.96766396063202</v>
      </c>
      <c r="AE23" s="155">
        <v>0.21447994250000979</v>
      </c>
      <c r="AF23" s="315"/>
      <c r="AG23" s="155">
        <v>0</v>
      </c>
      <c r="AH23" s="315">
        <v>1003.5696797508971</v>
      </c>
      <c r="AI23" s="155">
        <v>0.53151297341273707</v>
      </c>
      <c r="AJ23" s="315">
        <v>10.945839999858933</v>
      </c>
      <c r="AK23" s="155">
        <v>5.7971619531881286E-3</v>
      </c>
      <c r="AL23" s="315">
        <v>134.86665304781047</v>
      </c>
      <c r="AM23" s="155">
        <v>7.1428399265169862E-2</v>
      </c>
      <c r="AN23" s="335">
        <v>1888.1376936242582</v>
      </c>
      <c r="AO23" s="330">
        <v>0.54817548234090763</v>
      </c>
      <c r="AQ23" s="37" t="s">
        <v>36</v>
      </c>
      <c r="AR23" s="26">
        <v>98.188265225783169</v>
      </c>
      <c r="AS23" s="227">
        <v>0.61448690652748261</v>
      </c>
      <c r="AT23" s="26">
        <v>60.614109265194671</v>
      </c>
      <c r="AU23" s="227">
        <v>0.37933837010604149</v>
      </c>
      <c r="AV23" s="26">
        <v>0.98665304201441995</v>
      </c>
      <c r="AW23" s="227">
        <v>6.1747233664758479E-3</v>
      </c>
      <c r="AX23" s="26">
        <v>0.98665304201441995</v>
      </c>
      <c r="AY23" s="917">
        <v>6.1747233664758479E-3</v>
      </c>
      <c r="AZ23" s="26">
        <v>0</v>
      </c>
      <c r="BA23" s="917">
        <v>0</v>
      </c>
      <c r="BB23" s="26">
        <v>0</v>
      </c>
      <c r="BC23" s="917">
        <v>0</v>
      </c>
      <c r="BD23" s="26">
        <v>0</v>
      </c>
      <c r="BE23" s="917">
        <v>0</v>
      </c>
      <c r="BF23" s="922">
        <v>159.78902753299226</v>
      </c>
      <c r="BH23" s="37" t="s">
        <v>36</v>
      </c>
      <c r="BI23" s="26">
        <v>0.98665304201441995</v>
      </c>
      <c r="BJ23" s="227">
        <v>6.1747233664758479E-3</v>
      </c>
      <c r="BK23" s="26">
        <v>10.92993905824391</v>
      </c>
      <c r="BL23" s="227">
        <v>6.8402312893400416E-2</v>
      </c>
      <c r="BM23" s="26">
        <v>53.535896902062483</v>
      </c>
      <c r="BN23" s="227">
        <v>0.33504113347838427</v>
      </c>
      <c r="BO23" s="26">
        <v>52.781103908673764</v>
      </c>
      <c r="BP23" s="227">
        <v>0.33031744872329138</v>
      </c>
      <c r="BQ23" s="26">
        <v>35.726884066289053</v>
      </c>
      <c r="BR23" s="227">
        <v>0.22358784340753549</v>
      </c>
      <c r="BS23" s="26">
        <v>5.8285505557086204</v>
      </c>
      <c r="BT23" s="227">
        <v>3.6476538130912506E-2</v>
      </c>
      <c r="BU23" s="76">
        <v>159.78902753299226</v>
      </c>
      <c r="BV23" s="99">
        <v>7.4577036259876259E-2</v>
      </c>
      <c r="BW23" s="37" t="s">
        <v>36</v>
      </c>
      <c r="BX23" s="26">
        <v>21.85521486836576</v>
      </c>
      <c r="BY23" s="227">
        <v>0.13677544200494762</v>
      </c>
      <c r="BZ23" s="26">
        <v>30.827748784195862</v>
      </c>
      <c r="CA23" s="227">
        <v>0.19292782026494742</v>
      </c>
      <c r="CB23" s="26">
        <v>54.340385383714867</v>
      </c>
      <c r="CC23" s="227">
        <v>0.3400758251219409</v>
      </c>
      <c r="CD23" s="26">
        <v>23.79881155820679</v>
      </c>
      <c r="CE23" s="227">
        <v>0.14893895986251596</v>
      </c>
      <c r="CF23" s="26">
        <v>28.966866938508964</v>
      </c>
      <c r="CG23" s="227">
        <v>0.18128195274564812</v>
      </c>
      <c r="CH23" s="76">
        <v>159.78902753299224</v>
      </c>
      <c r="CI23" s="413">
        <v>0.32970326226989505</v>
      </c>
      <c r="CJ23" s="37" t="s">
        <v>36</v>
      </c>
      <c r="CK23" s="26">
        <v>52.682963652561625</v>
      </c>
      <c r="CL23" s="227">
        <v>0.3297032622698951</v>
      </c>
      <c r="CM23" s="26">
        <v>78.139196941921654</v>
      </c>
      <c r="CN23" s="227">
        <v>0.48901478498445683</v>
      </c>
      <c r="CO23" s="26">
        <v>28.966866938508964</v>
      </c>
      <c r="CP23" s="227">
        <v>0.18128195274564812</v>
      </c>
      <c r="CQ23" s="76">
        <v>159.78902753299224</v>
      </c>
    </row>
    <row r="24" spans="1:95" x14ac:dyDescent="0.2">
      <c r="A24" s="1">
        <v>97234</v>
      </c>
      <c r="B24" s="38" t="s">
        <v>2</v>
      </c>
      <c r="C24" s="20">
        <v>560</v>
      </c>
      <c r="D24" s="21">
        <v>0.36817882971729127</v>
      </c>
      <c r="E24" s="22">
        <v>516</v>
      </c>
      <c r="F24" s="384">
        <v>0.35488308115543327</v>
      </c>
      <c r="G24" s="22">
        <v>498</v>
      </c>
      <c r="H24" s="294">
        <v>0.31760204081632659</v>
      </c>
      <c r="I24" s="20">
        <v>-18</v>
      </c>
      <c r="J24" s="294">
        <v>-3.4883720930232558E-2</v>
      </c>
      <c r="K24" s="572">
        <v>-7.0761827726231186E-3</v>
      </c>
      <c r="L24" s="504">
        <v>-9.0510149680832486E-3</v>
      </c>
      <c r="M24" s="504">
        <v>-8.3461690519053278E-3</v>
      </c>
      <c r="O24" s="909">
        <v>5.0800276900772996</v>
      </c>
      <c r="P24" s="234">
        <v>0.26315789473684209</v>
      </c>
      <c r="Q24" s="910">
        <v>4.06402215206184</v>
      </c>
      <c r="R24" s="234">
        <v>0.2105263157894737</v>
      </c>
      <c r="S24" s="910">
        <v>7.1120387661082196</v>
      </c>
      <c r="T24" s="234">
        <v>0.36842105263157893</v>
      </c>
      <c r="U24" s="910">
        <v>1.01600553801546</v>
      </c>
      <c r="V24" s="234">
        <v>5.2631578947368425E-2</v>
      </c>
      <c r="W24" s="910">
        <v>2.03201107603092</v>
      </c>
      <c r="X24" s="234">
        <v>0.10526315789473685</v>
      </c>
      <c r="Y24" s="73">
        <v>19.304105222293739</v>
      </c>
      <c r="Z24" s="585">
        <v>4.9550992243501376E-3</v>
      </c>
      <c r="AA24" s="527" t="s">
        <v>2</v>
      </c>
      <c r="AB24" s="519">
        <v>41.640113123926852</v>
      </c>
      <c r="AC24" s="806">
        <v>0.20098077341054293</v>
      </c>
      <c r="AD24" s="519">
        <v>32.496063281787713</v>
      </c>
      <c r="AE24" s="806">
        <v>0.15684596993610975</v>
      </c>
      <c r="AF24" s="519"/>
      <c r="AG24" s="806">
        <v>0</v>
      </c>
      <c r="AH24" s="519">
        <v>119.84031168170327</v>
      </c>
      <c r="AI24" s="806">
        <v>0.57842298496805489</v>
      </c>
      <c r="AJ24" s="519">
        <v>0</v>
      </c>
      <c r="AK24" s="806">
        <v>0</v>
      </c>
      <c r="AL24" s="519">
        <v>13.20807199420098</v>
      </c>
      <c r="AM24" s="806">
        <v>6.3750271685292362E-2</v>
      </c>
      <c r="AN24" s="336">
        <v>207.18456008161883</v>
      </c>
      <c r="AO24" s="906">
        <v>0.43832936708188325</v>
      </c>
      <c r="AQ24" s="38" t="s">
        <v>2</v>
      </c>
      <c r="AR24" s="20">
        <v>10.160055380154597</v>
      </c>
      <c r="AS24" s="301">
        <v>0.52631578947368418</v>
      </c>
      <c r="AT24" s="20">
        <v>9.1440498421391379</v>
      </c>
      <c r="AU24" s="301">
        <v>0.47368421052631582</v>
      </c>
      <c r="AV24" s="20">
        <v>0</v>
      </c>
      <c r="AW24" s="301">
        <v>0</v>
      </c>
      <c r="AX24" s="20">
        <v>0</v>
      </c>
      <c r="AY24" s="923">
        <v>0</v>
      </c>
      <c r="AZ24" s="20">
        <v>0</v>
      </c>
      <c r="BA24" s="923">
        <v>0</v>
      </c>
      <c r="BB24" s="20">
        <v>0</v>
      </c>
      <c r="BC24" s="923">
        <v>0</v>
      </c>
      <c r="BD24" s="20">
        <v>0</v>
      </c>
      <c r="BE24" s="923">
        <v>0</v>
      </c>
      <c r="BF24" s="924">
        <v>19.304105222293735</v>
      </c>
      <c r="BH24" s="38" t="s">
        <v>2</v>
      </c>
      <c r="BI24" s="20">
        <v>0</v>
      </c>
      <c r="BJ24" s="301">
        <v>0</v>
      </c>
      <c r="BK24" s="20">
        <v>3.04801661404638</v>
      </c>
      <c r="BL24" s="301">
        <v>0.15789473684210531</v>
      </c>
      <c r="BM24" s="20">
        <v>4.06402215206184</v>
      </c>
      <c r="BN24" s="301">
        <v>0.21052631578947373</v>
      </c>
      <c r="BO24" s="20">
        <v>11.176060918170057</v>
      </c>
      <c r="BP24" s="301">
        <v>0.57894736842105265</v>
      </c>
      <c r="BQ24" s="20">
        <v>1.01600553801546</v>
      </c>
      <c r="BR24" s="301">
        <v>5.2631578947368432E-2</v>
      </c>
      <c r="BS24" s="20">
        <v>0</v>
      </c>
      <c r="BT24" s="301">
        <v>0</v>
      </c>
      <c r="BU24" s="77">
        <v>19.304105222293735</v>
      </c>
      <c r="BV24" s="99">
        <v>0.15789473684210531</v>
      </c>
      <c r="BW24" s="428" t="s">
        <v>2</v>
      </c>
      <c r="BX24" s="431">
        <v>2.03201107603092</v>
      </c>
      <c r="BY24" s="595">
        <v>0.10526315789473686</v>
      </c>
      <c r="BZ24" s="431">
        <v>4.06402215206184</v>
      </c>
      <c r="CA24" s="595">
        <v>0.21052631578947373</v>
      </c>
      <c r="CB24" s="431">
        <v>6.0960332280927592</v>
      </c>
      <c r="CC24" s="595">
        <v>0.31578947368421056</v>
      </c>
      <c r="CD24" s="431">
        <v>2.03201107603092</v>
      </c>
      <c r="CE24" s="595">
        <v>0.10526315789473686</v>
      </c>
      <c r="CF24" s="431">
        <v>5.0800276900772996</v>
      </c>
      <c r="CG24" s="595">
        <v>0.26315789473684215</v>
      </c>
      <c r="CH24" s="596">
        <v>19.304105222293735</v>
      </c>
      <c r="CI24" s="413">
        <v>0.31578947368421062</v>
      </c>
      <c r="CJ24" s="428" t="s">
        <v>2</v>
      </c>
      <c r="CK24" s="431">
        <v>6.09603322809276</v>
      </c>
      <c r="CL24" s="595">
        <v>0.31578947368421056</v>
      </c>
      <c r="CM24" s="431">
        <v>8.1280443041236801</v>
      </c>
      <c r="CN24" s="595">
        <v>0.4210526315789474</v>
      </c>
      <c r="CO24" s="431">
        <v>5.0800276900772996</v>
      </c>
      <c r="CP24" s="595">
        <v>0.26315789473684215</v>
      </c>
      <c r="CQ24" s="596">
        <v>19.304105222293739</v>
      </c>
    </row>
    <row r="25" spans="1:95" x14ac:dyDescent="0.2">
      <c r="A25" s="1">
        <v>97204</v>
      </c>
      <c r="B25" s="34" t="s">
        <v>3</v>
      </c>
      <c r="C25" s="22">
        <v>1127</v>
      </c>
      <c r="D25" s="23">
        <v>0.33996983408748116</v>
      </c>
      <c r="E25" s="22">
        <v>1139.701826</v>
      </c>
      <c r="F25" s="379">
        <v>0.30311218768534254</v>
      </c>
      <c r="G25" s="22">
        <v>952.56081695795706</v>
      </c>
      <c r="H25" s="292">
        <v>0.25455927764777003</v>
      </c>
      <c r="I25" s="22">
        <v>-187.14100904204292</v>
      </c>
      <c r="J25" s="292">
        <v>-0.16420172783161174</v>
      </c>
      <c r="K25" s="570">
        <v>-3.5237767553729538E-2</v>
      </c>
      <c r="L25" s="504">
        <v>1.2460464489993939E-3</v>
      </c>
      <c r="M25" s="504">
        <v>-1.1939618791357742E-2</v>
      </c>
      <c r="O25" s="909">
        <v>7.0214499996494002</v>
      </c>
      <c r="P25" s="234">
        <v>0.46666666666666667</v>
      </c>
      <c r="Q25" s="910">
        <v>4.0122571426568001</v>
      </c>
      <c r="R25" s="234">
        <v>0.26666666666666666</v>
      </c>
      <c r="S25" s="910">
        <v>0</v>
      </c>
      <c r="T25" s="234">
        <v>0</v>
      </c>
      <c r="U25" s="910">
        <v>1.0030642856642</v>
      </c>
      <c r="V25" s="234">
        <v>6.6666666666666666E-2</v>
      </c>
      <c r="W25" s="910">
        <v>3.0091928569926001</v>
      </c>
      <c r="X25" s="234">
        <v>0.2</v>
      </c>
      <c r="Y25" s="73">
        <v>15.045964284963</v>
      </c>
      <c r="Z25" s="585">
        <v>3.8620928087316655E-3</v>
      </c>
      <c r="AA25" s="521" t="s">
        <v>3</v>
      </c>
      <c r="AB25" s="519">
        <v>49.150149997545803</v>
      </c>
      <c r="AC25" s="804">
        <v>0.13611583658455978</v>
      </c>
      <c r="AD25" s="519">
        <v>18.055157141955601</v>
      </c>
      <c r="AE25" s="804">
        <v>5.0001735888205633E-2</v>
      </c>
      <c r="AF25" s="519"/>
      <c r="AG25" s="804">
        <v>0</v>
      </c>
      <c r="AH25" s="519">
        <v>243.73835328714932</v>
      </c>
      <c r="AI25" s="804">
        <v>0.67500607560871972</v>
      </c>
      <c r="AJ25" s="519">
        <v>1.0030642856642</v>
      </c>
      <c r="AK25" s="804">
        <v>2.7778742160114241E-3</v>
      </c>
      <c r="AL25" s="519">
        <v>49.14388186829455</v>
      </c>
      <c r="AM25" s="804">
        <v>0.13609847770250352</v>
      </c>
      <c r="AN25" s="331">
        <v>361.09060658060946</v>
      </c>
      <c r="AO25" s="911">
        <v>0.26865671641791045</v>
      </c>
      <c r="AQ25" s="34" t="s">
        <v>3</v>
      </c>
      <c r="AR25" s="22">
        <v>11.0337071423062</v>
      </c>
      <c r="AS25" s="234">
        <v>0.73333333333333328</v>
      </c>
      <c r="AT25" s="22">
        <v>3.0091928569926001</v>
      </c>
      <c r="AU25" s="234">
        <v>0.2</v>
      </c>
      <c r="AV25" s="22">
        <v>1.0030642856642</v>
      </c>
      <c r="AW25" s="234">
        <v>6.6666666666666666E-2</v>
      </c>
      <c r="AX25" s="22">
        <v>0</v>
      </c>
      <c r="AY25" s="907">
        <v>0</v>
      </c>
      <c r="AZ25" s="22">
        <v>0</v>
      </c>
      <c r="BA25" s="907">
        <v>0</v>
      </c>
      <c r="BB25" s="22">
        <v>0</v>
      </c>
      <c r="BC25" s="907">
        <v>0</v>
      </c>
      <c r="BD25" s="22">
        <v>1.0030642856642</v>
      </c>
      <c r="BE25" s="907">
        <v>6.6666666666666666E-2</v>
      </c>
      <c r="BF25" s="912">
        <v>15.045964284963</v>
      </c>
      <c r="BH25" s="34" t="s">
        <v>3</v>
      </c>
      <c r="BI25" s="22">
        <v>1.0030642856642</v>
      </c>
      <c r="BJ25" s="234">
        <v>6.6666666666666666E-2</v>
      </c>
      <c r="BK25" s="22">
        <v>1.0030642856642</v>
      </c>
      <c r="BL25" s="234">
        <v>6.6666666666666666E-2</v>
      </c>
      <c r="BM25" s="22">
        <v>4.0122571426568001</v>
      </c>
      <c r="BN25" s="234">
        <v>0.26666666666666666</v>
      </c>
      <c r="BO25" s="22">
        <v>5.0153214283210001</v>
      </c>
      <c r="BP25" s="234">
        <v>0.33333333333333331</v>
      </c>
      <c r="BQ25" s="22">
        <v>2.0061285713284001</v>
      </c>
      <c r="BR25" s="234">
        <v>0.13333333333333333</v>
      </c>
      <c r="BS25" s="22">
        <v>2.0061285713284001</v>
      </c>
      <c r="BT25" s="234">
        <v>0.13333333333333333</v>
      </c>
      <c r="BU25" s="73">
        <v>15.045964284963</v>
      </c>
      <c r="BV25" s="99">
        <v>0.13333333333333333</v>
      </c>
      <c r="BW25" s="415" t="s">
        <v>3</v>
      </c>
      <c r="BX25" s="419">
        <v>5.0153214283210001</v>
      </c>
      <c r="BY25" s="589">
        <v>0.33333333333333331</v>
      </c>
      <c r="BZ25" s="419">
        <v>1.0030642856642</v>
      </c>
      <c r="CA25" s="589">
        <v>6.6666666666666666E-2</v>
      </c>
      <c r="CB25" s="419">
        <v>8.0245142853136002</v>
      </c>
      <c r="CC25" s="589">
        <v>0.53333333333333333</v>
      </c>
      <c r="CD25" s="419">
        <v>0</v>
      </c>
      <c r="CE25" s="589">
        <v>0</v>
      </c>
      <c r="CF25" s="419">
        <v>1.0030642856642</v>
      </c>
      <c r="CG25" s="589">
        <v>6.6666666666666666E-2</v>
      </c>
      <c r="CH25" s="591">
        <v>15.045964284963</v>
      </c>
      <c r="CI25" s="413">
        <v>0.39999999999999997</v>
      </c>
      <c r="CJ25" s="415" t="s">
        <v>3</v>
      </c>
      <c r="CK25" s="419">
        <v>6.0183857139852002</v>
      </c>
      <c r="CL25" s="589">
        <v>0.4</v>
      </c>
      <c r="CM25" s="419">
        <v>8.0245142853136002</v>
      </c>
      <c r="CN25" s="589">
        <v>0.53333333333333333</v>
      </c>
      <c r="CO25" s="419">
        <v>1.0030642856642</v>
      </c>
      <c r="CP25" s="589">
        <v>6.6666666666666666E-2</v>
      </c>
      <c r="CQ25" s="591">
        <v>15.045964284963</v>
      </c>
    </row>
    <row r="26" spans="1:95" x14ac:dyDescent="0.2">
      <c r="A26" s="1">
        <v>97205</v>
      </c>
      <c r="B26" s="34" t="s">
        <v>4</v>
      </c>
      <c r="C26" s="22">
        <v>1535</v>
      </c>
      <c r="D26" s="23">
        <v>0.37938704893722197</v>
      </c>
      <c r="E26" s="22">
        <v>1573.2300549999998</v>
      </c>
      <c r="F26" s="379">
        <v>0.34844519498304427</v>
      </c>
      <c r="G26" s="22">
        <v>1448.5111627642048</v>
      </c>
      <c r="H26" s="292">
        <v>0.32448726764431179</v>
      </c>
      <c r="I26" s="22">
        <v>-124.71889223579501</v>
      </c>
      <c r="J26" s="292">
        <v>-7.9275686247803748E-2</v>
      </c>
      <c r="K26" s="570">
        <v>-1.6383234973082916E-2</v>
      </c>
      <c r="L26" s="504">
        <v>2.7371263007074376E-3</v>
      </c>
      <c r="M26" s="504">
        <v>-4.1338702524721382E-3</v>
      </c>
      <c r="O26" s="909">
        <v>8.0173850907043995</v>
      </c>
      <c r="P26" s="234">
        <v>0.23529411764705882</v>
      </c>
      <c r="Q26" s="910">
        <v>9.0195582270424506</v>
      </c>
      <c r="R26" s="234">
        <v>0.26470588235294118</v>
      </c>
      <c r="S26" s="910">
        <v>12.0260776360566</v>
      </c>
      <c r="T26" s="234">
        <v>0.35294117647058826</v>
      </c>
      <c r="U26" s="910">
        <v>1.0021731363380499</v>
      </c>
      <c r="V26" s="234">
        <v>2.9411764705882353E-2</v>
      </c>
      <c r="W26" s="910">
        <v>4.0086925453521998</v>
      </c>
      <c r="X26" s="234">
        <v>0.11764705882352941</v>
      </c>
      <c r="Y26" s="73">
        <v>34.0738866354937</v>
      </c>
      <c r="Z26" s="585">
        <v>8.7462996753219953E-3</v>
      </c>
      <c r="AA26" s="521" t="s">
        <v>4</v>
      </c>
      <c r="AB26" s="519">
        <v>90.526859569527375</v>
      </c>
      <c r="AC26" s="804">
        <v>0.18236419562124911</v>
      </c>
      <c r="AD26" s="519">
        <v>77.167331498029853</v>
      </c>
      <c r="AE26" s="804">
        <v>0.15545174552386126</v>
      </c>
      <c r="AF26" s="519"/>
      <c r="AG26" s="804">
        <v>0</v>
      </c>
      <c r="AH26" s="519">
        <v>298.64759462873889</v>
      </c>
      <c r="AI26" s="804">
        <v>0.60161844371572282</v>
      </c>
      <c r="AJ26" s="519">
        <v>0</v>
      </c>
      <c r="AK26" s="804">
        <v>0</v>
      </c>
      <c r="AL26" s="519">
        <v>30.0651940901415</v>
      </c>
      <c r="AM26" s="804">
        <v>6.0565615139166723E-2</v>
      </c>
      <c r="AN26" s="331">
        <v>496.40697978643766</v>
      </c>
      <c r="AO26" s="911">
        <v>0.46016699211090889</v>
      </c>
      <c r="AQ26" s="34" t="s">
        <v>4</v>
      </c>
      <c r="AR26" s="22">
        <v>13.028250772394646</v>
      </c>
      <c r="AS26" s="234">
        <v>0.38235294117647056</v>
      </c>
      <c r="AT26" s="22">
        <v>21.045635863099051</v>
      </c>
      <c r="AU26" s="234">
        <v>0.61764705882352955</v>
      </c>
      <c r="AV26" s="22">
        <v>0</v>
      </c>
      <c r="AW26" s="234">
        <v>0</v>
      </c>
      <c r="AX26" s="22">
        <v>0</v>
      </c>
      <c r="AY26" s="907">
        <v>0</v>
      </c>
      <c r="AZ26" s="22">
        <v>0</v>
      </c>
      <c r="BA26" s="907">
        <v>0</v>
      </c>
      <c r="BB26" s="22">
        <v>0</v>
      </c>
      <c r="BC26" s="907">
        <v>0</v>
      </c>
      <c r="BD26" s="22">
        <v>0</v>
      </c>
      <c r="BE26" s="907">
        <v>0</v>
      </c>
      <c r="BF26" s="912">
        <v>34.073886635493693</v>
      </c>
      <c r="BH26" s="34" t="s">
        <v>4</v>
      </c>
      <c r="BI26" s="22">
        <v>7.0152119543663503</v>
      </c>
      <c r="BJ26" s="234">
        <v>0.20588235294117652</v>
      </c>
      <c r="BK26" s="22">
        <v>2.0043462726760999</v>
      </c>
      <c r="BL26" s="234">
        <v>5.8823529411764712E-2</v>
      </c>
      <c r="BM26" s="22">
        <v>11.023904499718547</v>
      </c>
      <c r="BN26" s="234">
        <v>0.32352941176470584</v>
      </c>
      <c r="BO26" s="22">
        <v>8.0173850907043995</v>
      </c>
      <c r="BP26" s="234">
        <v>0.23529411764705885</v>
      </c>
      <c r="BQ26" s="22">
        <v>5.0108656816902499</v>
      </c>
      <c r="BR26" s="234">
        <v>0.1470588235294118</v>
      </c>
      <c r="BS26" s="22">
        <v>1.0021731363380499</v>
      </c>
      <c r="BT26" s="234">
        <v>2.9411764705882356E-2</v>
      </c>
      <c r="BU26" s="73">
        <v>34.073886635493693</v>
      </c>
      <c r="BV26" s="99">
        <v>0.26470588235294124</v>
      </c>
      <c r="BW26" s="415" t="s">
        <v>4</v>
      </c>
      <c r="BX26" s="419">
        <v>8.0173850907043995</v>
      </c>
      <c r="BY26" s="589">
        <v>0.23529411764705882</v>
      </c>
      <c r="BZ26" s="419">
        <v>5.0108656816902499</v>
      </c>
      <c r="CA26" s="589">
        <v>0.14705882352941177</v>
      </c>
      <c r="CB26" s="419">
        <v>10.021731363380498</v>
      </c>
      <c r="CC26" s="589">
        <v>0.29411764705882348</v>
      </c>
      <c r="CD26" s="419">
        <v>7.0152119543663503</v>
      </c>
      <c r="CE26" s="589">
        <v>0.20588235294117649</v>
      </c>
      <c r="CF26" s="419">
        <v>4.0086925453521998</v>
      </c>
      <c r="CG26" s="589">
        <v>0.11764705882352941</v>
      </c>
      <c r="CH26" s="591">
        <v>34.0738866354937</v>
      </c>
      <c r="CI26" s="413">
        <v>0.38235294117647056</v>
      </c>
      <c r="CJ26" s="415" t="s">
        <v>4</v>
      </c>
      <c r="CK26" s="419">
        <v>13.028250772394649</v>
      </c>
      <c r="CL26" s="589">
        <v>0.38235294117647067</v>
      </c>
      <c r="CM26" s="419">
        <v>17.036943317746847</v>
      </c>
      <c r="CN26" s="589">
        <v>0.5</v>
      </c>
      <c r="CO26" s="419">
        <v>4.0086925453521998</v>
      </c>
      <c r="CP26" s="589">
        <v>0.11764705882352941</v>
      </c>
      <c r="CQ26" s="591">
        <v>34.073886635493693</v>
      </c>
    </row>
    <row r="27" spans="1:95" x14ac:dyDescent="0.2">
      <c r="A27" s="1">
        <v>97208</v>
      </c>
      <c r="B27" s="34" t="s">
        <v>7</v>
      </c>
      <c r="C27" s="22">
        <v>299</v>
      </c>
      <c r="D27" s="23">
        <v>0.31640211640211641</v>
      </c>
      <c r="E27" s="22">
        <v>258</v>
      </c>
      <c r="F27" s="379">
        <v>0.29553264604810997</v>
      </c>
      <c r="G27" s="22">
        <v>207</v>
      </c>
      <c r="H27" s="292">
        <v>0.25461254612546125</v>
      </c>
      <c r="I27" s="22">
        <v>-51</v>
      </c>
      <c r="J27" s="292">
        <v>-0.19767441860465115</v>
      </c>
      <c r="K27" s="570">
        <v>-4.3092126722950153E-2</v>
      </c>
      <c r="L27" s="504">
        <v>-1.625357157597429E-2</v>
      </c>
      <c r="M27" s="504">
        <v>-2.5924103336779414E-2</v>
      </c>
      <c r="O27" s="909">
        <v>0</v>
      </c>
      <c r="P27" s="234">
        <v>0</v>
      </c>
      <c r="Q27" s="910">
        <v>0.98646986469864695</v>
      </c>
      <c r="R27" s="234">
        <v>0.25</v>
      </c>
      <c r="S27" s="910">
        <v>0</v>
      </c>
      <c r="T27" s="234">
        <v>0</v>
      </c>
      <c r="U27" s="910">
        <v>0.98646986469864695</v>
      </c>
      <c r="V27" s="234">
        <v>0.25</v>
      </c>
      <c r="W27" s="910">
        <v>1.9729397293972939</v>
      </c>
      <c r="X27" s="234">
        <v>0.5</v>
      </c>
      <c r="Y27" s="73">
        <v>3.9458794587945878</v>
      </c>
      <c r="Z27" s="585">
        <v>1.0128531740011405E-3</v>
      </c>
      <c r="AA27" s="521" t="s">
        <v>7</v>
      </c>
      <c r="AB27" s="519">
        <v>18.742927429274292</v>
      </c>
      <c r="AC27" s="804">
        <v>0.22891566265060243</v>
      </c>
      <c r="AD27" s="519">
        <v>20.715867158671589</v>
      </c>
      <c r="AE27" s="804">
        <v>0.25301204819277112</v>
      </c>
      <c r="AF27" s="519"/>
      <c r="AG27" s="804">
        <v>0</v>
      </c>
      <c r="AH27" s="519">
        <v>32.553505535055351</v>
      </c>
      <c r="AI27" s="804">
        <v>0.39759036144578319</v>
      </c>
      <c r="AJ27" s="519">
        <v>0</v>
      </c>
      <c r="AK27" s="804">
        <v>0</v>
      </c>
      <c r="AL27" s="519">
        <v>9.8646986469864686</v>
      </c>
      <c r="AM27" s="804">
        <v>0.12048192771084337</v>
      </c>
      <c r="AN27" s="331">
        <v>81.876998769987694</v>
      </c>
      <c r="AO27" s="911">
        <v>0.52500000000000002</v>
      </c>
      <c r="AQ27" s="34" t="s">
        <v>7</v>
      </c>
      <c r="AR27" s="22">
        <v>2.9594095940959497</v>
      </c>
      <c r="AS27" s="234">
        <v>0.75</v>
      </c>
      <c r="AT27" s="22">
        <v>0.98646986469864995</v>
      </c>
      <c r="AU27" s="234">
        <v>0.25</v>
      </c>
      <c r="AV27" s="22">
        <v>0</v>
      </c>
      <c r="AW27" s="234">
        <v>0</v>
      </c>
      <c r="AX27" s="22">
        <v>0</v>
      </c>
      <c r="AY27" s="907">
        <v>0</v>
      </c>
      <c r="AZ27" s="22">
        <v>0</v>
      </c>
      <c r="BA27" s="907">
        <v>0</v>
      </c>
      <c r="BB27" s="22">
        <v>0</v>
      </c>
      <c r="BC27" s="907">
        <v>0</v>
      </c>
      <c r="BD27" s="22">
        <v>0</v>
      </c>
      <c r="BE27" s="907">
        <v>0</v>
      </c>
      <c r="BF27" s="912">
        <v>3.9458794587945998</v>
      </c>
      <c r="BH27" s="34" t="s">
        <v>7</v>
      </c>
      <c r="BI27" s="22">
        <v>0</v>
      </c>
      <c r="BJ27" s="234">
        <v>0</v>
      </c>
      <c r="BK27" s="22">
        <v>0</v>
      </c>
      <c r="BL27" s="234">
        <v>0</v>
      </c>
      <c r="BM27" s="22">
        <v>2.9594095940959497</v>
      </c>
      <c r="BN27" s="234">
        <v>0.75</v>
      </c>
      <c r="BO27" s="22">
        <v>0</v>
      </c>
      <c r="BP27" s="234">
        <v>0</v>
      </c>
      <c r="BQ27" s="22">
        <v>0</v>
      </c>
      <c r="BR27" s="234">
        <v>0</v>
      </c>
      <c r="BS27" s="22">
        <v>0.98646986469864995</v>
      </c>
      <c r="BT27" s="234">
        <v>0.25</v>
      </c>
      <c r="BU27" s="73">
        <v>3.9458794587945998</v>
      </c>
      <c r="BV27" s="99">
        <v>0</v>
      </c>
      <c r="BW27" s="415" t="s">
        <v>7</v>
      </c>
      <c r="BX27" s="419">
        <v>0</v>
      </c>
      <c r="BY27" s="589">
        <v>0</v>
      </c>
      <c r="BZ27" s="419">
        <v>0.98646986469864995</v>
      </c>
      <c r="CA27" s="589">
        <v>0.25</v>
      </c>
      <c r="CB27" s="419">
        <v>0.98646986469864995</v>
      </c>
      <c r="CC27" s="589">
        <v>0.25</v>
      </c>
      <c r="CD27" s="419">
        <v>0</v>
      </c>
      <c r="CE27" s="589">
        <v>0</v>
      </c>
      <c r="CF27" s="419">
        <v>1.9729397293972999</v>
      </c>
      <c r="CG27" s="589"/>
      <c r="CH27" s="591">
        <v>3.9458794587945998</v>
      </c>
      <c r="CI27" s="413">
        <v>0.25</v>
      </c>
      <c r="CJ27" s="415" t="s">
        <v>7</v>
      </c>
      <c r="CK27" s="419">
        <v>0.98646986469864995</v>
      </c>
      <c r="CL27" s="589">
        <v>0.25</v>
      </c>
      <c r="CM27" s="419">
        <v>0.98646986469864995</v>
      </c>
      <c r="CN27" s="589">
        <v>0.25</v>
      </c>
      <c r="CO27" s="419">
        <v>1.9729397293972999</v>
      </c>
      <c r="CP27" s="589">
        <v>0</v>
      </c>
      <c r="CQ27" s="591">
        <v>3.9458794587945998</v>
      </c>
    </row>
    <row r="28" spans="1:95" x14ac:dyDescent="0.2">
      <c r="A28" s="1">
        <v>97218</v>
      </c>
      <c r="B28" s="34" t="s">
        <v>15</v>
      </c>
      <c r="C28" s="22">
        <v>1952</v>
      </c>
      <c r="D28" s="23">
        <v>0.36201780415430268</v>
      </c>
      <c r="E28" s="22">
        <v>1704.3825189999998</v>
      </c>
      <c r="F28" s="379">
        <v>0.33094806181322406</v>
      </c>
      <c r="G28" s="22">
        <v>1509.1315587951519</v>
      </c>
      <c r="H28" s="292">
        <v>0.30056394319760049</v>
      </c>
      <c r="I28" s="22">
        <v>-195.25096020484784</v>
      </c>
      <c r="J28" s="292">
        <v>-0.11455818047195535</v>
      </c>
      <c r="K28" s="570">
        <v>-2.4040027788742258E-2</v>
      </c>
      <c r="L28" s="504">
        <v>-1.495938011603748E-2</v>
      </c>
      <c r="M28" s="504">
        <v>-1.821212699415331E-2</v>
      </c>
      <c r="O28" s="909">
        <v>4.9560283639478753</v>
      </c>
      <c r="P28" s="234">
        <v>0.10416666666666669</v>
      </c>
      <c r="Q28" s="910">
        <v>24.780141819739374</v>
      </c>
      <c r="R28" s="234">
        <v>0.52083333333333337</v>
      </c>
      <c r="S28" s="910">
        <v>9.9120567278957523</v>
      </c>
      <c r="T28" s="234">
        <v>0.2083333333333334</v>
      </c>
      <c r="U28" s="910">
        <v>3.9648226911583002</v>
      </c>
      <c r="V28" s="234">
        <v>8.3333333333333343E-2</v>
      </c>
      <c r="W28" s="910">
        <v>3.9648226911583002</v>
      </c>
      <c r="X28" s="234">
        <v>8.3333333333333343E-2</v>
      </c>
      <c r="Y28" s="73">
        <v>47.577872293899595</v>
      </c>
      <c r="Z28" s="585">
        <v>1.2212587705306721E-2</v>
      </c>
      <c r="AA28" s="521" t="s">
        <v>15</v>
      </c>
      <c r="AB28" s="519">
        <v>94.483854188734966</v>
      </c>
      <c r="AC28" s="804">
        <v>0.15623542386025649</v>
      </c>
      <c r="AD28" s="519">
        <v>127.86553178985518</v>
      </c>
      <c r="AE28" s="804">
        <v>0.2114342786694548</v>
      </c>
      <c r="AF28" s="519"/>
      <c r="AG28" s="804">
        <v>0</v>
      </c>
      <c r="AH28" s="519">
        <v>350.68511507887672</v>
      </c>
      <c r="AI28" s="804">
        <v>0.57988148415693552</v>
      </c>
      <c r="AJ28" s="519">
        <v>3.9648226911583002</v>
      </c>
      <c r="AK28" s="804">
        <v>6.5561016641691415E-3</v>
      </c>
      <c r="AL28" s="519">
        <v>27.753758838108102</v>
      </c>
      <c r="AM28" s="804">
        <v>4.5892711649183987E-2</v>
      </c>
      <c r="AN28" s="331">
        <v>604.75308258673329</v>
      </c>
      <c r="AO28" s="911">
        <v>0.57506581917058797</v>
      </c>
      <c r="AQ28" s="34" t="s">
        <v>15</v>
      </c>
      <c r="AR28" s="22">
        <v>29.736170183687392</v>
      </c>
      <c r="AS28" s="234">
        <v>0.625</v>
      </c>
      <c r="AT28" s="22">
        <v>17.841702110212438</v>
      </c>
      <c r="AU28" s="234">
        <v>0.37500000000000006</v>
      </c>
      <c r="AV28" s="22">
        <v>0</v>
      </c>
      <c r="AW28" s="234">
        <v>0</v>
      </c>
      <c r="AX28" s="22">
        <v>0</v>
      </c>
      <c r="AY28" s="907">
        <v>0</v>
      </c>
      <c r="AZ28" s="22">
        <v>0</v>
      </c>
      <c r="BA28" s="907">
        <v>0</v>
      </c>
      <c r="BB28" s="22">
        <v>0</v>
      </c>
      <c r="BC28" s="907">
        <v>0</v>
      </c>
      <c r="BD28" s="22">
        <v>0</v>
      </c>
      <c r="BE28" s="907">
        <v>0</v>
      </c>
      <c r="BF28" s="912">
        <v>47.57787229389983</v>
      </c>
      <c r="BH28" s="34" t="s">
        <v>15</v>
      </c>
      <c r="BI28" s="22">
        <v>2.9736170183687403</v>
      </c>
      <c r="BJ28" s="234">
        <v>6.2500000000000014E-2</v>
      </c>
      <c r="BK28" s="22">
        <v>3.9648226911583202</v>
      </c>
      <c r="BL28" s="234">
        <v>8.3333333333333343E-2</v>
      </c>
      <c r="BM28" s="22">
        <v>12.885673746264539</v>
      </c>
      <c r="BN28" s="234">
        <v>0.27083333333333331</v>
      </c>
      <c r="BO28" s="22">
        <v>19.824113455791597</v>
      </c>
      <c r="BP28" s="234">
        <v>0.41666666666666663</v>
      </c>
      <c r="BQ28" s="22">
        <v>4.9560283639479001</v>
      </c>
      <c r="BR28" s="234">
        <v>0.10416666666666667</v>
      </c>
      <c r="BS28" s="22">
        <v>2.9736170183687403</v>
      </c>
      <c r="BT28" s="234">
        <v>6.2500000000000014E-2</v>
      </c>
      <c r="BU28" s="73">
        <v>47.577872293899837</v>
      </c>
      <c r="BV28" s="99">
        <v>0.14583333333333337</v>
      </c>
      <c r="BW28" s="415" t="s">
        <v>15</v>
      </c>
      <c r="BX28" s="419">
        <v>6.9384397095270609</v>
      </c>
      <c r="BY28" s="589">
        <v>0.14583333333333334</v>
      </c>
      <c r="BZ28" s="419">
        <v>9.9120567278958003</v>
      </c>
      <c r="CA28" s="589">
        <v>0.20833333333333331</v>
      </c>
      <c r="CB28" s="419">
        <v>14.868085091843698</v>
      </c>
      <c r="CC28" s="589">
        <v>0.31249999999999994</v>
      </c>
      <c r="CD28" s="419">
        <v>8.9208510551062208</v>
      </c>
      <c r="CE28" s="589">
        <v>0.1875</v>
      </c>
      <c r="CF28" s="419">
        <v>6.9384397095270609</v>
      </c>
      <c r="CG28" s="589">
        <v>0.14583333333333334</v>
      </c>
      <c r="CH28" s="591">
        <v>47.577872293899844</v>
      </c>
      <c r="CI28" s="413">
        <v>0.35416666666666663</v>
      </c>
      <c r="CJ28" s="415" t="s">
        <v>15</v>
      </c>
      <c r="CK28" s="419">
        <v>16.850496437422862</v>
      </c>
      <c r="CL28" s="589">
        <v>0.35416666666666669</v>
      </c>
      <c r="CM28" s="419">
        <v>23.788936146949919</v>
      </c>
      <c r="CN28" s="589">
        <v>0.49999999999999994</v>
      </c>
      <c r="CO28" s="419">
        <v>6.9384397095270609</v>
      </c>
      <c r="CP28" s="589">
        <v>0.14583333333333334</v>
      </c>
      <c r="CQ28" s="591">
        <v>47.577872293899844</v>
      </c>
    </row>
    <row r="29" spans="1:95" x14ac:dyDescent="0.2">
      <c r="A29" s="1">
        <v>97233</v>
      </c>
      <c r="B29" s="34" t="s">
        <v>16</v>
      </c>
      <c r="C29" s="22">
        <v>637</v>
      </c>
      <c r="D29" s="23">
        <v>0.32936918304033092</v>
      </c>
      <c r="E29" s="22">
        <v>512.50934299999994</v>
      </c>
      <c r="F29" s="379">
        <v>0.2765835635599479</v>
      </c>
      <c r="G29" s="22">
        <v>467.98015203155103</v>
      </c>
      <c r="H29" s="292">
        <v>0.24932346938281899</v>
      </c>
      <c r="I29" s="22">
        <v>-44.529190968448916</v>
      </c>
      <c r="J29" s="292">
        <v>-8.6884642351678879E-2</v>
      </c>
      <c r="K29" s="570">
        <v>-1.8014376988039316E-2</v>
      </c>
      <c r="L29" s="504">
        <v>-2.3871645539392361E-2</v>
      </c>
      <c r="M29" s="504">
        <v>-2.1783785394754784E-2</v>
      </c>
      <c r="O29" s="909">
        <v>3.9804374637815521</v>
      </c>
      <c r="P29" s="234">
        <v>0.33333333333333331</v>
      </c>
      <c r="Q29" s="910">
        <v>3.9804374637815521</v>
      </c>
      <c r="R29" s="234">
        <v>0.33333333333333331</v>
      </c>
      <c r="S29" s="910">
        <v>1.990218731890776</v>
      </c>
      <c r="T29" s="234">
        <v>0.16666666666666666</v>
      </c>
      <c r="U29" s="910">
        <v>0</v>
      </c>
      <c r="V29" s="234">
        <v>0</v>
      </c>
      <c r="W29" s="910">
        <v>1.990218731890776</v>
      </c>
      <c r="X29" s="234">
        <v>0.16666666666666666</v>
      </c>
      <c r="Y29" s="73">
        <v>11.941312391344656</v>
      </c>
      <c r="Z29" s="585">
        <v>3.0651712206655646E-3</v>
      </c>
      <c r="AA29" s="521" t="s">
        <v>16</v>
      </c>
      <c r="AB29" s="519">
        <v>24.877734148634698</v>
      </c>
      <c r="AC29" s="804">
        <v>0.15336974669263626</v>
      </c>
      <c r="AD29" s="519">
        <v>26.867952880525475</v>
      </c>
      <c r="AE29" s="804">
        <v>0.16563932642804718</v>
      </c>
      <c r="AF29" s="519"/>
      <c r="AG29" s="804">
        <v>0</v>
      </c>
      <c r="AH29" s="519">
        <v>103.49137405832036</v>
      </c>
      <c r="AI29" s="804">
        <v>0.63801814624136699</v>
      </c>
      <c r="AJ29" s="519">
        <v>0</v>
      </c>
      <c r="AK29" s="804">
        <v>0</v>
      </c>
      <c r="AL29" s="519">
        <v>6.97051038677784</v>
      </c>
      <c r="AM29" s="804">
        <v>4.2972780637949626E-2</v>
      </c>
      <c r="AN29" s="331">
        <v>162.20757147425837</v>
      </c>
      <c r="AO29" s="911">
        <v>0.51923076923076927</v>
      </c>
      <c r="AQ29" s="34" t="s">
        <v>16</v>
      </c>
      <c r="AR29" s="22">
        <v>6.9657655616177294</v>
      </c>
      <c r="AS29" s="234">
        <v>0.58333333333333337</v>
      </c>
      <c r="AT29" s="22">
        <v>4.9755468297269498</v>
      </c>
      <c r="AU29" s="234">
        <v>0.41666666666666669</v>
      </c>
      <c r="AV29" s="22">
        <v>0</v>
      </c>
      <c r="AW29" s="234">
        <v>0</v>
      </c>
      <c r="AX29" s="22">
        <v>0</v>
      </c>
      <c r="AY29" s="907">
        <v>0</v>
      </c>
      <c r="AZ29" s="22">
        <v>0</v>
      </c>
      <c r="BA29" s="907">
        <v>0</v>
      </c>
      <c r="BB29" s="22">
        <v>0</v>
      </c>
      <c r="BC29" s="907">
        <v>0</v>
      </c>
      <c r="BD29" s="22">
        <v>0</v>
      </c>
      <c r="BE29" s="907">
        <v>0</v>
      </c>
      <c r="BF29" s="912">
        <v>11.941312391344679</v>
      </c>
      <c r="BH29" s="34" t="s">
        <v>16</v>
      </c>
      <c r="BI29" s="22">
        <v>0</v>
      </c>
      <c r="BJ29" s="234">
        <v>0</v>
      </c>
      <c r="BK29" s="22">
        <v>1.99021873189078</v>
      </c>
      <c r="BL29" s="234">
        <v>0.16666666666666669</v>
      </c>
      <c r="BM29" s="22">
        <v>2.9853280978361703</v>
      </c>
      <c r="BN29" s="234">
        <v>0.25000000000000006</v>
      </c>
      <c r="BO29" s="22">
        <v>4.9755468297269498</v>
      </c>
      <c r="BP29" s="234">
        <v>0.41666666666666669</v>
      </c>
      <c r="BQ29" s="22">
        <v>0.99510936594539001</v>
      </c>
      <c r="BR29" s="234">
        <v>8.3333333333333343E-2</v>
      </c>
      <c r="BS29" s="22">
        <v>0.99510936594539001</v>
      </c>
      <c r="BT29" s="234">
        <v>8.3333333333333343E-2</v>
      </c>
      <c r="BU29" s="73">
        <v>11.941312391344679</v>
      </c>
      <c r="BV29" s="99">
        <v>0.16666666666666669</v>
      </c>
      <c r="BW29" s="415" t="s">
        <v>16</v>
      </c>
      <c r="BX29" s="419">
        <v>2.9853280978361703</v>
      </c>
      <c r="BY29" s="589">
        <v>0.25</v>
      </c>
      <c r="BZ29" s="419">
        <v>0.99510936594539001</v>
      </c>
      <c r="CA29" s="589">
        <v>8.3333333333333329E-2</v>
      </c>
      <c r="CB29" s="419">
        <v>5.9706561956723396</v>
      </c>
      <c r="CC29" s="589">
        <v>0.49999999999999994</v>
      </c>
      <c r="CD29" s="419">
        <v>1.99021873189078</v>
      </c>
      <c r="CE29" s="589">
        <v>0.16666666666666666</v>
      </c>
      <c r="CF29" s="419">
        <v>0</v>
      </c>
      <c r="CG29" s="589">
        <v>0</v>
      </c>
      <c r="CH29" s="591">
        <v>11.941312391344681</v>
      </c>
      <c r="CI29" s="413">
        <v>0.33333333333333331</v>
      </c>
      <c r="CJ29" s="415" t="s">
        <v>16</v>
      </c>
      <c r="CK29" s="419">
        <v>3.98043746378156</v>
      </c>
      <c r="CL29" s="589">
        <v>0.33333333333333331</v>
      </c>
      <c r="CM29" s="419">
        <v>7.9608749275631201</v>
      </c>
      <c r="CN29" s="589">
        <v>0.66666666666666663</v>
      </c>
      <c r="CO29" s="419">
        <v>0</v>
      </c>
      <c r="CP29" s="589">
        <v>0</v>
      </c>
      <c r="CQ29" s="591">
        <v>11.941312391344681</v>
      </c>
    </row>
    <row r="30" spans="1:95" x14ac:dyDescent="0.2">
      <c r="A30" s="1">
        <v>97219</v>
      </c>
      <c r="B30" s="34" t="s">
        <v>31</v>
      </c>
      <c r="C30" s="22">
        <v>710</v>
      </c>
      <c r="D30" s="23">
        <v>0.38503253796095444</v>
      </c>
      <c r="E30" s="22">
        <v>602.26854900000001</v>
      </c>
      <c r="F30" s="379">
        <v>0.35806691400598506</v>
      </c>
      <c r="G30" s="22">
        <v>552.1143440252697</v>
      </c>
      <c r="H30" s="292">
        <v>0.33830535785862137</v>
      </c>
      <c r="I30" s="22">
        <v>-50.154204974730305</v>
      </c>
      <c r="J30" s="292">
        <v>-8.3275484097593652E-2</v>
      </c>
      <c r="K30" s="570">
        <v>-1.7239326750850603E-2</v>
      </c>
      <c r="L30" s="504">
        <v>-1.8118465028736153E-2</v>
      </c>
      <c r="M30" s="504">
        <v>-1.7804577389215703E-2</v>
      </c>
      <c r="O30" s="909">
        <v>6.8414434866496201</v>
      </c>
      <c r="P30" s="234">
        <v>0.25</v>
      </c>
      <c r="Q30" s="910">
        <v>4.5609623244330804</v>
      </c>
      <c r="R30" s="234">
        <v>0.16666666666666669</v>
      </c>
      <c r="S30" s="910">
        <v>14.82312755440751</v>
      </c>
      <c r="T30" s="234">
        <v>0.54166666666666663</v>
      </c>
      <c r="U30" s="910">
        <v>0</v>
      </c>
      <c r="V30" s="234">
        <v>0</v>
      </c>
      <c r="W30" s="910">
        <v>1.1402405811082701</v>
      </c>
      <c r="X30" s="234">
        <v>4.1666666666666671E-2</v>
      </c>
      <c r="Y30" s="73">
        <v>27.36577394659848</v>
      </c>
      <c r="Z30" s="585">
        <v>7.0244190909159974E-3</v>
      </c>
      <c r="AA30" s="521" t="s">
        <v>31</v>
      </c>
      <c r="AB30" s="519">
        <v>42.188901501005994</v>
      </c>
      <c r="AC30" s="804">
        <v>0.23870967741935487</v>
      </c>
      <c r="AD30" s="519">
        <v>27.36577394659848</v>
      </c>
      <c r="AE30" s="804">
        <v>0.15483870967741936</v>
      </c>
      <c r="AF30" s="519"/>
      <c r="AG30" s="804">
        <v>0</v>
      </c>
      <c r="AH30" s="519">
        <v>92.359487069769855</v>
      </c>
      <c r="AI30" s="804">
        <v>0.52258064516129021</v>
      </c>
      <c r="AJ30" s="519">
        <v>1.1402405811082701</v>
      </c>
      <c r="AK30" s="804">
        <v>6.4516129032258073E-3</v>
      </c>
      <c r="AL30" s="519">
        <v>13.682886973299238</v>
      </c>
      <c r="AM30" s="804">
        <v>7.7419354838709667E-2</v>
      </c>
      <c r="AN30" s="331">
        <v>176.73729007178184</v>
      </c>
      <c r="AO30" s="911">
        <v>0.39344262295081972</v>
      </c>
      <c r="AQ30" s="34" t="s">
        <v>31</v>
      </c>
      <c r="AR30" s="22">
        <v>11.4024058110827</v>
      </c>
      <c r="AS30" s="234">
        <v>0.41666666666666663</v>
      </c>
      <c r="AT30" s="22">
        <v>15.963368135515777</v>
      </c>
      <c r="AU30" s="234">
        <v>0.58333333333333326</v>
      </c>
      <c r="AV30" s="22">
        <v>0</v>
      </c>
      <c r="AW30" s="234">
        <v>0</v>
      </c>
      <c r="AX30" s="22">
        <v>0</v>
      </c>
      <c r="AY30" s="907">
        <v>0</v>
      </c>
      <c r="AZ30" s="22">
        <v>0</v>
      </c>
      <c r="BA30" s="907">
        <v>0</v>
      </c>
      <c r="BB30" s="22">
        <v>0</v>
      </c>
      <c r="BC30" s="907">
        <v>0</v>
      </c>
      <c r="BD30" s="22">
        <v>0</v>
      </c>
      <c r="BE30" s="907">
        <v>0</v>
      </c>
      <c r="BF30" s="912">
        <v>27.36577394659848</v>
      </c>
      <c r="BH30" s="34" t="s">
        <v>31</v>
      </c>
      <c r="BI30" s="22">
        <v>1.1402405811082701</v>
      </c>
      <c r="BJ30" s="234">
        <v>4.1666666666666664E-2</v>
      </c>
      <c r="BK30" s="22">
        <v>0</v>
      </c>
      <c r="BL30" s="234">
        <v>0</v>
      </c>
      <c r="BM30" s="22">
        <v>5.7012029055413507</v>
      </c>
      <c r="BN30" s="234">
        <v>0.20833333333333331</v>
      </c>
      <c r="BO30" s="22">
        <v>9.1219246488661607</v>
      </c>
      <c r="BP30" s="234">
        <v>0.33333333333333331</v>
      </c>
      <c r="BQ30" s="22">
        <v>9.1219246488661607</v>
      </c>
      <c r="BR30" s="234">
        <v>0.33333333333333331</v>
      </c>
      <c r="BS30" s="22">
        <v>2.2804811622165402</v>
      </c>
      <c r="BT30" s="234">
        <v>8.3333333333333329E-2</v>
      </c>
      <c r="BU30" s="73">
        <v>27.365773946598484</v>
      </c>
      <c r="BV30" s="99">
        <v>4.1666666666666664E-2</v>
      </c>
      <c r="BW30" s="415" t="s">
        <v>31</v>
      </c>
      <c r="BX30" s="419">
        <v>2.2804811622165402</v>
      </c>
      <c r="BY30" s="589">
        <v>8.3333333333333343E-2</v>
      </c>
      <c r="BZ30" s="419">
        <v>3.42072174332481</v>
      </c>
      <c r="CA30" s="589">
        <v>0.125</v>
      </c>
      <c r="CB30" s="419">
        <v>12.542646392190969</v>
      </c>
      <c r="CC30" s="589">
        <v>0.45833333333333331</v>
      </c>
      <c r="CD30" s="419">
        <v>5.7012029055413507</v>
      </c>
      <c r="CE30" s="589">
        <v>0.20833333333333334</v>
      </c>
      <c r="CF30" s="419">
        <v>3.42072174332481</v>
      </c>
      <c r="CG30" s="589">
        <v>0.125</v>
      </c>
      <c r="CH30" s="591">
        <v>27.36577394659848</v>
      </c>
      <c r="CI30" s="413">
        <v>0.20833333333333334</v>
      </c>
      <c r="CJ30" s="415" t="s">
        <v>31</v>
      </c>
      <c r="CK30" s="419">
        <v>5.7012029055413507</v>
      </c>
      <c r="CL30" s="589">
        <v>0.20833333333333334</v>
      </c>
      <c r="CM30" s="419">
        <v>18.243849297732318</v>
      </c>
      <c r="CN30" s="589">
        <v>0.66666666666666663</v>
      </c>
      <c r="CO30" s="419">
        <v>3.42072174332481</v>
      </c>
      <c r="CP30" s="589">
        <v>0.125</v>
      </c>
      <c r="CQ30" s="591">
        <v>27.36577394659848</v>
      </c>
    </row>
    <row r="31" spans="1:95" x14ac:dyDescent="0.2">
      <c r="A31" s="1">
        <v>97225</v>
      </c>
      <c r="B31" s="35" t="s">
        <v>20</v>
      </c>
      <c r="C31" s="24">
        <v>1473</v>
      </c>
      <c r="D31" s="25">
        <v>0.33183149357963504</v>
      </c>
      <c r="E31" s="22">
        <v>1465.342993</v>
      </c>
      <c r="F31" s="380">
        <v>0.32592148420818506</v>
      </c>
      <c r="G31" s="22">
        <v>1300.4086811064626</v>
      </c>
      <c r="H31" s="293">
        <v>0.3034792721368651</v>
      </c>
      <c r="I31" s="24">
        <v>-164.93431189353737</v>
      </c>
      <c r="J31" s="293">
        <v>-0.11255679570000672</v>
      </c>
      <c r="K31" s="571">
        <v>-2.3599229135531918E-2</v>
      </c>
      <c r="L31" s="504">
        <v>-5.7892097163425582E-4</v>
      </c>
      <c r="M31" s="504">
        <v>-8.8621088404280401E-3</v>
      </c>
      <c r="O31" s="909">
        <v>6</v>
      </c>
      <c r="P31" s="234">
        <v>0.08</v>
      </c>
      <c r="Q31" s="910">
        <v>11</v>
      </c>
      <c r="R31" s="234">
        <v>0.14666666666666667</v>
      </c>
      <c r="S31" s="910">
        <v>51</v>
      </c>
      <c r="T31" s="234">
        <v>0.68</v>
      </c>
      <c r="U31" s="910">
        <v>5</v>
      </c>
      <c r="V31" s="234">
        <v>6.6666666666666666E-2</v>
      </c>
      <c r="W31" s="910">
        <v>2</v>
      </c>
      <c r="X31" s="234">
        <v>2.6666666666666668E-2</v>
      </c>
      <c r="Y31" s="73">
        <v>75</v>
      </c>
      <c r="Z31" s="585">
        <v>1.9251472033890132E-2</v>
      </c>
      <c r="AA31" s="523" t="s">
        <v>20</v>
      </c>
      <c r="AB31" s="519">
        <v>85</v>
      </c>
      <c r="AC31" s="805">
        <v>0.17525773195876287</v>
      </c>
      <c r="AD31" s="519">
        <v>111</v>
      </c>
      <c r="AE31" s="805">
        <v>0.22886597938144329</v>
      </c>
      <c r="AF31" s="519"/>
      <c r="AG31" s="805">
        <v>0</v>
      </c>
      <c r="AH31" s="519">
        <v>236</v>
      </c>
      <c r="AI31" s="805">
        <v>0.48659793814432989</v>
      </c>
      <c r="AJ31" s="519">
        <v>4</v>
      </c>
      <c r="AK31" s="805">
        <v>8.2474226804123713E-3</v>
      </c>
      <c r="AL31" s="519">
        <v>49</v>
      </c>
      <c r="AM31" s="805">
        <v>0.10103092783505155</v>
      </c>
      <c r="AN31" s="333">
        <v>485</v>
      </c>
      <c r="AO31" s="913">
        <v>0.56632653061224492</v>
      </c>
      <c r="AQ31" s="35" t="s">
        <v>20</v>
      </c>
      <c r="AR31" s="24">
        <v>19</v>
      </c>
      <c r="AS31" s="230">
        <v>0.25333333333333335</v>
      </c>
      <c r="AT31" s="24">
        <v>55</v>
      </c>
      <c r="AU31" s="230">
        <v>0.73333333333333328</v>
      </c>
      <c r="AV31" s="24">
        <v>1</v>
      </c>
      <c r="AW31" s="230">
        <v>1.3333333333333334E-2</v>
      </c>
      <c r="AX31" s="24">
        <v>1</v>
      </c>
      <c r="AY31" s="914">
        <v>1.3333333333333334E-2</v>
      </c>
      <c r="AZ31" s="24">
        <v>0</v>
      </c>
      <c r="BA31" s="914">
        <v>0</v>
      </c>
      <c r="BB31" s="24">
        <v>0</v>
      </c>
      <c r="BC31" s="914">
        <v>0</v>
      </c>
      <c r="BD31" s="24">
        <v>0</v>
      </c>
      <c r="BE31" s="914">
        <v>0</v>
      </c>
      <c r="BF31" s="915">
        <v>75</v>
      </c>
      <c r="BH31" s="35" t="s">
        <v>20</v>
      </c>
      <c r="BI31" s="24">
        <v>3</v>
      </c>
      <c r="BJ31" s="230">
        <v>0.04</v>
      </c>
      <c r="BK31" s="24">
        <v>4</v>
      </c>
      <c r="BL31" s="230">
        <v>5.3333333333333337E-2</v>
      </c>
      <c r="BM31" s="24">
        <v>26</v>
      </c>
      <c r="BN31" s="230">
        <v>0.34666666666666668</v>
      </c>
      <c r="BO31" s="24">
        <v>30</v>
      </c>
      <c r="BP31" s="230">
        <v>0.4</v>
      </c>
      <c r="BQ31" s="24">
        <v>9</v>
      </c>
      <c r="BR31" s="230">
        <v>0.12</v>
      </c>
      <c r="BS31" s="24">
        <v>3</v>
      </c>
      <c r="BT31" s="230">
        <v>0.04</v>
      </c>
      <c r="BU31" s="74">
        <v>75</v>
      </c>
      <c r="BV31" s="99">
        <v>9.3333333333333338E-2</v>
      </c>
      <c r="BW31" s="420" t="s">
        <v>20</v>
      </c>
      <c r="BX31" s="424">
        <v>7</v>
      </c>
      <c r="BY31" s="592">
        <v>9.3333333333333338E-2</v>
      </c>
      <c r="BZ31" s="424">
        <v>20</v>
      </c>
      <c r="CA31" s="592">
        <v>0.26666666666666666</v>
      </c>
      <c r="CB31" s="424">
        <v>28</v>
      </c>
      <c r="CC31" s="592">
        <v>0.37333333333333335</v>
      </c>
      <c r="CD31" s="424">
        <v>10</v>
      </c>
      <c r="CE31" s="592">
        <v>0.13333333333333333</v>
      </c>
      <c r="CF31" s="424">
        <v>10</v>
      </c>
      <c r="CG31" s="592">
        <v>0.13333333333333333</v>
      </c>
      <c r="CH31" s="593">
        <v>75</v>
      </c>
      <c r="CI31" s="413">
        <v>0.36</v>
      </c>
      <c r="CJ31" s="420" t="s">
        <v>20</v>
      </c>
      <c r="CK31" s="424">
        <v>27</v>
      </c>
      <c r="CL31" s="592">
        <v>0.36</v>
      </c>
      <c r="CM31" s="424">
        <v>38</v>
      </c>
      <c r="CN31" s="592">
        <v>0.50666666666666671</v>
      </c>
      <c r="CO31" s="424">
        <v>10</v>
      </c>
      <c r="CP31" s="592">
        <v>0.13333333333333333</v>
      </c>
      <c r="CQ31" s="593">
        <v>75</v>
      </c>
    </row>
    <row r="32" spans="1:95" x14ac:dyDescent="0.2">
      <c r="A32" s="3"/>
      <c r="B32" s="37" t="s">
        <v>37</v>
      </c>
      <c r="C32" s="26">
        <v>8293</v>
      </c>
      <c r="D32" s="27">
        <v>0.35385731353473288</v>
      </c>
      <c r="E32" s="26">
        <v>7771.4352849999996</v>
      </c>
      <c r="F32" s="383">
        <v>0.32676429739730056</v>
      </c>
      <c r="G32" s="26">
        <v>6935.7067156805961</v>
      </c>
      <c r="H32" s="289">
        <v>0.29637239191866527</v>
      </c>
      <c r="I32" s="26">
        <v>-835.7285693194035</v>
      </c>
      <c r="J32" s="289">
        <v>-0.10753850976955071</v>
      </c>
      <c r="K32" s="573">
        <v>-2.2497454361342095E-2</v>
      </c>
      <c r="L32" s="505">
        <v>-7.1914520609374089E-3</v>
      </c>
      <c r="M32" s="505">
        <v>-1.2685200977057609E-2</v>
      </c>
      <c r="O32" s="298">
        <v>41.896772094810146</v>
      </c>
      <c r="P32" s="227">
        <v>0.17885128981850609</v>
      </c>
      <c r="Q32" s="228">
        <v>62.40384899441375</v>
      </c>
      <c r="R32" s="227">
        <v>0.26639304949396625</v>
      </c>
      <c r="S32" s="228">
        <v>96.863519416358855</v>
      </c>
      <c r="T32" s="227">
        <v>0.41349642270225578</v>
      </c>
      <c r="U32" s="228">
        <v>12.972535515874657</v>
      </c>
      <c r="V32" s="227">
        <v>5.5377886964183692E-2</v>
      </c>
      <c r="W32" s="228">
        <v>20.118118211930362</v>
      </c>
      <c r="X32" s="227">
        <v>8.5881351021088195E-2</v>
      </c>
      <c r="Y32" s="76">
        <v>234.25479423338777</v>
      </c>
      <c r="Z32" s="585">
        <v>6.0129994933183356E-2</v>
      </c>
      <c r="AA32" s="526" t="s">
        <v>37</v>
      </c>
      <c r="AB32" s="315">
        <v>446.61053995865001</v>
      </c>
      <c r="AC32" s="155">
        <v>0.17342367168131081</v>
      </c>
      <c r="AD32" s="315">
        <v>441.53367769742391</v>
      </c>
      <c r="AE32" s="155">
        <v>0.17145227151228742</v>
      </c>
      <c r="AF32" s="315"/>
      <c r="AG32" s="155">
        <v>0</v>
      </c>
      <c r="AH32" s="315">
        <v>1477.3157413396136</v>
      </c>
      <c r="AI32" s="155">
        <v>0.57365757673214379</v>
      </c>
      <c r="AJ32" s="315">
        <v>10.108127557930771</v>
      </c>
      <c r="AK32" s="155">
        <v>3.9250945467648362E-3</v>
      </c>
      <c r="AL32" s="315">
        <v>199.68900279780868</v>
      </c>
      <c r="AM32" s="155">
        <v>7.7541385527493067E-2</v>
      </c>
      <c r="AN32" s="335">
        <v>2575.2570893514271</v>
      </c>
      <c r="AO32" s="330">
        <v>0.49714187056544457</v>
      </c>
      <c r="AQ32" s="37" t="s">
        <v>37</v>
      </c>
      <c r="AR32" s="26">
        <v>104.28576444533923</v>
      </c>
      <c r="AS32" s="227">
        <v>0.4451809184380634</v>
      </c>
      <c r="AT32" s="26">
        <v>127.96596550238461</v>
      </c>
      <c r="AU32" s="227">
        <v>0.54626828842995689</v>
      </c>
      <c r="AV32" s="26">
        <v>2.0030642856642</v>
      </c>
      <c r="AW32" s="227">
        <v>8.5507931319798204E-3</v>
      </c>
      <c r="AX32" s="26">
        <v>1</v>
      </c>
      <c r="AY32" s="921">
        <v>4.2688560687628883E-3</v>
      </c>
      <c r="AZ32" s="26">
        <v>0</v>
      </c>
      <c r="BA32" s="921">
        <v>0</v>
      </c>
      <c r="BB32" s="26">
        <v>0</v>
      </c>
      <c r="BC32" s="921">
        <v>0</v>
      </c>
      <c r="BD32" s="26">
        <v>1.0030642856642</v>
      </c>
      <c r="BE32" s="921">
        <v>4.2819370632169321E-3</v>
      </c>
      <c r="BF32" s="922">
        <v>234.254794233388</v>
      </c>
      <c r="BH32" s="37" t="s">
        <v>37</v>
      </c>
      <c r="BI32" s="26">
        <v>15.13213383950756</v>
      </c>
      <c r="BJ32" s="227">
        <v>6.4596901374114099E-2</v>
      </c>
      <c r="BK32" s="26">
        <v>16.010468595435782</v>
      </c>
      <c r="BL32" s="227">
        <v>6.8346386027363662E-2</v>
      </c>
      <c r="BM32" s="26">
        <v>69.631798138175199</v>
      </c>
      <c r="BN32" s="227">
        <v>0.29724812406102152</v>
      </c>
      <c r="BO32" s="26">
        <v>88.130352371580159</v>
      </c>
      <c r="BP32" s="227">
        <v>0.37621578956363166</v>
      </c>
      <c r="BQ32" s="26">
        <v>32.10606216979356</v>
      </c>
      <c r="BR32" s="227">
        <v>0.13705615833760179</v>
      </c>
      <c r="BS32" s="26">
        <v>13.243979118895771</v>
      </c>
      <c r="BT32" s="227">
        <v>5.653664063626717E-2</v>
      </c>
      <c r="BU32" s="76">
        <v>234.25479423338805</v>
      </c>
      <c r="BV32" s="99">
        <v>0.13294328740147776</v>
      </c>
      <c r="BW32" s="37" t="s">
        <v>37</v>
      </c>
      <c r="BX32" s="26">
        <v>34.268966564636088</v>
      </c>
      <c r="BY32" s="227">
        <v>0.14628928588967927</v>
      </c>
      <c r="BZ32" s="26">
        <v>45.392309821280939</v>
      </c>
      <c r="CA32" s="227">
        <v>0.19377323725574036</v>
      </c>
      <c r="CB32" s="26">
        <v>86.510136421192513</v>
      </c>
      <c r="CC32" s="227">
        <v>0.369299320871113</v>
      </c>
      <c r="CD32" s="26">
        <v>35.659495722935617</v>
      </c>
      <c r="CE32" s="227">
        <v>0.15222525472587795</v>
      </c>
      <c r="CF32" s="26">
        <v>32.423885703342869</v>
      </c>
      <c r="CG32" s="227">
        <v>0.13841290125758943</v>
      </c>
      <c r="CH32" s="76">
        <v>234.25479423338803</v>
      </c>
      <c r="CI32" s="413">
        <v>0.34006252314541963</v>
      </c>
      <c r="CJ32" s="37" t="s">
        <v>37</v>
      </c>
      <c r="CK32" s="26">
        <v>79.661276385917034</v>
      </c>
      <c r="CL32" s="227">
        <v>0.34006252314541968</v>
      </c>
      <c r="CM32" s="26">
        <v>122.16963214412813</v>
      </c>
      <c r="CN32" s="227">
        <v>0.52152457559699095</v>
      </c>
      <c r="CO32" s="26">
        <v>32.423885703342869</v>
      </c>
      <c r="CP32" s="227">
        <v>0.13841290125758943</v>
      </c>
      <c r="CQ32" s="76">
        <v>234.25479423338803</v>
      </c>
    </row>
    <row r="33" spans="1:95" ht="13.5" thickBot="1" x14ac:dyDescent="0.25">
      <c r="A33" s="3"/>
      <c r="B33" s="36" t="s">
        <v>277</v>
      </c>
      <c r="C33" s="68">
        <v>40011</v>
      </c>
      <c r="D33" s="53">
        <v>0.36939141031795858</v>
      </c>
      <c r="E33" s="68">
        <v>37142.566215999992</v>
      </c>
      <c r="F33" s="381">
        <v>0.33727336156459614</v>
      </c>
      <c r="G33" s="68">
        <v>31683.634325233492</v>
      </c>
      <c r="H33" s="290">
        <v>0.30210279017547692</v>
      </c>
      <c r="I33" s="68">
        <v>-5458.9318907665001</v>
      </c>
      <c r="J33" s="290">
        <v>-0.14697239439570395</v>
      </c>
      <c r="K33" s="582">
        <v>-3.1292600325428022E-2</v>
      </c>
      <c r="L33" s="580">
        <v>-8.2315742968517291E-3</v>
      </c>
      <c r="M33" s="580">
        <v>-1.6530007527818635E-2</v>
      </c>
      <c r="O33" s="297">
        <v>196.8298319503763</v>
      </c>
      <c r="P33" s="224">
        <v>0.19298882358696881</v>
      </c>
      <c r="Q33" s="225">
        <v>423.14373960805011</v>
      </c>
      <c r="R33" s="224">
        <v>0.4148863599890511</v>
      </c>
      <c r="S33" s="225">
        <v>263.85672794076538</v>
      </c>
      <c r="T33" s="224">
        <v>0.25870773254347557</v>
      </c>
      <c r="U33" s="225">
        <v>41.876100769769437</v>
      </c>
      <c r="V33" s="224">
        <v>4.1058915429062898E-2</v>
      </c>
      <c r="W33" s="225">
        <v>94.196350014795939</v>
      </c>
      <c r="X33" s="224">
        <v>9.2358168451441722E-2</v>
      </c>
      <c r="Y33" s="75">
        <v>1019.9027502837571</v>
      </c>
      <c r="Z33" s="585">
        <v>0.26179505699167172</v>
      </c>
      <c r="AA33" s="525" t="s">
        <v>277</v>
      </c>
      <c r="AB33" s="313">
        <v>1752.3391280017859</v>
      </c>
      <c r="AC33" s="150">
        <v>0.14674092424777099</v>
      </c>
      <c r="AD33" s="313">
        <v>2431.8956869484464</v>
      </c>
      <c r="AE33" s="150">
        <v>0.20364700820434989</v>
      </c>
      <c r="AF33" s="313">
        <v>0</v>
      </c>
      <c r="AG33" s="150">
        <v>0</v>
      </c>
      <c r="AH33" s="313">
        <v>6974.4026023240931</v>
      </c>
      <c r="AI33" s="150">
        <v>0.58403665568326779</v>
      </c>
      <c r="AJ33" s="313">
        <v>63.534538180983915</v>
      </c>
      <c r="AK33" s="150">
        <v>5.3203838830923906E-3</v>
      </c>
      <c r="AL33" s="313">
        <v>719.54871302687764</v>
      </c>
      <c r="AM33" s="150">
        <v>6.0255027981518973E-2</v>
      </c>
      <c r="AN33" s="334">
        <v>11941.720668482187</v>
      </c>
      <c r="AO33" s="330">
        <v>0.58120440044600408</v>
      </c>
      <c r="AQ33" s="36" t="s">
        <v>277</v>
      </c>
      <c r="AR33" s="68">
        <v>462.61555390134549</v>
      </c>
      <c r="AS33" s="224">
        <v>0.4535879070554879</v>
      </c>
      <c r="AT33" s="68">
        <v>547.30613163343946</v>
      </c>
      <c r="AU33" s="224">
        <v>0.53662580229455004</v>
      </c>
      <c r="AV33" s="68">
        <v>9.981064748972571</v>
      </c>
      <c r="AW33" s="224">
        <v>9.7862906499621045E-3</v>
      </c>
      <c r="AX33" s="68">
        <v>1.9866530420144199</v>
      </c>
      <c r="AY33" s="917">
        <v>1.9478847777022789E-3</v>
      </c>
      <c r="AZ33" s="68">
        <v>0.99997618666728005</v>
      </c>
      <c r="BA33" s="917">
        <v>9.8046229053609917E-4</v>
      </c>
      <c r="BB33" s="68">
        <v>3.5049439596702001</v>
      </c>
      <c r="BC33" s="917">
        <v>3.4365472185412323E-3</v>
      </c>
      <c r="BD33" s="68">
        <v>3.48949156062067</v>
      </c>
      <c r="BE33" s="917">
        <v>3.4213963631824925E-3</v>
      </c>
      <c r="BF33" s="918">
        <v>1019.9027502837575</v>
      </c>
      <c r="BH33" s="36" t="s">
        <v>277</v>
      </c>
      <c r="BI33" s="68">
        <v>39.583924973939929</v>
      </c>
      <c r="BJ33" s="224">
        <v>3.881146997880619E-2</v>
      </c>
      <c r="BK33" s="68">
        <v>91.348444854367187</v>
      </c>
      <c r="BL33" s="224">
        <v>8.9565838339932105E-2</v>
      </c>
      <c r="BM33" s="68">
        <v>335.1482180936178</v>
      </c>
      <c r="BN33" s="224">
        <v>0.32860801483315222</v>
      </c>
      <c r="BO33" s="68">
        <v>394.43429298011517</v>
      </c>
      <c r="BP33" s="224">
        <v>0.38673715986193341</v>
      </c>
      <c r="BQ33" s="68">
        <v>132.82013921717149</v>
      </c>
      <c r="BR33" s="224">
        <v>0.13022823909457859</v>
      </c>
      <c r="BS33" s="68">
        <v>26.567730164546148</v>
      </c>
      <c r="BT33" s="224">
        <v>2.6049277891597472E-2</v>
      </c>
      <c r="BU33" s="75">
        <v>1019.9027502837578</v>
      </c>
      <c r="BV33" s="99">
        <v>0.12837730831873828</v>
      </c>
      <c r="BW33" s="36" t="s">
        <v>277</v>
      </c>
      <c r="BX33" s="68">
        <v>141.56969070840893</v>
      </c>
      <c r="BY33" s="224">
        <v>0.13880704868088781</v>
      </c>
      <c r="BZ33" s="68">
        <v>178.13516528015825</v>
      </c>
      <c r="CA33" s="224">
        <v>0.1746589713878087</v>
      </c>
      <c r="CB33" s="68">
        <v>396.94396701317066</v>
      </c>
      <c r="CC33" s="224">
        <v>0.38919785921033428</v>
      </c>
      <c r="CD33" s="68">
        <v>141.88164692162098</v>
      </c>
      <c r="CE33" s="224">
        <v>0.1391129172679911</v>
      </c>
      <c r="CF33" s="68">
        <v>161.37228036039889</v>
      </c>
      <c r="CG33" s="224">
        <v>0.15822320345297808</v>
      </c>
      <c r="CH33" s="75">
        <v>1019.9027502837578</v>
      </c>
      <c r="CI33" s="413">
        <v>0.3134660200686965</v>
      </c>
      <c r="CJ33" s="36" t="s">
        <v>277</v>
      </c>
      <c r="CK33" s="68">
        <v>319.70485598856715</v>
      </c>
      <c r="CL33" s="224">
        <v>0.3134660200686965</v>
      </c>
      <c r="CM33" s="68">
        <v>538.82561393479159</v>
      </c>
      <c r="CN33" s="224">
        <v>0.52831077647832536</v>
      </c>
      <c r="CO33" s="68">
        <v>161.37228036039889</v>
      </c>
      <c r="CP33" s="224">
        <v>0.15822320345297808</v>
      </c>
      <c r="CQ33" s="75">
        <v>1019.9027502837577</v>
      </c>
    </row>
    <row r="34" spans="1:95" x14ac:dyDescent="0.2">
      <c r="A34" s="1">
        <v>97210</v>
      </c>
      <c r="B34" s="33" t="s">
        <v>33</v>
      </c>
      <c r="C34" s="70">
        <v>6792</v>
      </c>
      <c r="D34" s="52">
        <v>0.36648141153617869</v>
      </c>
      <c r="E34" s="70">
        <v>6516.2577310000015</v>
      </c>
      <c r="F34" s="382">
        <v>0.3395829762363855</v>
      </c>
      <c r="G34" s="70">
        <v>5415.8252195876612</v>
      </c>
      <c r="H34" s="291">
        <v>0.2971646211022036</v>
      </c>
      <c r="I34" s="70">
        <v>-1100.4325114123403</v>
      </c>
      <c r="J34" s="291">
        <v>-0.16887492128760001</v>
      </c>
      <c r="K34" s="569">
        <v>-3.6319042317476513E-2</v>
      </c>
      <c r="L34" s="504">
        <v>-4.5944359718362859E-3</v>
      </c>
      <c r="M34" s="504">
        <v>-1.6042791685084712E-2</v>
      </c>
      <c r="O34" s="909">
        <v>20.09761714052182</v>
      </c>
      <c r="P34" s="237">
        <v>0.2868098356053666</v>
      </c>
      <c r="Q34" s="910">
        <v>29.97861468906126</v>
      </c>
      <c r="R34" s="237">
        <v>0.42781994952576968</v>
      </c>
      <c r="S34" s="910">
        <v>10.00293466240068</v>
      </c>
      <c r="T34" s="237">
        <v>0.1427502587015583</v>
      </c>
      <c r="U34" s="910">
        <v>0</v>
      </c>
      <c r="V34" s="237">
        <v>0</v>
      </c>
      <c r="W34" s="910">
        <v>9.9938039767659799</v>
      </c>
      <c r="X34" s="237">
        <v>0.14261995616730549</v>
      </c>
      <c r="Y34" s="72">
        <v>70.07297046874973</v>
      </c>
      <c r="Z34" s="585">
        <v>1.798677108414326E-2</v>
      </c>
      <c r="AA34" s="518" t="s">
        <v>121</v>
      </c>
      <c r="AB34" s="519">
        <v>318.61913989379639</v>
      </c>
      <c r="AC34" s="804">
        <v>0.15379153954320557</v>
      </c>
      <c r="AD34" s="519">
        <v>478.58947570212382</v>
      </c>
      <c r="AE34" s="804">
        <v>0.23100624872045944</v>
      </c>
      <c r="AF34" s="519"/>
      <c r="AG34" s="804">
        <v>0</v>
      </c>
      <c r="AH34" s="519">
        <v>1184.322266876602</v>
      </c>
      <c r="AI34" s="804">
        <v>0.57165035596719993</v>
      </c>
      <c r="AJ34" s="519">
        <v>2.49616832278282</v>
      </c>
      <c r="AK34" s="804">
        <v>1.2048540757711888E-3</v>
      </c>
      <c r="AL34" s="519">
        <v>87.732818701838667</v>
      </c>
      <c r="AM34" s="804">
        <v>4.2347001693363778E-2</v>
      </c>
      <c r="AN34" s="331">
        <v>2071.7598694971439</v>
      </c>
      <c r="AO34" s="906">
        <v>0.60033153974932152</v>
      </c>
      <c r="AQ34" s="33" t="s">
        <v>33</v>
      </c>
      <c r="AR34" s="70">
        <v>70.131152649843713</v>
      </c>
      <c r="AS34" s="237">
        <v>0.50866373644498752</v>
      </c>
      <c r="AT34" s="70">
        <v>67.742156621198589</v>
      </c>
      <c r="AU34" s="237">
        <v>0.49133626355501248</v>
      </c>
      <c r="AV34" s="70">
        <v>0</v>
      </c>
      <c r="AW34" s="237">
        <v>0</v>
      </c>
      <c r="AX34" s="70">
        <v>0</v>
      </c>
      <c r="AY34" s="919">
        <v>0</v>
      </c>
      <c r="AZ34" s="70">
        <v>0</v>
      </c>
      <c r="BA34" s="919">
        <v>0</v>
      </c>
      <c r="BB34" s="70">
        <v>0</v>
      </c>
      <c r="BC34" s="919">
        <v>0</v>
      </c>
      <c r="BD34" s="70">
        <v>0</v>
      </c>
      <c r="BE34" s="919">
        <v>0</v>
      </c>
      <c r="BF34" s="908">
        <v>137.8733092710423</v>
      </c>
      <c r="BH34" s="33" t="s">
        <v>33</v>
      </c>
      <c r="BI34" s="70">
        <v>2.49616832278282</v>
      </c>
      <c r="BJ34" s="237">
        <v>1.8104797338806555E-2</v>
      </c>
      <c r="BK34" s="70">
        <v>32.707080872842077</v>
      </c>
      <c r="BL34" s="237">
        <v>0.23722561709564757</v>
      </c>
      <c r="BM34" s="70">
        <v>57.640470174585715</v>
      </c>
      <c r="BN34" s="237">
        <v>0.41806837363475119</v>
      </c>
      <c r="BO34" s="70">
        <v>32.480047664970606</v>
      </c>
      <c r="BP34" s="237">
        <v>0.23557893719021966</v>
      </c>
      <c r="BQ34" s="70">
        <v>12.549542235861081</v>
      </c>
      <c r="BR34" s="237">
        <v>9.1022274740575018E-2</v>
      </c>
      <c r="BS34" s="70">
        <v>0</v>
      </c>
      <c r="BT34" s="237">
        <v>0</v>
      </c>
      <c r="BU34" s="72">
        <v>137.8733092710423</v>
      </c>
      <c r="BV34" s="99">
        <v>0.25533041443445414</v>
      </c>
      <c r="BW34" s="408" t="s">
        <v>33</v>
      </c>
      <c r="BX34" s="412">
        <v>27.592796248015169</v>
      </c>
      <c r="BY34" s="594">
        <v>0.20013152940117698</v>
      </c>
      <c r="BZ34" s="412">
        <v>27.664652726761133</v>
      </c>
      <c r="CA34" s="594">
        <v>0.20065270698896304</v>
      </c>
      <c r="CB34" s="412">
        <v>39.962599535283402</v>
      </c>
      <c r="CC34" s="594">
        <v>0.28985015117553864</v>
      </c>
      <c r="CD34" s="412">
        <v>27.603684169830508</v>
      </c>
      <c r="CE34" s="594">
        <v>0.20021049988410008</v>
      </c>
      <c r="CF34" s="412">
        <v>15.049576591152078</v>
      </c>
      <c r="CG34" s="594">
        <v>0.1091551125502212</v>
      </c>
      <c r="CH34" s="590">
        <v>137.8733092710423</v>
      </c>
      <c r="CI34" s="413">
        <v>0.40078423639014005</v>
      </c>
      <c r="CJ34" s="408" t="s">
        <v>33</v>
      </c>
      <c r="CK34" s="412">
        <v>55.257448974776302</v>
      </c>
      <c r="CL34" s="594">
        <v>0.4007842363901401</v>
      </c>
      <c r="CM34" s="412">
        <v>67.566283705113904</v>
      </c>
      <c r="CN34" s="594">
        <v>0.49006065105963875</v>
      </c>
      <c r="CO34" s="412">
        <v>15.049576591152078</v>
      </c>
      <c r="CP34" s="594">
        <v>0.1091551125502212</v>
      </c>
      <c r="CQ34" s="590">
        <v>137.87330927104227</v>
      </c>
    </row>
    <row r="35" spans="1:95" x14ac:dyDescent="0.2">
      <c r="A35" s="1">
        <v>97217</v>
      </c>
      <c r="B35" s="34" t="s">
        <v>14</v>
      </c>
      <c r="C35" s="22">
        <v>2563</v>
      </c>
      <c r="D35" s="23">
        <v>0.35259320401705874</v>
      </c>
      <c r="E35" s="22">
        <v>3067.2702740000004</v>
      </c>
      <c r="F35" s="379">
        <v>0.34255866361402731</v>
      </c>
      <c r="G35" s="22">
        <v>2817.9897884135498</v>
      </c>
      <c r="H35" s="292">
        <v>0.32985950935427244</v>
      </c>
      <c r="I35" s="22">
        <v>-249.2804855864506</v>
      </c>
      <c r="J35" s="292">
        <v>-8.1271118394586755E-2</v>
      </c>
      <c r="K35" s="570">
        <v>-1.6809952111503046E-2</v>
      </c>
      <c r="L35" s="504">
        <v>2.0157082058501974E-2</v>
      </c>
      <c r="M35" s="504">
        <v>6.7976672817442463E-3</v>
      </c>
      <c r="O35" s="909">
        <v>12.08966725146648</v>
      </c>
      <c r="P35" s="234">
        <v>0.25</v>
      </c>
      <c r="Q35" s="910">
        <v>14.104611793377559</v>
      </c>
      <c r="R35" s="234">
        <v>0.29166666666666663</v>
      </c>
      <c r="S35" s="910">
        <v>10.074722709555401</v>
      </c>
      <c r="T35" s="234">
        <v>0.20833333333333334</v>
      </c>
      <c r="U35" s="910">
        <v>10.074722709555401</v>
      </c>
      <c r="V35" s="234">
        <v>0.20833333333333334</v>
      </c>
      <c r="W35" s="910">
        <v>2.0149445419110799</v>
      </c>
      <c r="X35" s="234">
        <v>4.1666666666666664E-2</v>
      </c>
      <c r="Y35" s="73">
        <v>48.35866900586592</v>
      </c>
      <c r="Z35" s="585">
        <v>1.2413007519501029E-2</v>
      </c>
      <c r="AA35" s="521" t="s">
        <v>14</v>
      </c>
      <c r="AB35" s="519">
        <v>179.93707124626178</v>
      </c>
      <c r="AC35" s="804">
        <v>0.18192290937588451</v>
      </c>
      <c r="AD35" s="519">
        <v>129.95646435736526</v>
      </c>
      <c r="AE35" s="804">
        <v>0.13139070189565782</v>
      </c>
      <c r="AF35" s="519"/>
      <c r="AG35" s="804">
        <v>0</v>
      </c>
      <c r="AH35" s="519">
        <v>592.90374059134115</v>
      </c>
      <c r="AI35" s="804">
        <v>0.59944719963014492</v>
      </c>
      <c r="AJ35" s="519">
        <v>6.04483362573324</v>
      </c>
      <c r="AK35" s="804">
        <v>6.1115461770605752E-3</v>
      </c>
      <c r="AL35" s="519">
        <v>80.24206799705965</v>
      </c>
      <c r="AM35" s="804">
        <v>8.1127642921252213E-2</v>
      </c>
      <c r="AN35" s="331">
        <v>989.08417781776109</v>
      </c>
      <c r="AO35" s="911">
        <v>0.41935842289910691</v>
      </c>
      <c r="AQ35" s="34" t="s">
        <v>14</v>
      </c>
      <c r="AR35" s="22">
        <v>32.239112670577263</v>
      </c>
      <c r="AS35" s="234">
        <v>0.31067961165048547</v>
      </c>
      <c r="AT35" s="22">
        <v>69.515586695932242</v>
      </c>
      <c r="AU35" s="234">
        <v>0.66990291262135948</v>
      </c>
      <c r="AV35" s="22">
        <v>2.0149445419110799</v>
      </c>
      <c r="AW35" s="234">
        <v>1.9417475728155349E-2</v>
      </c>
      <c r="AX35" s="22">
        <v>0</v>
      </c>
      <c r="AY35" s="907">
        <v>0</v>
      </c>
      <c r="AZ35" s="22">
        <v>0</v>
      </c>
      <c r="BA35" s="907">
        <v>0</v>
      </c>
      <c r="BB35" s="22">
        <v>0</v>
      </c>
      <c r="BC35" s="907">
        <v>0</v>
      </c>
      <c r="BD35" s="22">
        <v>2.0149445419110799</v>
      </c>
      <c r="BE35" s="907">
        <v>1.9417475728155349E-2</v>
      </c>
      <c r="BF35" s="912">
        <v>103.76964390842056</v>
      </c>
      <c r="BH35" s="34" t="s">
        <v>14</v>
      </c>
      <c r="BI35" s="22">
        <v>9.06725043859986</v>
      </c>
      <c r="BJ35" s="234">
        <v>8.737864077669906E-2</v>
      </c>
      <c r="BK35" s="22">
        <v>11.082194980510941</v>
      </c>
      <c r="BL35" s="234">
        <v>0.10679611650485442</v>
      </c>
      <c r="BM35" s="22">
        <v>30.224168128666186</v>
      </c>
      <c r="BN35" s="234">
        <v>0.29126213592233008</v>
      </c>
      <c r="BO35" s="22">
        <v>36.269001754399419</v>
      </c>
      <c r="BP35" s="234">
        <v>0.34951456310679607</v>
      </c>
      <c r="BQ35" s="22">
        <v>13.097139522422022</v>
      </c>
      <c r="BR35" s="234">
        <v>0.12621359223300979</v>
      </c>
      <c r="BS35" s="22">
        <v>4.0298890838221597</v>
      </c>
      <c r="BT35" s="234">
        <v>3.883495145631069E-2</v>
      </c>
      <c r="BU35" s="73">
        <v>103.76964390842058</v>
      </c>
      <c r="BV35" s="99">
        <v>0.19417475728155348</v>
      </c>
      <c r="BW35" s="415" t="s">
        <v>14</v>
      </c>
      <c r="BX35" s="419">
        <v>23.171862231977414</v>
      </c>
      <c r="BY35" s="589">
        <v>0.22330097087378639</v>
      </c>
      <c r="BZ35" s="419">
        <v>13.097139522422022</v>
      </c>
      <c r="CA35" s="589">
        <v>0.12621359223300976</v>
      </c>
      <c r="CB35" s="419">
        <v>36.269001754399419</v>
      </c>
      <c r="CC35" s="589">
        <v>0.34951456310679596</v>
      </c>
      <c r="CD35" s="419">
        <v>20.149445419110798</v>
      </c>
      <c r="CE35" s="589">
        <v>0.1941747572815534</v>
      </c>
      <c r="CF35" s="419">
        <v>11.082194980510941</v>
      </c>
      <c r="CG35" s="589">
        <v>0.10679611650485439</v>
      </c>
      <c r="CH35" s="591">
        <v>103.7696439084206</v>
      </c>
      <c r="CI35" s="413">
        <v>0.34951456310679618</v>
      </c>
      <c r="CJ35" s="415" t="s">
        <v>14</v>
      </c>
      <c r="CK35" s="419">
        <v>36.26900175439944</v>
      </c>
      <c r="CL35" s="589">
        <v>0.34951456310679618</v>
      </c>
      <c r="CM35" s="419">
        <v>56.418447173510216</v>
      </c>
      <c r="CN35" s="589">
        <v>0.54368932038834938</v>
      </c>
      <c r="CO35" s="419">
        <v>11.082194980510941</v>
      </c>
      <c r="CP35" s="589">
        <v>0.10679611650485439</v>
      </c>
      <c r="CQ35" s="591">
        <v>103.7696439084206</v>
      </c>
    </row>
    <row r="36" spans="1:95" x14ac:dyDescent="0.2">
      <c r="A36" s="1">
        <v>97220</v>
      </c>
      <c r="B36" s="34" t="s">
        <v>28</v>
      </c>
      <c r="C36" s="22">
        <v>4756</v>
      </c>
      <c r="D36" s="23">
        <v>0.36531223596282358</v>
      </c>
      <c r="E36" s="22">
        <v>4742.9979219999996</v>
      </c>
      <c r="F36" s="379">
        <v>0.34831445413820955</v>
      </c>
      <c r="G36" s="22">
        <v>3610.2861631622081</v>
      </c>
      <c r="H36" s="292">
        <v>0.29211798391149857</v>
      </c>
      <c r="I36" s="22">
        <v>-1132.7117588377914</v>
      </c>
      <c r="J36" s="292">
        <v>-0.23881767975984189</v>
      </c>
      <c r="K36" s="570">
        <v>-5.3113906078002815E-2</v>
      </c>
      <c r="L36" s="504">
        <v>-3.0412819392211521E-4</v>
      </c>
      <c r="M36" s="504">
        <v>-1.9494612362588981E-2</v>
      </c>
      <c r="O36" s="909">
        <v>15.05356979376362</v>
      </c>
      <c r="P36" s="234">
        <v>0.33368146568713514</v>
      </c>
      <c r="Q36" s="910">
        <v>10.0082416399572</v>
      </c>
      <c r="R36" s="234">
        <v>0.22184536858197235</v>
      </c>
      <c r="S36" s="910">
        <v>15.02828925584152</v>
      </c>
      <c r="T36" s="234">
        <v>0.33312109050285821</v>
      </c>
      <c r="U36" s="910">
        <v>0</v>
      </c>
      <c r="V36" s="234">
        <v>0</v>
      </c>
      <c r="W36" s="910">
        <v>5.02349218789786</v>
      </c>
      <c r="X36" s="234">
        <v>0.11135207522803429</v>
      </c>
      <c r="Y36" s="73">
        <v>45.113592877460199</v>
      </c>
      <c r="Z36" s="585">
        <v>1.1580040955049734E-2</v>
      </c>
      <c r="AA36" s="521" t="s">
        <v>28</v>
      </c>
      <c r="AB36" s="519">
        <v>183.0150507698736</v>
      </c>
      <c r="AC36" s="804">
        <v>0.1290494897402342</v>
      </c>
      <c r="AD36" s="519">
        <v>345.87728425987575</v>
      </c>
      <c r="AE36" s="804">
        <v>0.24388861385285798</v>
      </c>
      <c r="AF36" s="519"/>
      <c r="AG36" s="804">
        <v>0</v>
      </c>
      <c r="AH36" s="519">
        <v>811.6380324582899</v>
      </c>
      <c r="AI36" s="804">
        <v>0.57231071161580993</v>
      </c>
      <c r="AJ36" s="519">
        <v>7.5091358149693201</v>
      </c>
      <c r="AK36" s="804">
        <v>5.2949205064582875E-3</v>
      </c>
      <c r="AL36" s="519">
        <v>70.13774899196406</v>
      </c>
      <c r="AM36" s="804">
        <v>4.9456264284639513E-2</v>
      </c>
      <c r="AN36" s="331">
        <v>1418.1772522949727</v>
      </c>
      <c r="AO36" s="911">
        <v>0.65396539399728815</v>
      </c>
      <c r="AQ36" s="34" t="s">
        <v>28</v>
      </c>
      <c r="AR36" s="22">
        <v>42.600311557074654</v>
      </c>
      <c r="AS36" s="234">
        <v>0.34833322101269892</v>
      </c>
      <c r="AT36" s="22">
        <v>79.697273017902205</v>
      </c>
      <c r="AU36" s="234">
        <v>0.65166677898730108</v>
      </c>
      <c r="AV36" s="22">
        <v>0</v>
      </c>
      <c r="AW36" s="234">
        <v>0</v>
      </c>
      <c r="AX36" s="22">
        <v>0</v>
      </c>
      <c r="AY36" s="907">
        <v>0</v>
      </c>
      <c r="AZ36" s="22">
        <v>0</v>
      </c>
      <c r="BA36" s="907">
        <v>0</v>
      </c>
      <c r="BB36" s="22">
        <v>0</v>
      </c>
      <c r="BC36" s="907">
        <v>0</v>
      </c>
      <c r="BD36" s="22">
        <v>0</v>
      </c>
      <c r="BE36" s="907">
        <v>0</v>
      </c>
      <c r="BF36" s="912">
        <v>122.29758457497687</v>
      </c>
      <c r="BH36" s="34" t="s">
        <v>28</v>
      </c>
      <c r="BI36" s="22">
        <v>0</v>
      </c>
      <c r="BJ36" s="234">
        <v>0</v>
      </c>
      <c r="BK36" s="22">
        <v>22.04424045666865</v>
      </c>
      <c r="BL36" s="234">
        <v>0.18025082452183677</v>
      </c>
      <c r="BM36" s="22">
        <v>65.155412570447311</v>
      </c>
      <c r="BN36" s="234">
        <v>0.53276123806437514</v>
      </c>
      <c r="BO36" s="22">
        <v>30.086203978670078</v>
      </c>
      <c r="BP36" s="234">
        <v>0.24600816183924837</v>
      </c>
      <c r="BQ36" s="22">
        <v>5.0117275691908398</v>
      </c>
      <c r="BR36" s="234">
        <v>4.097977557453969E-2</v>
      </c>
      <c r="BS36" s="22">
        <v>0</v>
      </c>
      <c r="BT36" s="234">
        <v>0</v>
      </c>
      <c r="BU36" s="73">
        <v>122.29758457497688</v>
      </c>
      <c r="BV36" s="99">
        <v>0.18025082452183677</v>
      </c>
      <c r="BW36" s="415" t="s">
        <v>28</v>
      </c>
      <c r="BX36" s="419">
        <v>17.044361430861589</v>
      </c>
      <c r="BY36" s="589">
        <v>0.13936793183688936</v>
      </c>
      <c r="BZ36" s="419">
        <v>30.073617431007687</v>
      </c>
      <c r="CA36" s="589">
        <v>0.24590524445370773</v>
      </c>
      <c r="CB36" s="419">
        <v>37.605411140840943</v>
      </c>
      <c r="CC36" s="589">
        <v>0.30749103730488009</v>
      </c>
      <c r="CD36" s="419">
        <v>22.556823299379428</v>
      </c>
      <c r="CE36" s="589">
        <v>0.18444209979920359</v>
      </c>
      <c r="CF36" s="419">
        <v>15.017371272887239</v>
      </c>
      <c r="CG36" s="589">
        <v>0.12279368660531927</v>
      </c>
      <c r="CH36" s="591">
        <v>122.29758457497688</v>
      </c>
      <c r="CI36" s="413">
        <v>0.3852731762905971</v>
      </c>
      <c r="CJ36" s="415" t="s">
        <v>28</v>
      </c>
      <c r="CK36" s="419">
        <v>47.117978861869275</v>
      </c>
      <c r="CL36" s="589">
        <v>0.3852731762905971</v>
      </c>
      <c r="CM36" s="419">
        <v>60.162234440220374</v>
      </c>
      <c r="CN36" s="589">
        <v>0.49193313710408371</v>
      </c>
      <c r="CO36" s="419">
        <v>15.017371272887239</v>
      </c>
      <c r="CP36" s="589">
        <v>0.12279368660531927</v>
      </c>
      <c r="CQ36" s="591">
        <v>122.29758457497688</v>
      </c>
    </row>
    <row r="37" spans="1:95" x14ac:dyDescent="0.2">
      <c r="A37" s="1">
        <v>97226</v>
      </c>
      <c r="B37" s="34" t="s">
        <v>21</v>
      </c>
      <c r="C37" s="22">
        <v>1443</v>
      </c>
      <c r="D37" s="23">
        <v>0.3475433526011561</v>
      </c>
      <c r="E37" s="22">
        <v>1544.545824</v>
      </c>
      <c r="F37" s="379">
        <v>0.31958324505707297</v>
      </c>
      <c r="G37" s="22">
        <v>1225.6196619796949</v>
      </c>
      <c r="H37" s="292">
        <v>0.27628937375556811</v>
      </c>
      <c r="I37" s="22">
        <v>-318.92616202030513</v>
      </c>
      <c r="J37" s="292">
        <v>-0.20648539982735087</v>
      </c>
      <c r="K37" s="570">
        <v>-4.5203134963051061E-2</v>
      </c>
      <c r="L37" s="504">
        <v>7.5848002252969504E-3</v>
      </c>
      <c r="M37" s="504">
        <v>-1.1594948488657164E-2</v>
      </c>
      <c r="O37" s="909">
        <v>8</v>
      </c>
      <c r="P37" s="234">
        <v>0.66666666666666663</v>
      </c>
      <c r="Q37" s="910">
        <v>2</v>
      </c>
      <c r="R37" s="234">
        <v>0.16666666666666666</v>
      </c>
      <c r="S37" s="910">
        <v>2</v>
      </c>
      <c r="T37" s="234">
        <v>0.16666666666666666</v>
      </c>
      <c r="U37" s="910">
        <v>0</v>
      </c>
      <c r="V37" s="234">
        <v>0</v>
      </c>
      <c r="W37" s="910">
        <v>0</v>
      </c>
      <c r="X37" s="234">
        <v>0</v>
      </c>
      <c r="Y37" s="73">
        <v>12</v>
      </c>
      <c r="Z37" s="585">
        <v>3.080235525422421E-3</v>
      </c>
      <c r="AA37" s="521" t="s">
        <v>21</v>
      </c>
      <c r="AB37" s="519">
        <v>50</v>
      </c>
      <c r="AC37" s="804">
        <v>0.11494252873563218</v>
      </c>
      <c r="AD37" s="519">
        <v>75</v>
      </c>
      <c r="AE37" s="804">
        <v>0.17241379310344829</v>
      </c>
      <c r="AF37" s="519"/>
      <c r="AG37" s="804">
        <v>0</v>
      </c>
      <c r="AH37" s="519">
        <v>263</v>
      </c>
      <c r="AI37" s="804">
        <v>0.60459770114942524</v>
      </c>
      <c r="AJ37" s="519">
        <v>2</v>
      </c>
      <c r="AK37" s="804">
        <v>4.5977011494252873E-3</v>
      </c>
      <c r="AL37" s="519">
        <v>45</v>
      </c>
      <c r="AM37" s="804">
        <v>0.10344827586206896</v>
      </c>
      <c r="AN37" s="331">
        <v>435</v>
      </c>
      <c r="AO37" s="911">
        <v>0.6</v>
      </c>
      <c r="AQ37" s="34" t="s">
        <v>21</v>
      </c>
      <c r="AR37" s="22">
        <v>13</v>
      </c>
      <c r="AS37" s="234">
        <v>0.48148148148148145</v>
      </c>
      <c r="AT37" s="22">
        <v>13</v>
      </c>
      <c r="AU37" s="234">
        <v>0.48148148148148145</v>
      </c>
      <c r="AV37" s="22">
        <v>1</v>
      </c>
      <c r="AW37" s="234">
        <v>3.7037037037037035E-2</v>
      </c>
      <c r="AX37" s="22">
        <v>0</v>
      </c>
      <c r="AY37" s="907">
        <v>0</v>
      </c>
      <c r="AZ37" s="22">
        <v>1</v>
      </c>
      <c r="BA37" s="907">
        <v>3.7037037037037035E-2</v>
      </c>
      <c r="BB37" s="22">
        <v>0</v>
      </c>
      <c r="BC37" s="907">
        <v>0</v>
      </c>
      <c r="BD37" s="22">
        <v>0</v>
      </c>
      <c r="BE37" s="907">
        <v>0</v>
      </c>
      <c r="BF37" s="912">
        <v>27</v>
      </c>
      <c r="BH37" s="34" t="s">
        <v>21</v>
      </c>
      <c r="BI37" s="22">
        <v>0</v>
      </c>
      <c r="BJ37" s="234">
        <v>0</v>
      </c>
      <c r="BK37" s="22">
        <v>6</v>
      </c>
      <c r="BL37" s="234">
        <v>0.22222222222222221</v>
      </c>
      <c r="BM37" s="22">
        <v>6</v>
      </c>
      <c r="BN37" s="234">
        <v>0.22222222222222221</v>
      </c>
      <c r="BO37" s="22">
        <v>12</v>
      </c>
      <c r="BP37" s="234">
        <v>0.44444444444444442</v>
      </c>
      <c r="BQ37" s="22">
        <v>3</v>
      </c>
      <c r="BR37" s="234">
        <v>0.1111111111111111</v>
      </c>
      <c r="BS37" s="22">
        <v>0</v>
      </c>
      <c r="BT37" s="234">
        <v>0</v>
      </c>
      <c r="BU37" s="73">
        <v>27</v>
      </c>
      <c r="BV37" s="99">
        <v>0.22222222222222221</v>
      </c>
      <c r="BW37" s="415" t="s">
        <v>21</v>
      </c>
      <c r="BX37" s="419">
        <v>3</v>
      </c>
      <c r="BY37" s="589">
        <v>0.1111111111111111</v>
      </c>
      <c r="BZ37" s="419">
        <v>8</v>
      </c>
      <c r="CA37" s="589">
        <v>0.29629629629629628</v>
      </c>
      <c r="CB37" s="419">
        <v>11</v>
      </c>
      <c r="CC37" s="589">
        <v>0.40740740740740738</v>
      </c>
      <c r="CD37" s="419">
        <v>4</v>
      </c>
      <c r="CE37" s="589">
        <v>0.14814814814814814</v>
      </c>
      <c r="CF37" s="419">
        <v>1</v>
      </c>
      <c r="CG37" s="589">
        <v>3.7037037037037035E-2</v>
      </c>
      <c r="CH37" s="591">
        <v>27</v>
      </c>
      <c r="CI37" s="413">
        <v>0.40740740740740738</v>
      </c>
      <c r="CJ37" s="415" t="s">
        <v>21</v>
      </c>
      <c r="CK37" s="419">
        <v>11</v>
      </c>
      <c r="CL37" s="589">
        <v>0.40740740740740738</v>
      </c>
      <c r="CM37" s="419">
        <v>15</v>
      </c>
      <c r="CN37" s="589">
        <v>0.55555555555555558</v>
      </c>
      <c r="CO37" s="419">
        <v>1</v>
      </c>
      <c r="CP37" s="589">
        <v>3.7037037037037035E-2</v>
      </c>
      <c r="CQ37" s="591">
        <v>27</v>
      </c>
    </row>
    <row r="38" spans="1:95" x14ac:dyDescent="0.2">
      <c r="A38" s="1">
        <v>97232</v>
      </c>
      <c r="B38" s="35" t="s">
        <v>26</v>
      </c>
      <c r="C38" s="24">
        <v>2751</v>
      </c>
      <c r="D38" s="25">
        <v>0.35291853752405389</v>
      </c>
      <c r="E38" s="22">
        <v>2948</v>
      </c>
      <c r="F38" s="380">
        <v>0.32949592042025261</v>
      </c>
      <c r="G38" s="22">
        <v>2728</v>
      </c>
      <c r="H38" s="293">
        <v>0.29987908101571953</v>
      </c>
      <c r="I38" s="24">
        <v>-220</v>
      </c>
      <c r="J38" s="293">
        <v>-7.4626865671641784E-2</v>
      </c>
      <c r="K38" s="571">
        <v>-1.5391960916067871E-2</v>
      </c>
      <c r="L38" s="504">
        <v>7.7143246297186607E-3</v>
      </c>
      <c r="M38" s="504">
        <v>-5.9951607275399166E-4</v>
      </c>
      <c r="O38" s="909">
        <v>18.06135921392832</v>
      </c>
      <c r="P38" s="230">
        <v>0.33333333333333331</v>
      </c>
      <c r="Q38" s="910">
        <v>14.047723833055359</v>
      </c>
      <c r="R38" s="230">
        <v>0.25925925925925924</v>
      </c>
      <c r="S38" s="910">
        <v>18.06135921392832</v>
      </c>
      <c r="T38" s="230">
        <v>0.33333333333333331</v>
      </c>
      <c r="U38" s="910">
        <v>0</v>
      </c>
      <c r="V38" s="230">
        <v>0</v>
      </c>
      <c r="W38" s="910">
        <v>4.0136353808729597</v>
      </c>
      <c r="X38" s="230">
        <v>7.407407407407407E-2</v>
      </c>
      <c r="Y38" s="73">
        <v>54.18407764178496</v>
      </c>
      <c r="Z38" s="585">
        <v>1.3908310072039395E-2</v>
      </c>
      <c r="AA38" s="523" t="s">
        <v>26</v>
      </c>
      <c r="AB38" s="519">
        <v>133.45337641402591</v>
      </c>
      <c r="AC38" s="805">
        <v>0.13077679449360866</v>
      </c>
      <c r="AD38" s="519">
        <v>218.74312825757633</v>
      </c>
      <c r="AE38" s="805">
        <v>0.21435594886922321</v>
      </c>
      <c r="AF38" s="519"/>
      <c r="AG38" s="805">
        <v>0</v>
      </c>
      <c r="AH38" s="519">
        <v>569.93622408396027</v>
      </c>
      <c r="AI38" s="805">
        <v>0.55850540806293014</v>
      </c>
      <c r="AJ38" s="519">
        <v>7.0238619165276788</v>
      </c>
      <c r="AK38" s="805">
        <v>6.8829891838741381E-3</v>
      </c>
      <c r="AL38" s="519">
        <v>91.310204914859838</v>
      </c>
      <c r="AM38" s="805">
        <v>8.9478859390363819E-2</v>
      </c>
      <c r="AN38" s="333">
        <v>1020.4667955869501</v>
      </c>
      <c r="AO38" s="913">
        <v>0.62108262108262102</v>
      </c>
      <c r="AQ38" s="35" t="s">
        <v>26</v>
      </c>
      <c r="AR38" s="24">
        <v>50.170442260911962</v>
      </c>
      <c r="AS38" s="230">
        <v>0.51546391752577303</v>
      </c>
      <c r="AT38" s="24">
        <v>47.160215725257245</v>
      </c>
      <c r="AU38" s="230">
        <v>0.48453608247422669</v>
      </c>
      <c r="AV38" s="24">
        <v>0</v>
      </c>
      <c r="AW38" s="230">
        <v>0</v>
      </c>
      <c r="AX38" s="24">
        <v>0</v>
      </c>
      <c r="AY38" s="914">
        <v>0</v>
      </c>
      <c r="AZ38" s="24">
        <v>0</v>
      </c>
      <c r="BA38" s="914">
        <v>0</v>
      </c>
      <c r="BB38" s="24">
        <v>0</v>
      </c>
      <c r="BC38" s="914">
        <v>0</v>
      </c>
      <c r="BD38" s="24">
        <v>0</v>
      </c>
      <c r="BE38" s="914">
        <v>0</v>
      </c>
      <c r="BF38" s="915">
        <v>97.330657986169228</v>
      </c>
      <c r="BH38" s="35" t="s">
        <v>26</v>
      </c>
      <c r="BI38" s="24">
        <v>2.0068176904364798</v>
      </c>
      <c r="BJ38" s="230">
        <v>2.0618556701030934E-2</v>
      </c>
      <c r="BK38" s="24">
        <v>11.037497297400641</v>
      </c>
      <c r="BL38" s="230">
        <v>0.11340206185567016</v>
      </c>
      <c r="BM38" s="24">
        <v>32.109083046983663</v>
      </c>
      <c r="BN38" s="230">
        <v>0.32989690721649478</v>
      </c>
      <c r="BO38" s="24">
        <v>30.102265356547186</v>
      </c>
      <c r="BP38" s="230">
        <v>0.30927835051546387</v>
      </c>
      <c r="BQ38" s="24">
        <v>11.037497297400641</v>
      </c>
      <c r="BR38" s="230">
        <v>0.11340206185567016</v>
      </c>
      <c r="BS38" s="24">
        <v>11.037497297400641</v>
      </c>
      <c r="BT38" s="230">
        <v>0.11340206185567016</v>
      </c>
      <c r="BU38" s="74">
        <v>97.330657986169243</v>
      </c>
      <c r="BV38" s="99">
        <v>0.13402061855670108</v>
      </c>
      <c r="BW38" s="420" t="s">
        <v>26</v>
      </c>
      <c r="BX38" s="424">
        <v>12.040906142618882</v>
      </c>
      <c r="BY38" s="592">
        <v>0.1237113402061856</v>
      </c>
      <c r="BZ38" s="424">
        <v>23.078403440019514</v>
      </c>
      <c r="CA38" s="592">
        <v>0.23711340206185563</v>
      </c>
      <c r="CB38" s="424">
        <v>28.095447666110708</v>
      </c>
      <c r="CC38" s="592">
        <v>0.28865979381443291</v>
      </c>
      <c r="CD38" s="424">
        <v>16.054541523491842</v>
      </c>
      <c r="CE38" s="592">
        <v>0.16494845360824745</v>
      </c>
      <c r="CF38" s="424">
        <v>18.06135921392832</v>
      </c>
      <c r="CG38" s="592">
        <v>0.18556701030927836</v>
      </c>
      <c r="CH38" s="593">
        <v>97.330657986169271</v>
      </c>
      <c r="CI38" s="413">
        <v>0.36082474226804123</v>
      </c>
      <c r="CJ38" s="420" t="s">
        <v>26</v>
      </c>
      <c r="CK38" s="424">
        <v>35.119309582638394</v>
      </c>
      <c r="CL38" s="592">
        <v>0.36082474226804123</v>
      </c>
      <c r="CM38" s="424">
        <v>44.14998918960255</v>
      </c>
      <c r="CN38" s="592">
        <v>0.45360824742268041</v>
      </c>
      <c r="CO38" s="424">
        <v>18.06135921392832</v>
      </c>
      <c r="CP38" s="592">
        <v>0.18556701030927836</v>
      </c>
      <c r="CQ38" s="593">
        <v>97.330657986169257</v>
      </c>
    </row>
    <row r="39" spans="1:95" x14ac:dyDescent="0.2">
      <c r="A39" s="3"/>
      <c r="B39" s="37" t="s">
        <v>38</v>
      </c>
      <c r="C39" s="26">
        <v>18305</v>
      </c>
      <c r="D39" s="27">
        <v>0.36056177119445321</v>
      </c>
      <c r="E39" s="26">
        <v>18819.071750999999</v>
      </c>
      <c r="F39" s="383">
        <v>0.33883816619233564</v>
      </c>
      <c r="G39" s="26">
        <v>15797.720833143114</v>
      </c>
      <c r="H39" s="289">
        <v>0.29999469869242545</v>
      </c>
      <c r="I39" s="26">
        <v>-3021.3509178568856</v>
      </c>
      <c r="J39" s="289">
        <v>-0.16054728723250331</v>
      </c>
      <c r="K39" s="573">
        <v>-3.4395574820766606E-2</v>
      </c>
      <c r="L39" s="505">
        <v>3.0821360321786617E-3</v>
      </c>
      <c r="M39" s="505">
        <v>-1.0466877548722553E-2</v>
      </c>
      <c r="O39" s="298">
        <v>73.302213399680241</v>
      </c>
      <c r="P39" s="227">
        <v>0.31908080602183125</v>
      </c>
      <c r="Q39" s="228">
        <v>70.139191955451381</v>
      </c>
      <c r="R39" s="227">
        <v>0.3053123345790128</v>
      </c>
      <c r="S39" s="228">
        <v>55.16730584172592</v>
      </c>
      <c r="T39" s="227">
        <v>0.24014047595058804</v>
      </c>
      <c r="U39" s="228">
        <v>10.074722709555401</v>
      </c>
      <c r="V39" s="227">
        <v>4.3854755450336888E-2</v>
      </c>
      <c r="W39" s="228">
        <v>21.045876087447876</v>
      </c>
      <c r="X39" s="227">
        <v>9.1611627998231027E-2</v>
      </c>
      <c r="Y39" s="76">
        <v>229.72930999386082</v>
      </c>
      <c r="Z39" s="585">
        <v>5.896836515615584E-2</v>
      </c>
      <c r="AA39" s="526" t="s">
        <v>38</v>
      </c>
      <c r="AB39" s="315">
        <v>865.02463832395767</v>
      </c>
      <c r="AC39" s="155">
        <v>0.14576230071538593</v>
      </c>
      <c r="AD39" s="315">
        <v>1248.1663525769411</v>
      </c>
      <c r="AE39" s="155">
        <v>0.21032418172464859</v>
      </c>
      <c r="AF39" s="315"/>
      <c r="AG39" s="155">
        <v>0</v>
      </c>
      <c r="AH39" s="315">
        <v>3421.8002640101931</v>
      </c>
      <c r="AI39" s="155">
        <v>0.57659569100487063</v>
      </c>
      <c r="AJ39" s="315">
        <v>25.07399968001306</v>
      </c>
      <c r="AK39" s="155">
        <v>4.2251326951531177E-3</v>
      </c>
      <c r="AL39" s="315">
        <v>374.42284060572217</v>
      </c>
      <c r="AM39" s="155">
        <v>6.3092693859941734E-2</v>
      </c>
      <c r="AN39" s="335">
        <v>5934.4880951968271</v>
      </c>
      <c r="AO39" s="330">
        <v>0.59065477656840715</v>
      </c>
      <c r="AQ39" s="37" t="s">
        <v>38</v>
      </c>
      <c r="AR39" s="26">
        <v>208.14101913840759</v>
      </c>
      <c r="AS39" s="227">
        <v>0.42628158481210349</v>
      </c>
      <c r="AT39" s="26">
        <v>277.11523206029028</v>
      </c>
      <c r="AU39" s="227">
        <v>0.56754368162136282</v>
      </c>
      <c r="AV39" s="26">
        <v>3.0149445419110799</v>
      </c>
      <c r="AW39" s="227">
        <v>6.1747335665336897E-3</v>
      </c>
      <c r="AX39" s="26">
        <v>0</v>
      </c>
      <c r="AY39" s="921">
        <v>0</v>
      </c>
      <c r="AZ39" s="26">
        <v>1</v>
      </c>
      <c r="BA39" s="921">
        <v>2.0480421714887394E-3</v>
      </c>
      <c r="BB39" s="26">
        <v>0</v>
      </c>
      <c r="BC39" s="921">
        <v>0</v>
      </c>
      <c r="BD39" s="26">
        <v>2.0149445419110799</v>
      </c>
      <c r="BE39" s="921">
        <v>4.1266913950449508E-3</v>
      </c>
      <c r="BF39" s="922">
        <v>488.27119574060896</v>
      </c>
      <c r="BH39" s="37" t="s">
        <v>38</v>
      </c>
      <c r="BI39" s="26">
        <v>13.570236451819159</v>
      </c>
      <c r="BJ39" s="227">
        <v>2.7792416530399353E-2</v>
      </c>
      <c r="BK39" s="26">
        <v>82.871013607422299</v>
      </c>
      <c r="BL39" s="227">
        <v>0.16972333066201803</v>
      </c>
      <c r="BM39" s="26">
        <v>191.12913392068288</v>
      </c>
      <c r="BN39" s="227">
        <v>0.39144052646967742</v>
      </c>
      <c r="BO39" s="26">
        <v>140.93751875458727</v>
      </c>
      <c r="BP39" s="227">
        <v>0.28864598195437985</v>
      </c>
      <c r="BQ39" s="26">
        <v>44.695906624874581</v>
      </c>
      <c r="BR39" s="227">
        <v>9.1539101660666061E-2</v>
      </c>
      <c r="BS39" s="26">
        <v>15.0673863812228</v>
      </c>
      <c r="BT39" s="227">
        <v>3.0858642722859399E-2</v>
      </c>
      <c r="BU39" s="76">
        <v>488.27119574060896</v>
      </c>
      <c r="BV39" s="99">
        <v>0.19751574719241738</v>
      </c>
      <c r="BW39" s="37" t="s">
        <v>38</v>
      </c>
      <c r="BX39" s="26">
        <v>82.849926053473055</v>
      </c>
      <c r="BY39" s="227">
        <v>0.16968014246223639</v>
      </c>
      <c r="BZ39" s="26">
        <v>101.91381312021036</v>
      </c>
      <c r="CA39" s="227">
        <v>0.20872378712741316</v>
      </c>
      <c r="CB39" s="26">
        <v>152.93246009663449</v>
      </c>
      <c r="CC39" s="227">
        <v>0.31321212766742623</v>
      </c>
      <c r="CD39" s="26">
        <v>90.364494411812586</v>
      </c>
      <c r="CE39" s="227">
        <v>0.18507029536065067</v>
      </c>
      <c r="CF39" s="26">
        <v>60.210502058478575</v>
      </c>
      <c r="CG39" s="227">
        <v>0.12331364738227364</v>
      </c>
      <c r="CH39" s="76">
        <v>488.27119574060902</v>
      </c>
      <c r="CI39" s="413">
        <v>0.37840392958964952</v>
      </c>
      <c r="CJ39" s="37" t="s">
        <v>38</v>
      </c>
      <c r="CK39" s="26">
        <v>184.7637391736834</v>
      </c>
      <c r="CL39" s="227">
        <v>0.37840392958964952</v>
      </c>
      <c r="CM39" s="26">
        <v>243.29695450844707</v>
      </c>
      <c r="CN39" s="227">
        <v>0.49828242302807685</v>
      </c>
      <c r="CO39" s="26">
        <v>60.210502058478575</v>
      </c>
      <c r="CP39" s="227">
        <v>0.12331364738227364</v>
      </c>
      <c r="CQ39" s="76">
        <v>488.27119574060907</v>
      </c>
    </row>
    <row r="40" spans="1:95" x14ac:dyDescent="0.2">
      <c r="A40" s="1">
        <v>97202</v>
      </c>
      <c r="B40" s="38" t="s">
        <v>0</v>
      </c>
      <c r="C40" s="20">
        <v>1218</v>
      </c>
      <c r="D40" s="21">
        <v>0.35171816344210222</v>
      </c>
      <c r="E40" s="22">
        <v>1251.6364209999999</v>
      </c>
      <c r="F40" s="384">
        <v>0.32713968130498183</v>
      </c>
      <c r="G40" s="22">
        <v>1175.2911035861243</v>
      </c>
      <c r="H40" s="294">
        <v>0.29913237556277061</v>
      </c>
      <c r="I40" s="20">
        <v>-76.345317413875591</v>
      </c>
      <c r="J40" s="294">
        <v>-6.0996401297494361E-2</v>
      </c>
      <c r="K40" s="572">
        <v>-1.2508306076987719E-2</v>
      </c>
      <c r="L40" s="504">
        <v>3.0314369461408308E-3</v>
      </c>
      <c r="M40" s="504">
        <v>-2.5463457365598741E-3</v>
      </c>
      <c r="O40" s="909">
        <v>2.11070498221906</v>
      </c>
      <c r="P40" s="234">
        <v>0.25</v>
      </c>
      <c r="Q40" s="910">
        <v>4.22140996443812</v>
      </c>
      <c r="R40" s="234">
        <v>0.5</v>
      </c>
      <c r="S40" s="910">
        <v>2.11070498221906</v>
      </c>
      <c r="T40" s="234">
        <v>0.25</v>
      </c>
      <c r="U40" s="910">
        <v>0</v>
      </c>
      <c r="V40" s="234">
        <v>0</v>
      </c>
      <c r="W40" s="910">
        <v>0</v>
      </c>
      <c r="X40" s="234">
        <v>0</v>
      </c>
      <c r="Y40" s="73">
        <v>8.44281992887624</v>
      </c>
      <c r="Z40" s="585">
        <v>2.1671561566390827E-3</v>
      </c>
      <c r="AA40" s="527" t="s">
        <v>0</v>
      </c>
      <c r="AB40" s="519">
        <v>73.874674377667105</v>
      </c>
      <c r="AC40" s="806">
        <v>0.19396211439871416</v>
      </c>
      <c r="AD40" s="519">
        <v>70.708616904338513</v>
      </c>
      <c r="AE40" s="806">
        <v>0.18564945235305499</v>
      </c>
      <c r="AF40" s="519"/>
      <c r="AG40" s="806">
        <v>0</v>
      </c>
      <c r="AH40" s="519">
        <v>218.34738611082315</v>
      </c>
      <c r="AI40" s="806">
        <v>0.5732833483228289</v>
      </c>
      <c r="AJ40" s="519">
        <v>3.16605747332859</v>
      </c>
      <c r="AK40" s="806">
        <v>8.312662045659178E-3</v>
      </c>
      <c r="AL40" s="519">
        <v>14.77493487553342</v>
      </c>
      <c r="AM40" s="806">
        <v>3.8792422879742827E-2</v>
      </c>
      <c r="AN40" s="336">
        <v>380.87166974169077</v>
      </c>
      <c r="AO40" s="906">
        <v>0.48905109489051091</v>
      </c>
      <c r="AQ40" s="38" t="s">
        <v>0</v>
      </c>
      <c r="AR40" s="20">
        <v>13.719582384423894</v>
      </c>
      <c r="AS40" s="301">
        <v>0.61904761904761918</v>
      </c>
      <c r="AT40" s="20">
        <v>8.44281992887624</v>
      </c>
      <c r="AU40" s="301">
        <v>0.38095238095238093</v>
      </c>
      <c r="AV40" s="20">
        <v>0</v>
      </c>
      <c r="AW40" s="301">
        <v>0</v>
      </c>
      <c r="AX40" s="20">
        <v>0</v>
      </c>
      <c r="AY40" s="923">
        <v>0</v>
      </c>
      <c r="AZ40" s="20">
        <v>0</v>
      </c>
      <c r="BA40" s="923">
        <v>0</v>
      </c>
      <c r="BB40" s="20">
        <v>0</v>
      </c>
      <c r="BC40" s="923">
        <v>0</v>
      </c>
      <c r="BD40" s="20">
        <v>0</v>
      </c>
      <c r="BE40" s="923">
        <v>0</v>
      </c>
      <c r="BF40" s="924">
        <v>22.162402313300131</v>
      </c>
      <c r="BH40" s="38" t="s">
        <v>0</v>
      </c>
      <c r="BI40" s="20">
        <v>0</v>
      </c>
      <c r="BJ40" s="301">
        <v>0</v>
      </c>
      <c r="BK40" s="20">
        <v>5.27676245554765</v>
      </c>
      <c r="BL40" s="301">
        <v>0.23809523809523808</v>
      </c>
      <c r="BM40" s="20">
        <v>3.16605747332859</v>
      </c>
      <c r="BN40" s="301">
        <v>0.14285714285714285</v>
      </c>
      <c r="BO40" s="20">
        <v>5.27676245554765</v>
      </c>
      <c r="BP40" s="301">
        <v>0.23809523809523808</v>
      </c>
      <c r="BQ40" s="20">
        <v>6.33211494665718</v>
      </c>
      <c r="BR40" s="301">
        <v>0.2857142857142857</v>
      </c>
      <c r="BS40" s="20">
        <v>2.11070498221906</v>
      </c>
      <c r="BT40" s="301">
        <v>9.5238095238095233E-2</v>
      </c>
      <c r="BU40" s="77">
        <v>22.162402313300131</v>
      </c>
      <c r="BV40" s="99">
        <v>0.23809523809523808</v>
      </c>
      <c r="BW40" s="428" t="s">
        <v>0</v>
      </c>
      <c r="BX40" s="431">
        <v>8.44281992887624</v>
      </c>
      <c r="BY40" s="595">
        <v>0.38095238095238093</v>
      </c>
      <c r="BZ40" s="431">
        <v>1.05535249110953</v>
      </c>
      <c r="CA40" s="595">
        <v>4.7619047619047616E-2</v>
      </c>
      <c r="CB40" s="431">
        <v>3.16605747332859</v>
      </c>
      <c r="CC40" s="595">
        <v>0.14285714285714285</v>
      </c>
      <c r="CD40" s="431">
        <v>3.16605747332859</v>
      </c>
      <c r="CE40" s="595">
        <v>0.14285714285714285</v>
      </c>
      <c r="CF40" s="431">
        <v>6.33211494665718</v>
      </c>
      <c r="CG40" s="595">
        <v>0.2857142857142857</v>
      </c>
      <c r="CH40" s="596">
        <v>22.162402313300131</v>
      </c>
      <c r="CI40" s="413">
        <v>0.42857142857142855</v>
      </c>
      <c r="CJ40" s="428" t="s">
        <v>0</v>
      </c>
      <c r="CK40" s="431">
        <v>9.4981724199857709</v>
      </c>
      <c r="CL40" s="595">
        <v>0.4285714285714286</v>
      </c>
      <c r="CM40" s="431">
        <v>6.33211494665718</v>
      </c>
      <c r="CN40" s="595">
        <v>0.2857142857142857</v>
      </c>
      <c r="CO40" s="431">
        <v>6.33211494665718</v>
      </c>
      <c r="CP40" s="595">
        <v>0.2857142857142857</v>
      </c>
      <c r="CQ40" s="596">
        <v>22.162402313300131</v>
      </c>
    </row>
    <row r="41" spans="1:95" x14ac:dyDescent="0.2">
      <c r="A41" s="1">
        <v>97206</v>
      </c>
      <c r="B41" s="34" t="s">
        <v>5</v>
      </c>
      <c r="C41" s="22">
        <v>1433</v>
      </c>
      <c r="D41" s="23">
        <v>0.36196009093205356</v>
      </c>
      <c r="E41" s="22">
        <v>1974.656262</v>
      </c>
      <c r="F41" s="379">
        <v>0.33754807891665844</v>
      </c>
      <c r="G41" s="22">
        <v>1925.418011357531</v>
      </c>
      <c r="H41" s="292">
        <v>0.31756853230373205</v>
      </c>
      <c r="I41" s="22">
        <v>-49.238250642468984</v>
      </c>
      <c r="J41" s="292">
        <v>-2.4935099637340821E-2</v>
      </c>
      <c r="K41" s="570">
        <v>-5.03751807750763E-3</v>
      </c>
      <c r="L41" s="504">
        <v>3.6267080142470487E-2</v>
      </c>
      <c r="M41" s="504">
        <v>2.1322205174605813E-2</v>
      </c>
      <c r="O41" s="909">
        <v>4.1070235552897998</v>
      </c>
      <c r="P41" s="234">
        <v>0.33333333333333331</v>
      </c>
      <c r="Q41" s="910">
        <v>6.1605353329346997</v>
      </c>
      <c r="R41" s="234">
        <v>0.5</v>
      </c>
      <c r="S41" s="910">
        <v>2.0535117776448999</v>
      </c>
      <c r="T41" s="234">
        <v>0.16666666666666666</v>
      </c>
      <c r="U41" s="910">
        <v>0</v>
      </c>
      <c r="V41" s="234">
        <v>0</v>
      </c>
      <c r="W41" s="910">
        <v>0</v>
      </c>
      <c r="X41" s="234">
        <v>0</v>
      </c>
      <c r="Y41" s="73">
        <v>12.321070665869399</v>
      </c>
      <c r="Z41" s="585">
        <v>3.1626499646875837E-3</v>
      </c>
      <c r="AA41" s="521" t="s">
        <v>5</v>
      </c>
      <c r="AB41" s="519">
        <v>113.96990365929194</v>
      </c>
      <c r="AC41" s="804">
        <v>0.17425431711145994</v>
      </c>
      <c r="AD41" s="519">
        <v>98.568565326955195</v>
      </c>
      <c r="AE41" s="804">
        <v>0.15070643642072212</v>
      </c>
      <c r="AF41" s="519"/>
      <c r="AG41" s="804">
        <v>0</v>
      </c>
      <c r="AH41" s="519">
        <v>386.06021419724118</v>
      </c>
      <c r="AI41" s="804">
        <v>0.59026687598116168</v>
      </c>
      <c r="AJ41" s="519">
        <v>5.1337794441122497</v>
      </c>
      <c r="AK41" s="804">
        <v>7.8492935635792772E-3</v>
      </c>
      <c r="AL41" s="519">
        <v>50.311038552300047</v>
      </c>
      <c r="AM41" s="804">
        <v>7.6923076923076913E-2</v>
      </c>
      <c r="AN41" s="331">
        <v>654.04350117990066</v>
      </c>
      <c r="AO41" s="911">
        <v>0.46376811594202894</v>
      </c>
      <c r="AQ41" s="34" t="s">
        <v>5</v>
      </c>
      <c r="AR41" s="22">
        <v>29.775920775851048</v>
      </c>
      <c r="AS41" s="234">
        <v>0.47540983606557374</v>
      </c>
      <c r="AT41" s="22">
        <v>32.856188442318398</v>
      </c>
      <c r="AU41" s="234">
        <v>0.52459016393442626</v>
      </c>
      <c r="AV41" s="22">
        <v>0</v>
      </c>
      <c r="AW41" s="234">
        <v>0</v>
      </c>
      <c r="AX41" s="22">
        <v>0</v>
      </c>
      <c r="AY41" s="907">
        <v>0</v>
      </c>
      <c r="AZ41" s="22">
        <v>0</v>
      </c>
      <c r="BA41" s="907">
        <v>0</v>
      </c>
      <c r="BB41" s="22">
        <v>0</v>
      </c>
      <c r="BC41" s="907">
        <v>0</v>
      </c>
      <c r="BD41" s="22">
        <v>0</v>
      </c>
      <c r="BE41" s="907">
        <v>0</v>
      </c>
      <c r="BF41" s="912">
        <v>62.632109218169447</v>
      </c>
      <c r="BH41" s="34" t="s">
        <v>5</v>
      </c>
      <c r="BI41" s="22">
        <v>4.1070235552897998</v>
      </c>
      <c r="BJ41" s="234">
        <v>6.5573770491803282E-2</v>
      </c>
      <c r="BK41" s="22">
        <v>21.561873665271449</v>
      </c>
      <c r="BL41" s="234">
        <v>0.34426229508196721</v>
      </c>
      <c r="BM41" s="22">
        <v>14.374582443514299</v>
      </c>
      <c r="BN41" s="234">
        <v>0.22950819672131148</v>
      </c>
      <c r="BO41" s="22">
        <v>12.321070665869399</v>
      </c>
      <c r="BP41" s="234">
        <v>0.19672131147540983</v>
      </c>
      <c r="BQ41" s="22">
        <v>7.1872912217571496</v>
      </c>
      <c r="BR41" s="234">
        <v>0.11475409836065574</v>
      </c>
      <c r="BS41" s="22">
        <v>3.0802676664673498</v>
      </c>
      <c r="BT41" s="234">
        <v>4.9180327868852458E-2</v>
      </c>
      <c r="BU41" s="73">
        <v>62.632109218169447</v>
      </c>
      <c r="BV41" s="99">
        <v>0.4098360655737705</v>
      </c>
      <c r="BW41" s="415" t="s">
        <v>5</v>
      </c>
      <c r="BX41" s="419">
        <v>14.374582443514299</v>
      </c>
      <c r="BY41" s="589">
        <v>0.22950819672131148</v>
      </c>
      <c r="BZ41" s="419">
        <v>13.347826554691849</v>
      </c>
      <c r="CA41" s="589">
        <v>0.21311475409836064</v>
      </c>
      <c r="CB41" s="419">
        <v>21.561873665271449</v>
      </c>
      <c r="CC41" s="589">
        <v>0.34426229508196721</v>
      </c>
      <c r="CD41" s="419">
        <v>6.1605353329346997</v>
      </c>
      <c r="CE41" s="589">
        <v>9.8360655737704916E-2</v>
      </c>
      <c r="CF41" s="419">
        <v>7.1872912217571496</v>
      </c>
      <c r="CG41" s="589">
        <v>0.11475409836065574</v>
      </c>
      <c r="CH41" s="591">
        <v>62.632109218169447</v>
      </c>
      <c r="CI41" s="413">
        <v>0.44262295081967212</v>
      </c>
      <c r="CJ41" s="415" t="s">
        <v>5</v>
      </c>
      <c r="CK41" s="419">
        <v>27.722408998206149</v>
      </c>
      <c r="CL41" s="589">
        <v>0.44262295081967212</v>
      </c>
      <c r="CM41" s="419">
        <v>27.722408998206149</v>
      </c>
      <c r="CN41" s="589">
        <v>0.44262295081967212</v>
      </c>
      <c r="CO41" s="419">
        <v>7.1872912217571496</v>
      </c>
      <c r="CP41" s="589">
        <v>0.11475409836065574</v>
      </c>
      <c r="CQ41" s="591">
        <v>62.632109218169447</v>
      </c>
    </row>
    <row r="42" spans="1:95" x14ac:dyDescent="0.2">
      <c r="A42" s="1">
        <v>97207</v>
      </c>
      <c r="B42" s="34" t="s">
        <v>6</v>
      </c>
      <c r="C42" s="22">
        <v>5822</v>
      </c>
      <c r="D42" s="23">
        <v>0.38219654697039324</v>
      </c>
      <c r="E42" s="22">
        <v>5488.7028759999994</v>
      </c>
      <c r="F42" s="379">
        <v>0.33400492160092549</v>
      </c>
      <c r="G42" s="22">
        <v>5199.5862122361632</v>
      </c>
      <c r="H42" s="292">
        <v>0.30494318293567302</v>
      </c>
      <c r="I42" s="22">
        <v>-289.11666376383619</v>
      </c>
      <c r="J42" s="292">
        <v>-5.2674861491962502E-2</v>
      </c>
      <c r="K42" s="570">
        <v>-1.0764228450843238E-2</v>
      </c>
      <c r="L42" s="504">
        <v>-6.5288039199152825E-3</v>
      </c>
      <c r="M42" s="504">
        <v>-8.0435332276778126E-3</v>
      </c>
      <c r="O42" s="909">
        <v>45.21855061735652</v>
      </c>
      <c r="P42" s="234">
        <v>0.55778092548749725</v>
      </c>
      <c r="Q42" s="910">
        <v>0</v>
      </c>
      <c r="R42" s="234">
        <v>0</v>
      </c>
      <c r="S42" s="910">
        <v>25.635898438101041</v>
      </c>
      <c r="T42" s="234">
        <v>0.31622453531314487</v>
      </c>
      <c r="U42" s="910">
        <v>0</v>
      </c>
      <c r="V42" s="234">
        <v>0</v>
      </c>
      <c r="W42" s="910">
        <v>10.214208102073901</v>
      </c>
      <c r="X42" s="234">
        <v>0.12599453919935785</v>
      </c>
      <c r="Y42" s="73">
        <v>81.068657157531462</v>
      </c>
      <c r="Z42" s="585">
        <v>2.080921314790992E-2</v>
      </c>
      <c r="AA42" s="521" t="s">
        <v>6</v>
      </c>
      <c r="AB42" s="519">
        <v>302.39872945474383</v>
      </c>
      <c r="AC42" s="804">
        <v>0.13775782046294266</v>
      </c>
      <c r="AD42" s="519">
        <v>330.78701291405713</v>
      </c>
      <c r="AE42" s="804">
        <v>0.15069011043350775</v>
      </c>
      <c r="AF42" s="519"/>
      <c r="AG42" s="804">
        <v>0</v>
      </c>
      <c r="AH42" s="519">
        <v>1143.5051280093953</v>
      </c>
      <c r="AI42" s="804">
        <v>0.52092406078163622</v>
      </c>
      <c r="AJ42" s="519">
        <v>9.9066217873836493</v>
      </c>
      <c r="AK42" s="804">
        <v>4.5129641518051166E-3</v>
      </c>
      <c r="AL42" s="519">
        <v>408.54996616757603</v>
      </c>
      <c r="AM42" s="804">
        <v>0.18611504417010818</v>
      </c>
      <c r="AN42" s="331">
        <v>2195.147458333156</v>
      </c>
      <c r="AO42" s="911">
        <v>0.52241702675830193</v>
      </c>
      <c r="AQ42" s="34" t="s">
        <v>6</v>
      </c>
      <c r="AR42" s="22">
        <v>76.767880123336141</v>
      </c>
      <c r="AS42" s="234">
        <v>0.41291231783936483</v>
      </c>
      <c r="AT42" s="22">
        <v>109.15023567673822</v>
      </c>
      <c r="AU42" s="234">
        <v>0.58708768216063512</v>
      </c>
      <c r="AV42" s="22">
        <v>0</v>
      </c>
      <c r="AW42" s="234">
        <v>0</v>
      </c>
      <c r="AX42" s="22">
        <v>0</v>
      </c>
      <c r="AY42" s="907">
        <v>0</v>
      </c>
      <c r="AZ42" s="22">
        <v>0</v>
      </c>
      <c r="BA42" s="907">
        <v>0</v>
      </c>
      <c r="BB42" s="22">
        <v>0</v>
      </c>
      <c r="BC42" s="907">
        <v>0</v>
      </c>
      <c r="BD42" s="22">
        <v>0</v>
      </c>
      <c r="BE42" s="907">
        <v>0</v>
      </c>
      <c r="BF42" s="912">
        <v>185.91811580007436</v>
      </c>
      <c r="BH42" s="34" t="s">
        <v>6</v>
      </c>
      <c r="BI42" s="22">
        <v>7.6054944801507398</v>
      </c>
      <c r="BJ42" s="234">
        <v>4.0907764407042753E-2</v>
      </c>
      <c r="BK42" s="22">
        <v>39.851964039635845</v>
      </c>
      <c r="BL42" s="234">
        <v>0.21435223710254428</v>
      </c>
      <c r="BM42" s="22">
        <v>42.054121424715291</v>
      </c>
      <c r="BN42" s="234">
        <v>0.22619700744997784</v>
      </c>
      <c r="BO42" s="22">
        <v>66.788527937332745</v>
      </c>
      <c r="BP42" s="234">
        <v>0.35923625650957675</v>
      </c>
      <c r="BQ42" s="22">
        <v>14.609254584765761</v>
      </c>
      <c r="BR42" s="234">
        <v>7.8578972909104261E-2</v>
      </c>
      <c r="BS42" s="22">
        <v>15.008753333474061</v>
      </c>
      <c r="BT42" s="234">
        <v>8.0727761621753963E-2</v>
      </c>
      <c r="BU42" s="73">
        <v>185.91811580007447</v>
      </c>
      <c r="BV42" s="99">
        <v>0.25526000150958705</v>
      </c>
      <c r="BW42" s="415" t="s">
        <v>6</v>
      </c>
      <c r="BX42" s="419">
        <v>29.443420075708918</v>
      </c>
      <c r="BY42" s="589">
        <v>0.1583676768076257</v>
      </c>
      <c r="BZ42" s="419">
        <v>49.769868097443378</v>
      </c>
      <c r="CA42" s="589">
        <v>0.26769778664798327</v>
      </c>
      <c r="CB42" s="419">
        <v>64.26256072415444</v>
      </c>
      <c r="CC42" s="589">
        <v>0.34564980635485071</v>
      </c>
      <c r="CD42" s="419">
        <v>27.836505561953622</v>
      </c>
      <c r="CE42" s="589">
        <v>0.14972454643358898</v>
      </c>
      <c r="CF42" s="419">
        <v>14.605761340814061</v>
      </c>
      <c r="CG42" s="589">
        <v>7.8560183755951196E-2</v>
      </c>
      <c r="CH42" s="591">
        <v>185.91811580007445</v>
      </c>
      <c r="CI42" s="413">
        <v>0.42606546345560897</v>
      </c>
      <c r="CJ42" s="415" t="s">
        <v>6</v>
      </c>
      <c r="CK42" s="419">
        <v>79.213288173152293</v>
      </c>
      <c r="CL42" s="589">
        <v>0.42606546345560903</v>
      </c>
      <c r="CM42" s="419">
        <v>92.099066286108069</v>
      </c>
      <c r="CN42" s="589">
        <v>0.49537435278843983</v>
      </c>
      <c r="CO42" s="419">
        <v>14.605761340814061</v>
      </c>
      <c r="CP42" s="589">
        <v>7.8560183755951196E-2</v>
      </c>
      <c r="CQ42" s="591">
        <v>185.91811580007442</v>
      </c>
    </row>
    <row r="43" spans="1:95" x14ac:dyDescent="0.2">
      <c r="A43" s="1">
        <v>97221</v>
      </c>
      <c r="B43" s="34" t="s">
        <v>27</v>
      </c>
      <c r="C43" s="22">
        <v>4973</v>
      </c>
      <c r="D43" s="23">
        <v>0.40516539025582532</v>
      </c>
      <c r="E43" s="22">
        <v>4850.1084950000004</v>
      </c>
      <c r="F43" s="379">
        <v>0.37400589877961177</v>
      </c>
      <c r="G43" s="22">
        <v>4256.5180276656074</v>
      </c>
      <c r="H43" s="292">
        <v>0.33418528913131867</v>
      </c>
      <c r="I43" s="22">
        <v>-593.590467334393</v>
      </c>
      <c r="J43" s="292">
        <v>-0.12238704926834693</v>
      </c>
      <c r="K43" s="570">
        <v>-2.5772005979246226E-2</v>
      </c>
      <c r="L43" s="504">
        <v>-2.7763836904336481E-3</v>
      </c>
      <c r="M43" s="504">
        <v>-1.1050759478512862E-2</v>
      </c>
      <c r="O43" s="909">
        <v>10.02699020630596</v>
      </c>
      <c r="P43" s="234">
        <v>0.15196906465536916</v>
      </c>
      <c r="Q43" s="910">
        <v>25.512727968857622</v>
      </c>
      <c r="R43" s="234">
        <v>0.38667090786583569</v>
      </c>
      <c r="S43" s="910">
        <v>30.440751133145081</v>
      </c>
      <c r="T43" s="234">
        <v>0.46136002747879507</v>
      </c>
      <c r="U43" s="910">
        <v>0</v>
      </c>
      <c r="V43" s="234">
        <v>0</v>
      </c>
      <c r="W43" s="910">
        <v>0</v>
      </c>
      <c r="X43" s="234">
        <v>0</v>
      </c>
      <c r="Y43" s="73">
        <v>65.98046930830867</v>
      </c>
      <c r="Z43" s="585">
        <v>1.6936282128958008E-2</v>
      </c>
      <c r="AA43" s="521" t="s">
        <v>27</v>
      </c>
      <c r="AB43" s="519">
        <v>194.88384916239519</v>
      </c>
      <c r="AC43" s="804">
        <v>0.13307824062190718</v>
      </c>
      <c r="AD43" s="519">
        <v>291.84132406147421</v>
      </c>
      <c r="AE43" s="804">
        <v>0.19928654998242401</v>
      </c>
      <c r="AF43" s="519"/>
      <c r="AG43" s="804">
        <v>0</v>
      </c>
      <c r="AH43" s="519">
        <v>873.55490272316001</v>
      </c>
      <c r="AI43" s="804">
        <v>0.59651505263613824</v>
      </c>
      <c r="AJ43" s="519">
        <v>4.9962514653270604</v>
      </c>
      <c r="AK43" s="804">
        <v>3.4117365680534214E-3</v>
      </c>
      <c r="AL43" s="519">
        <v>99.154283119127285</v>
      </c>
      <c r="AM43" s="804">
        <v>6.770842019147727E-2</v>
      </c>
      <c r="AN43" s="331">
        <v>1464.4306105314836</v>
      </c>
      <c r="AO43" s="911">
        <v>0.5996018700418474</v>
      </c>
      <c r="AQ43" s="34" t="s">
        <v>27</v>
      </c>
      <c r="AR43" s="22">
        <v>40.259266997484694</v>
      </c>
      <c r="AS43" s="234">
        <v>0.28788520846132282</v>
      </c>
      <c r="AT43" s="22">
        <v>99.585594128450808</v>
      </c>
      <c r="AU43" s="234">
        <v>0.71211479153867685</v>
      </c>
      <c r="AV43" s="22">
        <v>0</v>
      </c>
      <c r="AW43" s="234">
        <v>0</v>
      </c>
      <c r="AX43" s="22">
        <v>0</v>
      </c>
      <c r="AY43" s="907">
        <v>0</v>
      </c>
      <c r="AZ43" s="22">
        <v>0</v>
      </c>
      <c r="BA43" s="907">
        <v>0</v>
      </c>
      <c r="BB43" s="22">
        <v>0</v>
      </c>
      <c r="BC43" s="907">
        <v>0</v>
      </c>
      <c r="BD43" s="22">
        <v>0</v>
      </c>
      <c r="BE43" s="907">
        <v>0</v>
      </c>
      <c r="BF43" s="912">
        <v>139.84486112593555</v>
      </c>
      <c r="BH43" s="34" t="s">
        <v>27</v>
      </c>
      <c r="BI43" s="22">
        <v>3.49886493496675</v>
      </c>
      <c r="BJ43" s="234">
        <v>2.5019617501825044E-2</v>
      </c>
      <c r="BK43" s="22">
        <v>12.52511593896949</v>
      </c>
      <c r="BL43" s="234">
        <v>8.9564363238847602E-2</v>
      </c>
      <c r="BM43" s="22">
        <v>50.417431050328979</v>
      </c>
      <c r="BN43" s="234">
        <v>0.36052401671682588</v>
      </c>
      <c r="BO43" s="22">
        <v>42.977300328580718</v>
      </c>
      <c r="BP43" s="234">
        <v>0.30732127003135312</v>
      </c>
      <c r="BQ43" s="22">
        <v>27.911533128325775</v>
      </c>
      <c r="BR43" s="234">
        <v>0.19958926558760276</v>
      </c>
      <c r="BS43" s="22">
        <v>2.5146157447638302</v>
      </c>
      <c r="BT43" s="234">
        <v>1.7981466923545544E-2</v>
      </c>
      <c r="BU43" s="73">
        <v>139.84486112593555</v>
      </c>
      <c r="BV43" s="99">
        <v>0.11458398074067265</v>
      </c>
      <c r="BW43" s="415" t="s">
        <v>27</v>
      </c>
      <c r="BX43" s="419">
        <v>23.689922384916084</v>
      </c>
      <c r="BY43" s="589">
        <v>0.16940145096631345</v>
      </c>
      <c r="BZ43" s="419">
        <v>20.118813710155461</v>
      </c>
      <c r="CA43" s="589">
        <v>0.14386523429014467</v>
      </c>
      <c r="CB43" s="419">
        <v>50.621602262386794</v>
      </c>
      <c r="CC43" s="589">
        <v>0.36198400037596046</v>
      </c>
      <c r="CD43" s="419">
        <v>30.293467775100044</v>
      </c>
      <c r="CE43" s="589">
        <v>0.21662195901370762</v>
      </c>
      <c r="CF43" s="419">
        <v>15.121054993377161</v>
      </c>
      <c r="CG43" s="589">
        <v>0.10812735535387377</v>
      </c>
      <c r="CH43" s="591">
        <v>139.84486112593555</v>
      </c>
      <c r="CI43" s="413">
        <v>0.31326668525645812</v>
      </c>
      <c r="CJ43" s="415" t="s">
        <v>27</v>
      </c>
      <c r="CK43" s="419">
        <v>43.808736095071545</v>
      </c>
      <c r="CL43" s="589">
        <v>0.31326668525645812</v>
      </c>
      <c r="CM43" s="419">
        <v>80.915070037486842</v>
      </c>
      <c r="CN43" s="589">
        <v>0.57860595938966808</v>
      </c>
      <c r="CO43" s="419">
        <v>15.121054993377161</v>
      </c>
      <c r="CP43" s="589">
        <v>0.10812735535387377</v>
      </c>
      <c r="CQ43" s="591">
        <v>139.84486112593555</v>
      </c>
    </row>
    <row r="44" spans="1:95" x14ac:dyDescent="0.2">
      <c r="A44" s="1">
        <v>97227</v>
      </c>
      <c r="B44" s="34" t="s">
        <v>22</v>
      </c>
      <c r="C44" s="22">
        <v>2801</v>
      </c>
      <c r="D44" s="23">
        <v>0.36263593992749871</v>
      </c>
      <c r="E44" s="22">
        <v>3108.8399989999998</v>
      </c>
      <c r="F44" s="379">
        <v>0.3298853988402074</v>
      </c>
      <c r="G44" s="22">
        <v>2939.323991946113</v>
      </c>
      <c r="H44" s="292">
        <v>0.29419717665359835</v>
      </c>
      <c r="I44" s="22">
        <v>-169.51600705388682</v>
      </c>
      <c r="J44" s="292">
        <v>-5.4527092776860159E-2</v>
      </c>
      <c r="K44" s="570">
        <v>-1.1151366524040252E-2</v>
      </c>
      <c r="L44" s="504">
        <v>1.1653284323909663E-2</v>
      </c>
      <c r="M44" s="504">
        <v>3.4490144897045827E-3</v>
      </c>
      <c r="O44" s="909">
        <v>6</v>
      </c>
      <c r="P44" s="234">
        <v>0.23076923076923078</v>
      </c>
      <c r="Q44" s="910">
        <v>10</v>
      </c>
      <c r="R44" s="234">
        <v>0.38461538461538464</v>
      </c>
      <c r="S44" s="910">
        <v>8</v>
      </c>
      <c r="T44" s="234">
        <v>0.30769230769230771</v>
      </c>
      <c r="U44" s="910">
        <v>0</v>
      </c>
      <c r="V44" s="234">
        <v>0</v>
      </c>
      <c r="W44" s="910">
        <v>2</v>
      </c>
      <c r="X44" s="234">
        <v>7.6923076923076927E-2</v>
      </c>
      <c r="Y44" s="73">
        <v>26</v>
      </c>
      <c r="Z44" s="585">
        <v>6.6738436384152456E-3</v>
      </c>
      <c r="AA44" s="521" t="s">
        <v>22</v>
      </c>
      <c r="AB44" s="519">
        <v>182</v>
      </c>
      <c r="AC44" s="804">
        <v>0.18236472945891782</v>
      </c>
      <c r="AD44" s="519">
        <v>161</v>
      </c>
      <c r="AE44" s="804">
        <v>0.16132264529058116</v>
      </c>
      <c r="AF44" s="519"/>
      <c r="AG44" s="804">
        <v>0</v>
      </c>
      <c r="AH44" s="519">
        <v>579</v>
      </c>
      <c r="AI44" s="804">
        <v>0.58016032064128253</v>
      </c>
      <c r="AJ44" s="519">
        <v>6</v>
      </c>
      <c r="AK44" s="804">
        <v>6.0120240480961923E-3</v>
      </c>
      <c r="AL44" s="519">
        <v>70</v>
      </c>
      <c r="AM44" s="804">
        <v>7.0140280561122245E-2</v>
      </c>
      <c r="AN44" s="331">
        <v>998</v>
      </c>
      <c r="AO44" s="911">
        <v>0.46938775510204084</v>
      </c>
      <c r="AQ44" s="34" t="s">
        <v>22</v>
      </c>
      <c r="AR44" s="22">
        <v>39</v>
      </c>
      <c r="AS44" s="234">
        <v>0.41052631578947368</v>
      </c>
      <c r="AT44" s="22">
        <v>56</v>
      </c>
      <c r="AU44" s="234">
        <v>0.58947368421052626</v>
      </c>
      <c r="AV44" s="22">
        <v>0</v>
      </c>
      <c r="AW44" s="234">
        <v>0</v>
      </c>
      <c r="AX44" s="22">
        <v>0</v>
      </c>
      <c r="AY44" s="907">
        <v>0</v>
      </c>
      <c r="AZ44" s="22">
        <v>0</v>
      </c>
      <c r="BA44" s="907">
        <v>0</v>
      </c>
      <c r="BB44" s="22">
        <v>0</v>
      </c>
      <c r="BC44" s="907">
        <v>0</v>
      </c>
      <c r="BD44" s="22">
        <v>0</v>
      </c>
      <c r="BE44" s="907">
        <v>0</v>
      </c>
      <c r="BF44" s="912">
        <v>95</v>
      </c>
      <c r="BH44" s="34" t="s">
        <v>22</v>
      </c>
      <c r="BI44" s="22">
        <v>7</v>
      </c>
      <c r="BJ44" s="234">
        <v>7.3684210526315783E-2</v>
      </c>
      <c r="BK44" s="22">
        <v>21</v>
      </c>
      <c r="BL44" s="234">
        <v>0.22105263157894736</v>
      </c>
      <c r="BM44" s="22">
        <v>31</v>
      </c>
      <c r="BN44" s="234">
        <v>0.32631578947368423</v>
      </c>
      <c r="BO44" s="22">
        <v>33</v>
      </c>
      <c r="BP44" s="234">
        <v>0.3473684210526316</v>
      </c>
      <c r="BQ44" s="22">
        <v>3</v>
      </c>
      <c r="BR44" s="234">
        <v>3.1578947368421054E-2</v>
      </c>
      <c r="BS44" s="22">
        <v>0</v>
      </c>
      <c r="BT44" s="234">
        <v>0</v>
      </c>
      <c r="BU44" s="73">
        <v>95</v>
      </c>
      <c r="BV44" s="99">
        <v>0.29473684210526313</v>
      </c>
      <c r="BW44" s="415" t="s">
        <v>22</v>
      </c>
      <c r="BX44" s="419">
        <v>24</v>
      </c>
      <c r="BY44" s="589">
        <v>0.25263157894736843</v>
      </c>
      <c r="BZ44" s="419">
        <v>29</v>
      </c>
      <c r="CA44" s="589">
        <v>0.30526315789473685</v>
      </c>
      <c r="CB44" s="419">
        <v>32</v>
      </c>
      <c r="CC44" s="589">
        <v>0.33684210526315789</v>
      </c>
      <c r="CD44" s="419">
        <v>5</v>
      </c>
      <c r="CE44" s="589">
        <v>5.2631578947368418E-2</v>
      </c>
      <c r="CF44" s="419">
        <v>5</v>
      </c>
      <c r="CG44" s="589">
        <v>5.2631578947368418E-2</v>
      </c>
      <c r="CH44" s="591">
        <v>95</v>
      </c>
      <c r="CI44" s="413">
        <v>0.55789473684210522</v>
      </c>
      <c r="CJ44" s="415" t="s">
        <v>22</v>
      </c>
      <c r="CK44" s="419">
        <v>53</v>
      </c>
      <c r="CL44" s="589">
        <v>0.55789473684210522</v>
      </c>
      <c r="CM44" s="419">
        <v>37</v>
      </c>
      <c r="CN44" s="589">
        <v>0.38947368421052631</v>
      </c>
      <c r="CO44" s="419">
        <v>5</v>
      </c>
      <c r="CP44" s="589">
        <v>5.2631578947368418E-2</v>
      </c>
      <c r="CQ44" s="591">
        <v>95</v>
      </c>
    </row>
    <row r="45" spans="1:95" x14ac:dyDescent="0.2">
      <c r="A45" s="1">
        <v>97223</v>
      </c>
      <c r="B45" s="34" t="s">
        <v>18</v>
      </c>
      <c r="C45" s="22">
        <v>2915</v>
      </c>
      <c r="D45" s="23">
        <v>0.35548780487804876</v>
      </c>
      <c r="E45" s="22">
        <v>2919.2924730000004</v>
      </c>
      <c r="F45" s="379">
        <v>0.32275206994773337</v>
      </c>
      <c r="G45" s="22">
        <v>2847.3199711563589</v>
      </c>
      <c r="H45" s="292">
        <v>0.29896261771906252</v>
      </c>
      <c r="I45" s="22">
        <v>-71.972501843641567</v>
      </c>
      <c r="J45" s="292">
        <v>-2.4654090848827928E-2</v>
      </c>
      <c r="K45" s="570">
        <v>-4.9801760531585915E-3</v>
      </c>
      <c r="L45" s="504">
        <v>1.6350929399999714E-4</v>
      </c>
      <c r="M45" s="504">
        <v>-1.6765664850200146E-3</v>
      </c>
      <c r="O45" s="909">
        <v>6.0488424837477597</v>
      </c>
      <c r="P45" s="234">
        <v>0.2</v>
      </c>
      <c r="Q45" s="910">
        <v>14.113965795411438</v>
      </c>
      <c r="R45" s="234">
        <v>0.46666666666666667</v>
      </c>
      <c r="S45" s="910">
        <v>10.0814041395796</v>
      </c>
      <c r="T45" s="234">
        <v>0.33333333333333337</v>
      </c>
      <c r="U45" s="910">
        <v>0</v>
      </c>
      <c r="V45" s="234">
        <v>0</v>
      </c>
      <c r="W45" s="910">
        <v>0</v>
      </c>
      <c r="X45" s="234">
        <v>0</v>
      </c>
      <c r="Y45" s="73">
        <v>30.244212418738798</v>
      </c>
      <c r="Z45" s="585">
        <v>7.7632747942184338E-3</v>
      </c>
      <c r="AA45" s="521" t="s">
        <v>18</v>
      </c>
      <c r="AB45" s="519">
        <v>176.42457244264301</v>
      </c>
      <c r="AC45" s="804">
        <v>0.16556291390728478</v>
      </c>
      <c r="AD45" s="519">
        <v>181.46527451243281</v>
      </c>
      <c r="AE45" s="804">
        <v>0.17029328287606435</v>
      </c>
      <c r="AF45" s="519"/>
      <c r="AG45" s="804">
        <v>0</v>
      </c>
      <c r="AH45" s="519">
        <v>608.91681003060785</v>
      </c>
      <c r="AI45" s="804">
        <v>0.5714285714285714</v>
      </c>
      <c r="AJ45" s="519">
        <v>11.089544553537561</v>
      </c>
      <c r="AK45" s="804">
        <v>1.0406811731315043E-2</v>
      </c>
      <c r="AL45" s="519">
        <v>87.708216014342526</v>
      </c>
      <c r="AM45" s="804">
        <v>8.2308420056764434E-2</v>
      </c>
      <c r="AN45" s="331">
        <v>1065.6044175535637</v>
      </c>
      <c r="AO45" s="911">
        <v>0.50704225352112675</v>
      </c>
      <c r="AQ45" s="34" t="s">
        <v>18</v>
      </c>
      <c r="AR45" s="22">
        <v>39.317476144360448</v>
      </c>
      <c r="AS45" s="234">
        <v>0.40625</v>
      </c>
      <c r="AT45" s="22">
        <v>56.455863181645775</v>
      </c>
      <c r="AU45" s="234">
        <v>0.58333333333333337</v>
      </c>
      <c r="AV45" s="22">
        <v>1.0081404139579599</v>
      </c>
      <c r="AW45" s="234">
        <v>1.0416666666666664E-2</v>
      </c>
      <c r="AX45" s="22">
        <v>0</v>
      </c>
      <c r="AY45" s="907">
        <v>0</v>
      </c>
      <c r="AZ45" s="22">
        <v>0</v>
      </c>
      <c r="BA45" s="907">
        <v>0</v>
      </c>
      <c r="BB45" s="22">
        <v>0</v>
      </c>
      <c r="BC45" s="907">
        <v>0</v>
      </c>
      <c r="BD45" s="22">
        <v>1.0081404139579599</v>
      </c>
      <c r="BE45" s="907">
        <v>1.0416666666666664E-2</v>
      </c>
      <c r="BF45" s="912">
        <v>96.781479739964183</v>
      </c>
      <c r="BH45" s="34" t="s">
        <v>18</v>
      </c>
      <c r="BI45" s="22">
        <v>2.0162808279159199</v>
      </c>
      <c r="BJ45" s="234">
        <v>2.0833333333333329E-2</v>
      </c>
      <c r="BK45" s="22">
        <v>7.056982897705721</v>
      </c>
      <c r="BL45" s="234">
        <v>7.2916666666666671E-2</v>
      </c>
      <c r="BM45" s="22">
        <v>33.268633660612686</v>
      </c>
      <c r="BN45" s="234">
        <v>0.34375</v>
      </c>
      <c r="BO45" s="22">
        <v>36.293054902486567</v>
      </c>
      <c r="BP45" s="234">
        <v>0.37500000000000006</v>
      </c>
      <c r="BQ45" s="22">
        <v>14.113965795411444</v>
      </c>
      <c r="BR45" s="234">
        <v>0.14583333333333337</v>
      </c>
      <c r="BS45" s="22">
        <v>4.0325616558318398</v>
      </c>
      <c r="BT45" s="234">
        <v>4.1666666666666657E-2</v>
      </c>
      <c r="BU45" s="73">
        <v>96.781479739964169</v>
      </c>
      <c r="BV45" s="99">
        <v>9.375E-2</v>
      </c>
      <c r="BW45" s="415" t="s">
        <v>18</v>
      </c>
      <c r="BX45" s="419">
        <v>16.130246623327363</v>
      </c>
      <c r="BY45" s="589">
        <v>0.16666666666666666</v>
      </c>
      <c r="BZ45" s="419">
        <v>17.138387037285323</v>
      </c>
      <c r="CA45" s="589">
        <v>0.17708333333333331</v>
      </c>
      <c r="CB45" s="419">
        <v>33.268633660612686</v>
      </c>
      <c r="CC45" s="589">
        <v>0.34375</v>
      </c>
      <c r="CD45" s="419">
        <v>18.146527451243283</v>
      </c>
      <c r="CE45" s="589">
        <v>0.1875</v>
      </c>
      <c r="CF45" s="419">
        <v>12.097684967495523</v>
      </c>
      <c r="CG45" s="589">
        <v>0.125</v>
      </c>
      <c r="CH45" s="591">
        <v>96.781479739964183</v>
      </c>
      <c r="CI45" s="413">
        <v>0.34375</v>
      </c>
      <c r="CJ45" s="415" t="s">
        <v>18</v>
      </c>
      <c r="CK45" s="419">
        <v>33.268633660612686</v>
      </c>
      <c r="CL45" s="589">
        <v>0.34375</v>
      </c>
      <c r="CM45" s="419">
        <v>51.415161111855966</v>
      </c>
      <c r="CN45" s="589">
        <v>0.53125</v>
      </c>
      <c r="CO45" s="419">
        <v>12.097684967495523</v>
      </c>
      <c r="CP45" s="589">
        <v>0.125</v>
      </c>
      <c r="CQ45" s="591">
        <v>96.781479739964169</v>
      </c>
    </row>
    <row r="46" spans="1:95" x14ac:dyDescent="0.2">
      <c r="A46" s="1">
        <v>97231</v>
      </c>
      <c r="B46" s="35" t="s">
        <v>29</v>
      </c>
      <c r="C46" s="24">
        <v>1822</v>
      </c>
      <c r="D46" s="25">
        <v>0.35378640776699027</v>
      </c>
      <c r="E46" s="22">
        <v>2443.0609150000005</v>
      </c>
      <c r="F46" s="380">
        <v>0.33157721426010084</v>
      </c>
      <c r="G46" s="22">
        <v>2321.6693561523566</v>
      </c>
      <c r="H46" s="293">
        <v>0.30159383686052815</v>
      </c>
      <c r="I46" s="24">
        <v>-121.39155884764386</v>
      </c>
      <c r="J46" s="293">
        <v>-4.9688306215501729E-2</v>
      </c>
      <c r="K46" s="571">
        <v>-1.0141276820669565E-2</v>
      </c>
      <c r="L46" s="504">
        <v>3.3127665614636204E-2</v>
      </c>
      <c r="M46" s="504">
        <v>1.7461534973161497E-2</v>
      </c>
      <c r="O46" s="909">
        <v>0</v>
      </c>
      <c r="P46" s="230">
        <v>0</v>
      </c>
      <c r="Q46" s="910">
        <v>4.1195172547636796</v>
      </c>
      <c r="R46" s="230">
        <v>0.1818181818181818</v>
      </c>
      <c r="S46" s="910">
        <v>10.2987931369092</v>
      </c>
      <c r="T46" s="230">
        <v>0.45454545454545459</v>
      </c>
      <c r="U46" s="910">
        <v>8.2390345095273592</v>
      </c>
      <c r="V46" s="230">
        <v>0.36363636363636359</v>
      </c>
      <c r="W46" s="910">
        <v>0</v>
      </c>
      <c r="X46" s="230">
        <v>0</v>
      </c>
      <c r="Y46" s="73">
        <v>22.65734490120024</v>
      </c>
      <c r="Z46" s="585">
        <v>5.8158298897021277E-3</v>
      </c>
      <c r="AA46" s="523" t="s">
        <v>29</v>
      </c>
      <c r="AB46" s="519">
        <v>151.33238460205396</v>
      </c>
      <c r="AC46" s="805">
        <v>0.18489337621379517</v>
      </c>
      <c r="AD46" s="519">
        <v>162.66105705265409</v>
      </c>
      <c r="AE46" s="805">
        <v>0.19873440900343667</v>
      </c>
      <c r="AF46" s="519"/>
      <c r="AG46" s="805">
        <v>0</v>
      </c>
      <c r="AH46" s="519">
        <v>456.14672419931071</v>
      </c>
      <c r="AI46" s="805">
        <v>0.55730640938389553</v>
      </c>
      <c r="AJ46" s="519">
        <v>6.1792758821455198</v>
      </c>
      <c r="AK46" s="805">
        <v>7.5496542488953542E-3</v>
      </c>
      <c r="AL46" s="519">
        <v>42.16517735081645</v>
      </c>
      <c r="AM46" s="805">
        <v>5.1516151149977242E-2</v>
      </c>
      <c r="AN46" s="333">
        <v>818.48461908698073</v>
      </c>
      <c r="AO46" s="913">
        <v>0.51803966412626234</v>
      </c>
      <c r="AQ46" s="35" t="s">
        <v>29</v>
      </c>
      <c r="AR46" s="24">
        <v>19.567706960127477</v>
      </c>
      <c r="AS46" s="230">
        <v>0.1999999999999999</v>
      </c>
      <c r="AT46" s="24">
        <v>77.240948526819068</v>
      </c>
      <c r="AU46" s="230">
        <v>0.78947368421052677</v>
      </c>
      <c r="AV46" s="24">
        <v>1.0298793136909199</v>
      </c>
      <c r="AW46" s="230">
        <v>1.0526315789473679E-2</v>
      </c>
      <c r="AX46" s="24">
        <v>0</v>
      </c>
      <c r="AY46" s="914">
        <v>0</v>
      </c>
      <c r="AZ46" s="24">
        <v>0</v>
      </c>
      <c r="BA46" s="914">
        <v>0</v>
      </c>
      <c r="BB46" s="24">
        <v>1.0298793136909199</v>
      </c>
      <c r="BC46" s="914">
        <v>1.0526315789473679E-2</v>
      </c>
      <c r="BD46" s="24">
        <v>0</v>
      </c>
      <c r="BE46" s="914">
        <v>0</v>
      </c>
      <c r="BF46" s="915">
        <v>97.838534800637433</v>
      </c>
      <c r="BH46" s="35" t="s">
        <v>29</v>
      </c>
      <c r="BI46" s="24">
        <v>12.358551764291038</v>
      </c>
      <c r="BJ46" s="230">
        <v>0.12631578947368421</v>
      </c>
      <c r="BK46" s="24">
        <v>32.956138038109437</v>
      </c>
      <c r="BL46" s="230">
        <v>0.33684210526315794</v>
      </c>
      <c r="BM46" s="24">
        <v>21.627465587509317</v>
      </c>
      <c r="BN46" s="230">
        <v>0.22105263157894739</v>
      </c>
      <c r="BO46" s="24">
        <v>21.627465587509317</v>
      </c>
      <c r="BP46" s="230">
        <v>0.22105263157894739</v>
      </c>
      <c r="BQ46" s="24">
        <v>7.2091551958364386</v>
      </c>
      <c r="BR46" s="230">
        <v>7.3684210526315796E-2</v>
      </c>
      <c r="BS46" s="24">
        <v>2.0597586273818398</v>
      </c>
      <c r="BT46" s="230">
        <v>2.1052631578947371E-2</v>
      </c>
      <c r="BU46" s="74">
        <v>97.838534800637376</v>
      </c>
      <c r="BV46" s="99">
        <v>0.46315789473684216</v>
      </c>
      <c r="BW46" s="420" t="s">
        <v>29</v>
      </c>
      <c r="BX46" s="424">
        <v>26.776862155963915</v>
      </c>
      <c r="BY46" s="592">
        <v>0.27368421052631581</v>
      </c>
      <c r="BZ46" s="424">
        <v>31.926258724418513</v>
      </c>
      <c r="CA46" s="592">
        <v>0.32631578947368423</v>
      </c>
      <c r="CB46" s="424">
        <v>19.567706960127477</v>
      </c>
      <c r="CC46" s="592">
        <v>0.2</v>
      </c>
      <c r="CD46" s="424">
        <v>10.298793136909199</v>
      </c>
      <c r="CE46" s="592">
        <v>0.10526315789473685</v>
      </c>
      <c r="CF46" s="424">
        <v>9.2689138232182788</v>
      </c>
      <c r="CG46" s="592">
        <v>9.4736842105263175E-2</v>
      </c>
      <c r="CH46" s="593">
        <v>97.838534800637376</v>
      </c>
      <c r="CI46" s="413">
        <v>0.60000000000000009</v>
      </c>
      <c r="CJ46" s="420" t="s">
        <v>29</v>
      </c>
      <c r="CK46" s="424">
        <v>58.703120880382428</v>
      </c>
      <c r="CL46" s="592">
        <v>0.6</v>
      </c>
      <c r="CM46" s="424">
        <v>29.866500097036678</v>
      </c>
      <c r="CN46" s="592">
        <v>0.3052631578947369</v>
      </c>
      <c r="CO46" s="424">
        <v>9.2689138232182788</v>
      </c>
      <c r="CP46" s="592">
        <v>9.4736842105263175E-2</v>
      </c>
      <c r="CQ46" s="593">
        <v>97.838534800637376</v>
      </c>
    </row>
    <row r="47" spans="1:95" x14ac:dyDescent="0.2">
      <c r="A47" s="3"/>
      <c r="B47" s="9" t="s">
        <v>40</v>
      </c>
      <c r="C47" s="26">
        <v>20984</v>
      </c>
      <c r="D47" s="27">
        <v>0.37469421281002802</v>
      </c>
      <c r="E47" s="26">
        <v>22036.297440999999</v>
      </c>
      <c r="F47" s="383">
        <v>0.33946910435839817</v>
      </c>
      <c r="G47" s="26">
        <v>20665.126674100255</v>
      </c>
      <c r="H47" s="289">
        <v>0.30846695436986271</v>
      </c>
      <c r="I47" s="26">
        <v>-1371.1707668997442</v>
      </c>
      <c r="J47" s="289">
        <v>-6.2223282771115156E-2</v>
      </c>
      <c r="K47" s="574">
        <v>-1.2766488036947465E-2</v>
      </c>
      <c r="L47" s="505">
        <v>5.4515542596875743E-3</v>
      </c>
      <c r="M47" s="505">
        <v>-1.0931638272891897E-3</v>
      </c>
      <c r="O47" s="298">
        <v>73.512111844919104</v>
      </c>
      <c r="P47" s="227">
        <v>0.29796420430167342</v>
      </c>
      <c r="Q47" s="228">
        <v>64.128156316405565</v>
      </c>
      <c r="R47" s="227">
        <v>0.2599285286547211</v>
      </c>
      <c r="S47" s="228">
        <v>88.621063607598884</v>
      </c>
      <c r="T47" s="227">
        <v>0.35920481726755443</v>
      </c>
      <c r="U47" s="228">
        <v>8.2390345095273592</v>
      </c>
      <c r="V47" s="227">
        <v>3.3395005261504053E-2</v>
      </c>
      <c r="W47" s="228">
        <v>12.214208102073901</v>
      </c>
      <c r="X47" s="227">
        <v>4.9507444514546958E-2</v>
      </c>
      <c r="Y47" s="76">
        <v>246.71457438052482</v>
      </c>
      <c r="Z47" s="585">
        <v>6.3328249720530402E-2</v>
      </c>
      <c r="AA47" s="526" t="s">
        <v>40</v>
      </c>
      <c r="AB47" s="315">
        <v>1194.8841136987949</v>
      </c>
      <c r="AC47" s="155">
        <v>0.1577075348889789</v>
      </c>
      <c r="AD47" s="315">
        <v>1297.0318507719119</v>
      </c>
      <c r="AE47" s="155">
        <v>0.17118956852186534</v>
      </c>
      <c r="AF47" s="315"/>
      <c r="AG47" s="155">
        <v>0</v>
      </c>
      <c r="AH47" s="315">
        <v>4265.5311652705377</v>
      </c>
      <c r="AI47" s="155">
        <v>0.56298882657712301</v>
      </c>
      <c r="AJ47" s="315">
        <v>46.47153060583463</v>
      </c>
      <c r="AK47" s="155">
        <v>6.1335743360727115E-3</v>
      </c>
      <c r="AL47" s="315">
        <v>772.66361607969566</v>
      </c>
      <c r="AM47" s="155">
        <v>0.10198049567595997</v>
      </c>
      <c r="AN47" s="335">
        <v>7576.582276426775</v>
      </c>
      <c r="AO47" s="330">
        <v>0.52049582299915431</v>
      </c>
      <c r="AQ47" s="37" t="s">
        <v>40</v>
      </c>
      <c r="AR47" s="26">
        <v>258.40783338558373</v>
      </c>
      <c r="AS47" s="227">
        <v>0.36906046292420214</v>
      </c>
      <c r="AT47" s="26">
        <v>439.73164988484854</v>
      </c>
      <c r="AU47" s="227">
        <v>0.6280288184095707</v>
      </c>
      <c r="AV47" s="26">
        <v>2.0380197276488801</v>
      </c>
      <c r="AW47" s="227">
        <v>2.9107186662272202E-3</v>
      </c>
      <c r="AX47" s="920">
        <v>0</v>
      </c>
      <c r="AY47" s="921">
        <v>0</v>
      </c>
      <c r="AZ47" s="920">
        <v>0</v>
      </c>
      <c r="BA47" s="921">
        <v>0</v>
      </c>
      <c r="BB47" s="920">
        <v>1.0298793136909199</v>
      </c>
      <c r="BC47" s="921">
        <v>1.4708831821660833E-3</v>
      </c>
      <c r="BD47" s="920">
        <v>1.0081404139579599</v>
      </c>
      <c r="BE47" s="921">
        <v>1.4398354840611364E-3</v>
      </c>
      <c r="BF47" s="922">
        <v>700.17750299808108</v>
      </c>
      <c r="BH47" s="37" t="s">
        <v>40</v>
      </c>
      <c r="BI47" s="26">
        <v>36.58621556261425</v>
      </c>
      <c r="BJ47" s="227">
        <v>5.2252772198415683E-2</v>
      </c>
      <c r="BK47" s="26">
        <v>140.22883703523959</v>
      </c>
      <c r="BL47" s="227">
        <v>0.20027612488946805</v>
      </c>
      <c r="BM47" s="26">
        <v>195.90829164000917</v>
      </c>
      <c r="BN47" s="227">
        <v>0.27979803807056342</v>
      </c>
      <c r="BO47" s="26">
        <v>218.2841818773264</v>
      </c>
      <c r="BP47" s="227">
        <v>0.31175549191834662</v>
      </c>
      <c r="BQ47" s="26">
        <v>80.363314872753762</v>
      </c>
      <c r="BR47" s="227">
        <v>0.11477563122015075</v>
      </c>
      <c r="BS47" s="26">
        <v>28.806662010137984</v>
      </c>
      <c r="BT47" s="227">
        <v>4.1141941703055442E-2</v>
      </c>
      <c r="BU47" s="76">
        <v>700.1775029980812</v>
      </c>
      <c r="BV47" s="99">
        <v>0.25252889708788373</v>
      </c>
      <c r="BW47" s="37" t="s">
        <v>40</v>
      </c>
      <c r="BX47" s="26">
        <v>142.85785361230683</v>
      </c>
      <c r="BY47" s="227">
        <v>0.2040309107342147</v>
      </c>
      <c r="BZ47" s="26">
        <v>162.35650661510405</v>
      </c>
      <c r="CA47" s="227">
        <v>0.23187906769342317</v>
      </c>
      <c r="CB47" s="26">
        <v>224.44843474588146</v>
      </c>
      <c r="CC47" s="227">
        <v>0.32055933500407907</v>
      </c>
      <c r="CD47" s="26">
        <v>100.90188673146943</v>
      </c>
      <c r="CE47" s="227">
        <v>0.14410900992879511</v>
      </c>
      <c r="CF47" s="26">
        <v>69.612821293319357</v>
      </c>
      <c r="CG47" s="227">
        <v>9.9421676639488005E-2</v>
      </c>
      <c r="CH47" s="76">
        <v>700.17750299808108</v>
      </c>
      <c r="CI47" s="413">
        <v>0.4359099784276379</v>
      </c>
      <c r="CJ47" s="37" t="s">
        <v>40</v>
      </c>
      <c r="CK47" s="26">
        <v>305.21436022741091</v>
      </c>
      <c r="CL47" s="227">
        <v>0.43590997842763785</v>
      </c>
      <c r="CM47" s="26">
        <v>325.35032147735092</v>
      </c>
      <c r="CN47" s="227">
        <v>0.46466834493287418</v>
      </c>
      <c r="CO47" s="26">
        <v>69.612821293319357</v>
      </c>
      <c r="CP47" s="227">
        <v>9.9421676639488005E-2</v>
      </c>
      <c r="CQ47" s="76">
        <v>700.1775029980812</v>
      </c>
    </row>
    <row r="48" spans="1:95" ht="13.5" thickBot="1" x14ac:dyDescent="0.25">
      <c r="A48" s="3"/>
      <c r="B48" s="11" t="s">
        <v>41</v>
      </c>
      <c r="C48" s="68">
        <v>39289</v>
      </c>
      <c r="D48" s="53">
        <v>0.36797444999110246</v>
      </c>
      <c r="E48" s="68">
        <v>40855.369191999998</v>
      </c>
      <c r="F48" s="381">
        <v>0.33917818578580444</v>
      </c>
      <c r="G48" s="68">
        <v>36462.847507243365</v>
      </c>
      <c r="H48" s="290">
        <v>0.30473826404054505</v>
      </c>
      <c r="I48" s="68">
        <v>-4392.5216847566335</v>
      </c>
      <c r="J48" s="290">
        <v>-0.10751393933350491</v>
      </c>
      <c r="K48" s="581">
        <v>-2.2492072078844405E-2</v>
      </c>
      <c r="L48" s="580">
        <v>4.3531886014109844E-3</v>
      </c>
      <c r="M48" s="580">
        <v>-5.3180030728342542E-3</v>
      </c>
      <c r="O48" s="297">
        <v>146.81432524459933</v>
      </c>
      <c r="P48" s="224">
        <v>0.30814610085168781</v>
      </c>
      <c r="Q48" s="225">
        <v>134.26734827185695</v>
      </c>
      <c r="R48" s="224">
        <v>0.281811463375508</v>
      </c>
      <c r="S48" s="225">
        <v>143.78836944932482</v>
      </c>
      <c r="T48" s="224">
        <v>0.30179497347968287</v>
      </c>
      <c r="U48" s="225">
        <v>18.31375721908276</v>
      </c>
      <c r="V48" s="224">
        <v>3.8438434870730676E-2</v>
      </c>
      <c r="W48" s="225">
        <v>33.260084189521777</v>
      </c>
      <c r="X48" s="224">
        <v>6.9809027422390577E-2</v>
      </c>
      <c r="Y48" s="75">
        <v>476.44388437438568</v>
      </c>
      <c r="Z48" s="585">
        <v>0.12229661487668625</v>
      </c>
      <c r="AA48" s="525" t="s">
        <v>41</v>
      </c>
      <c r="AB48" s="313">
        <v>2059.9087520227527</v>
      </c>
      <c r="AC48" s="150">
        <v>0.15246081142091017</v>
      </c>
      <c r="AD48" s="313">
        <v>2545.198203348853</v>
      </c>
      <c r="AE48" s="150">
        <v>0.18837872450833817</v>
      </c>
      <c r="AF48" s="313">
        <v>0</v>
      </c>
      <c r="AG48" s="150">
        <v>0</v>
      </c>
      <c r="AH48" s="313">
        <v>7687.3314292807308</v>
      </c>
      <c r="AI48" s="150">
        <v>0.5689653904420422</v>
      </c>
      <c r="AJ48" s="313">
        <v>71.54553028584769</v>
      </c>
      <c r="AK48" s="150">
        <v>5.2953265964856477E-3</v>
      </c>
      <c r="AL48" s="313">
        <v>1147.0864566854179</v>
      </c>
      <c r="AM48" s="150">
        <v>8.4899747032223805E-2</v>
      </c>
      <c r="AN48" s="334">
        <v>13511.070371623602</v>
      </c>
      <c r="AO48" s="330">
        <v>0.55269035616643347</v>
      </c>
      <c r="AQ48" s="36" t="s">
        <v>41</v>
      </c>
      <c r="AR48" s="68">
        <v>466.54885252399129</v>
      </c>
      <c r="AS48" s="224">
        <v>0.39256961871315377</v>
      </c>
      <c r="AT48" s="68">
        <v>716.84688194513888</v>
      </c>
      <c r="AU48" s="224">
        <v>0.60317865020672257</v>
      </c>
      <c r="AV48" s="68">
        <v>5.0529642695599595</v>
      </c>
      <c r="AW48" s="224">
        <v>4.2517310801237869E-3</v>
      </c>
      <c r="AX48" s="916">
        <v>0</v>
      </c>
      <c r="AY48" s="917">
        <v>0</v>
      </c>
      <c r="AZ48" s="916">
        <v>1</v>
      </c>
      <c r="BA48" s="917">
        <v>8.4143303876836075E-4</v>
      </c>
      <c r="BB48" s="916">
        <v>1.0298793136909199</v>
      </c>
      <c r="BC48" s="917">
        <v>8.6657448048362462E-4</v>
      </c>
      <c r="BD48" s="916">
        <v>3.0230849558690398</v>
      </c>
      <c r="BE48" s="917">
        <v>2.543723560871802E-3</v>
      </c>
      <c r="BF48" s="918">
        <v>1188.4486987386899</v>
      </c>
      <c r="BH48" s="36" t="s">
        <v>41</v>
      </c>
      <c r="BI48" s="68">
        <v>50.156452014433413</v>
      </c>
      <c r="BJ48" s="224">
        <v>4.2203295832344168E-2</v>
      </c>
      <c r="BK48" s="68">
        <v>223.09985064266189</v>
      </c>
      <c r="BL48" s="224">
        <v>0.18772358527502239</v>
      </c>
      <c r="BM48" s="68">
        <v>387.03742556069204</v>
      </c>
      <c r="BN48" s="224">
        <v>0.32566607710661627</v>
      </c>
      <c r="BO48" s="68">
        <v>359.22170063191368</v>
      </c>
      <c r="BP48" s="224">
        <v>0.30226100715424947</v>
      </c>
      <c r="BQ48" s="68">
        <v>125.05922149762834</v>
      </c>
      <c r="BR48" s="224">
        <v>0.1052289607707549</v>
      </c>
      <c r="BS48" s="68">
        <v>43.874048391360787</v>
      </c>
      <c r="BT48" s="224">
        <v>3.6917073861012811E-2</v>
      </c>
      <c r="BU48" s="75">
        <v>1188.4486987386902</v>
      </c>
      <c r="BV48" s="99">
        <v>0.22992688110736656</v>
      </c>
      <c r="BW48" s="36" t="s">
        <v>41</v>
      </c>
      <c r="BX48" s="68">
        <v>225.70777966577987</v>
      </c>
      <c r="BY48" s="224">
        <v>0.18991798291783674</v>
      </c>
      <c r="BZ48" s="68">
        <v>264.27031973531439</v>
      </c>
      <c r="CA48" s="224">
        <v>0.22236577819117184</v>
      </c>
      <c r="CB48" s="68">
        <v>377.38089484251594</v>
      </c>
      <c r="CC48" s="224">
        <v>0.31754075312046132</v>
      </c>
      <c r="CD48" s="68">
        <v>191.26638114328202</v>
      </c>
      <c r="CE48" s="224">
        <v>0.16093785229961927</v>
      </c>
      <c r="CF48" s="68">
        <v>129.82332335179794</v>
      </c>
      <c r="CG48" s="224">
        <v>0.10923763347091081</v>
      </c>
      <c r="CH48" s="75">
        <v>1188.4486987386902</v>
      </c>
      <c r="CI48" s="413">
        <v>0.41228376110900855</v>
      </c>
      <c r="CJ48" s="36" t="s">
        <v>41</v>
      </c>
      <c r="CK48" s="68">
        <v>489.97809940109425</v>
      </c>
      <c r="CL48" s="224">
        <v>0.41228376110900861</v>
      </c>
      <c r="CM48" s="68">
        <v>568.64727598579793</v>
      </c>
      <c r="CN48" s="224">
        <v>0.47847860542008058</v>
      </c>
      <c r="CO48" s="68">
        <v>129.82332335179794</v>
      </c>
      <c r="CP48" s="224">
        <v>0.10923763347091081</v>
      </c>
      <c r="CQ48" s="75">
        <v>1188.4486987386902</v>
      </c>
    </row>
    <row r="49" spans="1:95" ht="13.5" thickBot="1" x14ac:dyDescent="0.25">
      <c r="A49" s="3"/>
      <c r="B49" s="88" t="s">
        <v>42</v>
      </c>
      <c r="C49" s="217">
        <v>139838</v>
      </c>
      <c r="D49" s="54">
        <v>0.36671605585786404</v>
      </c>
      <c r="E49" s="217">
        <v>134433.85007300001</v>
      </c>
      <c r="F49" s="385">
        <v>0.33803423764048568</v>
      </c>
      <c r="G49" s="217">
        <v>117843.79135667733</v>
      </c>
      <c r="H49" s="506">
        <v>0.30565033252845231</v>
      </c>
      <c r="I49" s="217">
        <v>-16590.058716322674</v>
      </c>
      <c r="J49" s="54">
        <v>-0.12340685554504295</v>
      </c>
      <c r="K49" s="295">
        <v>-2.5998526324823024E-2</v>
      </c>
      <c r="L49" s="505">
        <v>-4.3695758031170318E-3</v>
      </c>
      <c r="M49" s="505">
        <v>-1.2148790562067746E-2</v>
      </c>
      <c r="O49" s="299">
        <v>588.99574112070627</v>
      </c>
      <c r="P49" s="221">
        <v>0.15118713384354224</v>
      </c>
      <c r="Q49" s="222">
        <v>1833.5331864849775</v>
      </c>
      <c r="R49" s="221">
        <v>0.470642838171</v>
      </c>
      <c r="S49" s="222">
        <v>920.3499065855782</v>
      </c>
      <c r="T49" s="221">
        <v>0.23624120650700869</v>
      </c>
      <c r="U49" s="222">
        <v>304.77418792450055</v>
      </c>
      <c r="V49" s="221">
        <v>7.8231356739734637E-2</v>
      </c>
      <c r="W49" s="222">
        <v>248.15296445869916</v>
      </c>
      <c r="X49" s="221">
        <v>6.3697464738714377E-2</v>
      </c>
      <c r="Y49" s="78">
        <v>3895.8059865744617</v>
      </c>
      <c r="Z49" s="585">
        <v>1</v>
      </c>
      <c r="AA49" s="528" t="s">
        <v>42</v>
      </c>
      <c r="AB49" s="529">
        <v>6835.9743957209248</v>
      </c>
      <c r="AC49" s="163">
        <v>0.15254603275761872</v>
      </c>
      <c r="AD49" s="529">
        <v>8268.7730794616364</v>
      </c>
      <c r="AE49" s="163">
        <v>0.18451920034025318</v>
      </c>
      <c r="AF49" s="529">
        <v>0</v>
      </c>
      <c r="AG49" s="163">
        <v>0</v>
      </c>
      <c r="AH49" s="529">
        <v>26543.412740628472</v>
      </c>
      <c r="AI49" s="163">
        <v>0.59232116374887112</v>
      </c>
      <c r="AJ49" s="529">
        <v>219.77260573479344</v>
      </c>
      <c r="AK49" s="163">
        <v>4.904266337602544E-3</v>
      </c>
      <c r="AL49" s="529">
        <v>2944.6019402243783</v>
      </c>
      <c r="AM49" s="163">
        <v>6.5709336815654371E-2</v>
      </c>
      <c r="AN49" s="530">
        <v>44812.534761770206</v>
      </c>
      <c r="AO49" s="330">
        <v>0.54742875331397733</v>
      </c>
      <c r="AQ49" s="51" t="s">
        <v>42</v>
      </c>
      <c r="AR49" s="71">
        <v>1564.0562538752879</v>
      </c>
      <c r="AS49" s="221">
        <v>0.33943586693200067</v>
      </c>
      <c r="AT49" s="71">
        <v>3001.717325942378</v>
      </c>
      <c r="AU49" s="221">
        <v>0.65144109765332037</v>
      </c>
      <c r="AV49" s="71">
        <v>42.037221121104039</v>
      </c>
      <c r="AW49" s="221">
        <v>9.1230354146788328E-3</v>
      </c>
      <c r="AX49" s="925">
        <v>24.001208967768761</v>
      </c>
      <c r="AY49" s="926">
        <v>5.2088095637257683E-3</v>
      </c>
      <c r="AZ49" s="925">
        <v>1.9999761866672801</v>
      </c>
      <c r="BA49" s="926">
        <v>4.3404043114353039E-4</v>
      </c>
      <c r="BB49" s="925">
        <v>7.0258314294589796</v>
      </c>
      <c r="BC49" s="926">
        <v>1.5247656062674219E-3</v>
      </c>
      <c r="BD49" s="925">
        <v>9.0102045372090203</v>
      </c>
      <c r="BE49" s="926">
        <v>1.9554198135421121E-3</v>
      </c>
      <c r="BF49" s="927">
        <v>4607.8108009387706</v>
      </c>
      <c r="BH49" s="51" t="s">
        <v>42</v>
      </c>
      <c r="BI49" s="71">
        <v>536.04216553120307</v>
      </c>
      <c r="BJ49" s="221">
        <v>0.11633337146177818</v>
      </c>
      <c r="BK49" s="71">
        <v>839.08678586752751</v>
      </c>
      <c r="BL49" s="221">
        <v>0.18210096336780524</v>
      </c>
      <c r="BM49" s="71">
        <v>1376.7874861043115</v>
      </c>
      <c r="BN49" s="221">
        <v>0.29879427467460545</v>
      </c>
      <c r="BO49" s="71">
        <v>1311.0364682498187</v>
      </c>
      <c r="BP49" s="221">
        <v>0.28452480470394237</v>
      </c>
      <c r="BQ49" s="71">
        <v>434.10273532243554</v>
      </c>
      <c r="BR49" s="221">
        <v>9.4210190929279083E-2</v>
      </c>
      <c r="BS49" s="71">
        <v>110.75515986346974</v>
      </c>
      <c r="BT49" s="221">
        <v>2.4036394862589669E-2</v>
      </c>
      <c r="BU49" s="78">
        <v>4607.8108009387661</v>
      </c>
      <c r="BV49" s="99">
        <v>0.29843433482958343</v>
      </c>
      <c r="BW49" s="51" t="s">
        <v>42</v>
      </c>
      <c r="BX49" s="71">
        <v>1193.5299398738725</v>
      </c>
      <c r="BY49" s="221">
        <v>0.25902320894571246</v>
      </c>
      <c r="BZ49" s="71">
        <v>867.78611090395088</v>
      </c>
      <c r="CA49" s="221">
        <v>0.18832937123354845</v>
      </c>
      <c r="CB49" s="71">
        <v>1466.0523222938089</v>
      </c>
      <c r="CC49" s="221">
        <v>0.31816677932937804</v>
      </c>
      <c r="CD49" s="71">
        <v>578.70378679575231</v>
      </c>
      <c r="CE49" s="221">
        <v>0.12559191594365179</v>
      </c>
      <c r="CF49" s="71">
        <v>501.73864107138127</v>
      </c>
      <c r="CG49" s="221">
        <v>0.10888872454770937</v>
      </c>
      <c r="CH49" s="78">
        <v>4607.8108009387652</v>
      </c>
      <c r="CI49" s="413">
        <v>0.44735258017926094</v>
      </c>
      <c r="CJ49" s="51" t="s">
        <v>42</v>
      </c>
      <c r="CK49" s="71">
        <v>2061.3160507778234</v>
      </c>
      <c r="CL49" s="221">
        <v>0.44735258017926094</v>
      </c>
      <c r="CM49" s="71">
        <v>2044.7561090895611</v>
      </c>
      <c r="CN49" s="221">
        <v>0.44375869527302986</v>
      </c>
      <c r="CO49" s="71">
        <v>501.73864107138127</v>
      </c>
      <c r="CP49" s="221">
        <v>0.10888872454770937</v>
      </c>
      <c r="CQ49" s="78">
        <v>4607.8108009387652</v>
      </c>
    </row>
    <row r="50" spans="1:95" x14ac:dyDescent="0.2">
      <c r="B50" s="66" t="s">
        <v>317</v>
      </c>
      <c r="C50" s="14"/>
      <c r="D50" s="12"/>
      <c r="E50" s="14"/>
      <c r="F50" s="12"/>
      <c r="G50" s="14"/>
      <c r="H50" s="12"/>
      <c r="I50" s="14"/>
      <c r="J50" s="12"/>
      <c r="K50" s="12"/>
      <c r="L50" s="96"/>
      <c r="M50" s="96"/>
      <c r="Z50" s="5"/>
      <c r="AA50" s="166" t="s">
        <v>75</v>
      </c>
      <c r="AB50" s="135"/>
      <c r="AC50" s="140"/>
      <c r="AD50" s="135"/>
      <c r="AE50" s="140"/>
      <c r="AF50" s="135"/>
      <c r="AN50" s="135"/>
      <c r="AO50" s="531"/>
      <c r="AQ50" s="66" t="s">
        <v>317</v>
      </c>
      <c r="AR50" s="14"/>
      <c r="AS50" s="12"/>
      <c r="AU50" s="12"/>
      <c r="AV50" s="14"/>
      <c r="AW50" s="12"/>
      <c r="AY50" s="12"/>
      <c r="BA50" s="12"/>
      <c r="BC50" s="12"/>
      <c r="BE50" s="12"/>
      <c r="BF50" s="12"/>
      <c r="BH50" s="66" t="s">
        <v>317</v>
      </c>
      <c r="BI50" s="14"/>
      <c r="BJ50" s="12"/>
      <c r="BL50" s="12"/>
      <c r="BM50" s="14"/>
      <c r="BN50" s="12"/>
      <c r="BO50" s="14"/>
      <c r="BP50" s="12"/>
      <c r="BQ50" s="14"/>
      <c r="BR50" s="12"/>
      <c r="BS50" s="14"/>
      <c r="BT50" s="12"/>
      <c r="BU50" s="12"/>
      <c r="BV50" s="99"/>
      <c r="BW50" s="623" t="s">
        <v>317</v>
      </c>
      <c r="BX50" s="597"/>
      <c r="BY50" s="433"/>
      <c r="CA50" s="433"/>
      <c r="CB50" s="597"/>
      <c r="CC50" s="433"/>
      <c r="CD50" s="597"/>
      <c r="CE50" s="433"/>
      <c r="CF50" s="597"/>
      <c r="CG50" s="433"/>
      <c r="CH50" s="433"/>
      <c r="CI50" s="413"/>
      <c r="CJ50" s="623" t="s">
        <v>317</v>
      </c>
      <c r="CK50" s="597"/>
      <c r="CL50" s="433"/>
      <c r="CM50" s="597"/>
      <c r="CN50" s="433"/>
      <c r="CO50" s="597"/>
      <c r="CP50" s="433"/>
      <c r="CQ50" s="433"/>
    </row>
    <row r="51" spans="1:95" x14ac:dyDescent="0.2">
      <c r="C51" s="55"/>
      <c r="E51" s="55"/>
      <c r="G51" s="55"/>
      <c r="I51" s="55"/>
      <c r="AB51" s="135"/>
      <c r="AC51" s="140"/>
      <c r="AD51" s="135"/>
      <c r="AE51" s="140"/>
      <c r="AF51" s="135"/>
      <c r="AN51" s="135"/>
      <c r="AO51" s="531"/>
    </row>
  </sheetData>
  <autoFilter ref="K2:K51"/>
  <pageMargins left="0.25" right="0.25" top="0.75" bottom="0.75" header="0.3" footer="0.3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DG51"/>
  <sheetViews>
    <sheetView topLeftCell="A3" zoomScale="70" zoomScaleNormal="70" workbookViewId="0">
      <pane xSplit="2" ySplit="4" topLeftCell="C9" activePane="bottomRight" state="frozen"/>
      <selection activeCell="M37" sqref="M37"/>
      <selection pane="topRight" activeCell="M37" sqref="M37"/>
      <selection pane="bottomLeft" activeCell="M37" sqref="M37"/>
      <selection pane="bottomRight" activeCell="E19" sqref="E19"/>
    </sheetView>
  </sheetViews>
  <sheetFormatPr baseColWidth="10" defaultRowHeight="12.75" x14ac:dyDescent="0.2"/>
  <cols>
    <col min="2" max="2" width="19.28515625" customWidth="1"/>
    <col min="3" max="3" width="12.5703125" style="55" customWidth="1"/>
    <col min="4" max="4" width="9.28515625" style="55" hidden="1" customWidth="1"/>
    <col min="5" max="5" width="8.7109375" customWidth="1"/>
    <col min="6" max="6" width="12.5703125" style="55" customWidth="1"/>
    <col min="7" max="7" width="8.7109375" customWidth="1"/>
    <col min="8" max="8" width="14.140625" style="55" customWidth="1"/>
    <col min="9" max="9" width="8.7109375" customWidth="1"/>
    <col min="10" max="10" width="10.85546875" style="55" customWidth="1"/>
    <col min="11" max="11" width="10.28515625" customWidth="1"/>
    <col min="12" max="12" width="13.5703125" customWidth="1"/>
    <col min="13" max="14" width="13.28515625" style="95" customWidth="1"/>
    <col min="28" max="28" width="19.85546875" customWidth="1"/>
    <col min="29" max="29" width="10.7109375" style="1" customWidth="1"/>
    <col min="30" max="30" width="7.85546875" style="12" customWidth="1"/>
    <col min="31" max="31" width="11.140625" style="1" customWidth="1"/>
    <col min="32" max="32" width="7.85546875" style="12" customWidth="1"/>
    <col min="33" max="33" width="10" style="1" customWidth="1"/>
    <col min="34" max="34" width="8.85546875" customWidth="1"/>
    <col min="35" max="35" width="10.28515625" customWidth="1"/>
    <col min="36" max="36" width="8.85546875" customWidth="1"/>
    <col min="37" max="37" width="9.5703125" customWidth="1"/>
    <col min="38" max="38" width="8.7109375" customWidth="1"/>
    <col min="39" max="39" width="10.7109375" customWidth="1"/>
    <col min="42" max="42" width="19.28515625" customWidth="1"/>
    <col min="43" max="43" width="10.5703125" style="55" customWidth="1"/>
    <col min="44" max="44" width="8.7109375" customWidth="1"/>
    <col min="45" max="45" width="10.5703125" style="62" customWidth="1"/>
    <col min="46" max="46" width="8.7109375" customWidth="1"/>
    <col min="47" max="47" width="10.5703125" style="55" customWidth="1"/>
    <col min="48" max="48" width="8.7109375" customWidth="1"/>
    <col min="49" max="49" width="10.5703125" style="306" customWidth="1"/>
    <col min="50" max="50" width="8.7109375" style="305" customWidth="1"/>
    <col min="51" max="51" width="10.5703125" style="306" customWidth="1"/>
    <col min="52" max="52" width="8.7109375" style="305" customWidth="1"/>
    <col min="53" max="53" width="10.5703125" style="306" customWidth="1"/>
    <col min="54" max="54" width="8.7109375" style="305" customWidth="1"/>
    <col min="55" max="55" width="10.5703125" style="306" hidden="1" customWidth="1"/>
    <col min="56" max="56" width="8.7109375" style="305" hidden="1" customWidth="1"/>
    <col min="57" max="57" width="10.5703125" customWidth="1"/>
    <col min="59" max="59" width="19.28515625" customWidth="1"/>
    <col min="60" max="60" width="10.5703125" style="55" customWidth="1"/>
    <col min="61" max="61" width="8.7109375" customWidth="1"/>
    <col min="62" max="62" width="10.5703125" style="62" customWidth="1"/>
    <col min="63" max="63" width="8.7109375" customWidth="1"/>
    <col min="64" max="64" width="10.5703125" style="55" customWidth="1"/>
    <col min="65" max="65" width="8.7109375" customWidth="1"/>
    <col min="66" max="66" width="10.5703125" style="304" customWidth="1"/>
    <col min="67" max="67" width="8.7109375" style="119" customWidth="1"/>
    <col min="68" max="68" width="10.5703125" style="304" customWidth="1"/>
    <col min="69" max="69" width="8.7109375" style="119" customWidth="1"/>
    <col min="70" max="70" width="10.5703125" style="304" customWidth="1"/>
    <col min="71" max="71" width="8.7109375" style="119" customWidth="1"/>
    <col min="72" max="72" width="10.5703125" customWidth="1"/>
    <col min="75" max="75" width="19.28515625" style="365" customWidth="1"/>
    <col min="76" max="76" width="10.5703125" style="587" customWidth="1"/>
    <col min="77" max="77" width="8.7109375" style="365" customWidth="1"/>
    <col min="78" max="78" width="10.5703125" style="434" customWidth="1"/>
    <col min="79" max="79" width="8.7109375" style="365" customWidth="1"/>
    <col min="80" max="80" width="10.5703125" style="587" customWidth="1"/>
    <col min="81" max="81" width="8.7109375" style="365" customWidth="1"/>
    <col min="82" max="82" width="10.5703125" style="618" customWidth="1"/>
    <col min="83" max="83" width="8.7109375" style="619" customWidth="1"/>
    <col min="84" max="84" width="10.5703125" style="618" customWidth="1"/>
    <col min="85" max="85" width="8.7109375" style="619" customWidth="1"/>
    <col min="86" max="86" width="10.5703125" style="365" customWidth="1"/>
    <col min="87" max="87" width="11.42578125" style="511"/>
    <col min="88" max="88" width="19.28515625" style="365" customWidth="1"/>
    <col min="89" max="89" width="10.5703125" style="587" customWidth="1"/>
    <col min="90" max="90" width="8.7109375" style="365" customWidth="1"/>
    <col min="91" max="91" width="10.5703125" style="434" customWidth="1"/>
    <col min="92" max="92" width="8.7109375" style="365" customWidth="1"/>
    <col min="93" max="93" width="10.5703125" style="434" customWidth="1"/>
    <col min="94" max="94" width="8.7109375" style="365" customWidth="1"/>
    <col min="95" max="95" width="10.5703125" style="365" customWidth="1"/>
    <col min="96" max="96" width="11.42578125" style="365"/>
    <col min="97" max="97" width="18.5703125" style="365" customWidth="1"/>
    <col min="98" max="98" width="10.5703125" style="587" customWidth="1"/>
    <col min="99" max="99" width="8.7109375" style="365" customWidth="1"/>
    <col min="100" max="100" width="10.5703125" style="434" customWidth="1"/>
    <col min="101" max="101" width="8.7109375" style="365" customWidth="1"/>
    <col min="102" max="102" width="10.5703125" style="434" customWidth="1"/>
    <col min="103" max="103" width="8.7109375" style="365" customWidth="1"/>
    <col min="104" max="104" width="10.5703125" style="587" customWidth="1"/>
    <col min="105" max="105" width="8.7109375" style="365" customWidth="1"/>
    <col min="106" max="106" width="10.5703125" style="434" customWidth="1"/>
    <col min="107" max="107" width="8.7109375" style="365" customWidth="1"/>
    <col min="108" max="108" width="10.5703125" style="434" customWidth="1"/>
    <col min="109" max="109" width="8.7109375" style="365" customWidth="1"/>
    <col min="110" max="110" width="10.5703125" style="365" customWidth="1"/>
    <col min="111" max="111" width="11.42578125" style="365"/>
  </cols>
  <sheetData>
    <row r="1" spans="1:111" hidden="1" x14ac:dyDescent="0.2"/>
    <row r="2" spans="1:111" ht="15" hidden="1" x14ac:dyDescent="0.25">
      <c r="BW2" s="620" t="s">
        <v>273</v>
      </c>
      <c r="CJ2" s="620" t="s">
        <v>273</v>
      </c>
    </row>
    <row r="3" spans="1:111" x14ac:dyDescent="0.2">
      <c r="P3" s="104" t="s">
        <v>235</v>
      </c>
      <c r="AC3" s="433" t="s">
        <v>272</v>
      </c>
      <c r="AD3" s="1"/>
      <c r="AE3" s="12"/>
      <c r="AF3" s="1"/>
      <c r="AG3" s="12"/>
      <c r="AM3" s="12"/>
      <c r="AN3" s="365"/>
      <c r="AQ3" s="55">
        <v>2</v>
      </c>
      <c r="AS3" s="62">
        <v>3</v>
      </c>
      <c r="AV3" s="599" t="s">
        <v>333</v>
      </c>
      <c r="AW3" s="628">
        <v>4</v>
      </c>
      <c r="AX3" s="598"/>
      <c r="AY3" s="628">
        <v>5</v>
      </c>
      <c r="AZ3" s="598"/>
      <c r="BA3" s="628">
        <v>6</v>
      </c>
      <c r="BB3" s="598"/>
      <c r="BC3" s="628"/>
      <c r="BD3" s="598"/>
      <c r="BE3" s="598"/>
      <c r="BF3" s="598"/>
      <c r="BX3" s="599" t="s">
        <v>333</v>
      </c>
      <c r="BY3" s="600"/>
      <c r="BZ3" s="601"/>
      <c r="CA3" s="600"/>
      <c r="CB3" s="599"/>
      <c r="CC3" s="600"/>
      <c r="CD3" s="599"/>
      <c r="CE3" s="600"/>
      <c r="CF3" s="599"/>
      <c r="CG3" s="600"/>
      <c r="CH3" s="600"/>
      <c r="CT3" s="599" t="s">
        <v>333</v>
      </c>
      <c r="CU3" s="600"/>
      <c r="CV3" s="601"/>
      <c r="CW3" s="600"/>
      <c r="CX3" s="601"/>
      <c r="CY3" s="600"/>
      <c r="CZ3" s="599"/>
      <c r="DA3" s="600"/>
      <c r="DB3" s="601"/>
      <c r="DC3" s="600"/>
      <c r="DD3" s="601"/>
      <c r="DE3" s="600"/>
      <c r="DF3" s="600"/>
    </row>
    <row r="4" spans="1:111" ht="13.5" thickBot="1" x14ac:dyDescent="0.25">
      <c r="AC4" s="12"/>
      <c r="AD4" s="1"/>
      <c r="AE4" s="12"/>
      <c r="AF4" s="1"/>
      <c r="AG4" s="12"/>
      <c r="AM4" s="12"/>
      <c r="BH4" s="55">
        <v>156</v>
      </c>
      <c r="BI4">
        <v>162</v>
      </c>
      <c r="BJ4" s="62">
        <v>157</v>
      </c>
      <c r="BK4">
        <v>163</v>
      </c>
      <c r="BL4" s="55">
        <v>158</v>
      </c>
      <c r="BM4" s="304">
        <v>164</v>
      </c>
      <c r="BN4" s="304">
        <v>159</v>
      </c>
      <c r="BO4" s="304">
        <v>165</v>
      </c>
      <c r="BP4" s="304">
        <v>160</v>
      </c>
      <c r="BQ4" s="304">
        <v>166</v>
      </c>
      <c r="BR4" s="304">
        <v>161</v>
      </c>
      <c r="BS4" s="304">
        <v>167</v>
      </c>
      <c r="BX4" s="587">
        <v>2</v>
      </c>
      <c r="BZ4" s="434">
        <v>3</v>
      </c>
      <c r="CB4" s="587">
        <v>4</v>
      </c>
      <c r="CD4" s="618">
        <v>5</v>
      </c>
      <c r="CF4" s="618">
        <v>6</v>
      </c>
      <c r="CT4" s="587">
        <v>2</v>
      </c>
      <c r="CV4" s="434">
        <v>3</v>
      </c>
      <c r="CX4" s="434">
        <v>4</v>
      </c>
      <c r="CZ4" s="587">
        <v>5</v>
      </c>
      <c r="DB4" s="434">
        <v>6</v>
      </c>
      <c r="DD4" s="434">
        <v>7</v>
      </c>
    </row>
    <row r="5" spans="1:111" ht="15" x14ac:dyDescent="0.2">
      <c r="C5" s="169" t="s">
        <v>139</v>
      </c>
      <c r="D5" s="59"/>
      <c r="E5" s="58"/>
      <c r="F5" s="169"/>
      <c r="G5" s="58"/>
      <c r="H5" s="169"/>
      <c r="I5" s="58"/>
      <c r="J5" s="169"/>
      <c r="K5" s="60"/>
      <c r="L5" s="501"/>
      <c r="M5" s="501" t="s">
        <v>262</v>
      </c>
      <c r="N5" s="501"/>
      <c r="P5" s="245" t="s">
        <v>234</v>
      </c>
      <c r="Q5" s="244"/>
      <c r="R5" s="245"/>
      <c r="S5" s="244"/>
      <c r="T5" s="245"/>
      <c r="U5" s="244"/>
      <c r="V5" s="245"/>
      <c r="W5" s="244"/>
      <c r="X5" s="245"/>
      <c r="Y5" s="244"/>
      <c r="Z5" s="60"/>
      <c r="AC5" s="63" t="s">
        <v>247</v>
      </c>
      <c r="AD5" s="4"/>
      <c r="AE5" s="19"/>
      <c r="AF5" s="4"/>
      <c r="AG5" s="19"/>
      <c r="AH5" s="118"/>
      <c r="AI5" s="118"/>
      <c r="AJ5" s="118"/>
      <c r="AK5" s="118"/>
      <c r="AL5" s="118"/>
      <c r="AM5" s="28"/>
      <c r="AQ5" s="169" t="s">
        <v>313</v>
      </c>
      <c r="AR5" s="58"/>
      <c r="AS5" s="65"/>
      <c r="AT5" s="58"/>
      <c r="AU5" s="300"/>
      <c r="AV5" s="58"/>
      <c r="AW5" s="319"/>
      <c r="AX5" s="318"/>
      <c r="AY5" s="319"/>
      <c r="AZ5" s="318"/>
      <c r="BA5" s="319"/>
      <c r="BB5" s="318"/>
      <c r="BC5" s="319"/>
      <c r="BD5" s="318"/>
      <c r="BE5" s="60"/>
      <c r="BH5" s="169" t="s">
        <v>314</v>
      </c>
      <c r="BI5" s="58"/>
      <c r="BJ5" s="65"/>
      <c r="BK5" s="58"/>
      <c r="BL5" s="300"/>
      <c r="BM5" s="58"/>
      <c r="BN5" s="317"/>
      <c r="BO5" s="124"/>
      <c r="BP5" s="317"/>
      <c r="BQ5" s="124"/>
      <c r="BR5" s="317"/>
      <c r="BS5" s="124"/>
      <c r="BT5" s="60"/>
      <c r="BX5" s="169" t="s">
        <v>315</v>
      </c>
      <c r="BY5" s="58"/>
      <c r="BZ5" s="65"/>
      <c r="CA5" s="58"/>
      <c r="CB5" s="300"/>
      <c r="CC5" s="58"/>
      <c r="CD5" s="317"/>
      <c r="CE5" s="124"/>
      <c r="CF5" s="317"/>
      <c r="CG5" s="124"/>
      <c r="CH5" s="60"/>
      <c r="CK5" s="169" t="s">
        <v>315</v>
      </c>
      <c r="CL5" s="58"/>
      <c r="CM5" s="65"/>
      <c r="CN5" s="58"/>
      <c r="CO5" s="65"/>
      <c r="CP5" s="58"/>
      <c r="CQ5" s="60"/>
      <c r="CT5" s="169" t="s">
        <v>253</v>
      </c>
      <c r="CU5" s="58"/>
      <c r="CV5" s="65"/>
      <c r="CW5" s="58"/>
      <c r="CX5" s="65"/>
      <c r="CY5" s="58"/>
      <c r="CZ5" s="169"/>
      <c r="DA5" s="58"/>
      <c r="DB5" s="65"/>
      <c r="DC5" s="58"/>
      <c r="DD5" s="65"/>
      <c r="DE5" s="58"/>
      <c r="DF5" s="60"/>
    </row>
    <row r="6" spans="1:111" ht="64.5" thickBot="1" x14ac:dyDescent="0.25">
      <c r="C6" s="45">
        <v>1999</v>
      </c>
      <c r="D6" s="97"/>
      <c r="E6" s="46" t="s">
        <v>55</v>
      </c>
      <c r="F6" s="45">
        <v>2009</v>
      </c>
      <c r="G6" s="386" t="s">
        <v>55</v>
      </c>
      <c r="H6" s="45">
        <v>2014</v>
      </c>
      <c r="I6" s="46" t="s">
        <v>55</v>
      </c>
      <c r="J6" s="500" t="s">
        <v>326</v>
      </c>
      <c r="K6" s="94"/>
      <c r="L6" s="502" t="s">
        <v>326</v>
      </c>
      <c r="M6" s="502" t="s">
        <v>327</v>
      </c>
      <c r="N6" s="502" t="s">
        <v>316</v>
      </c>
      <c r="P6" s="242" t="s">
        <v>67</v>
      </c>
      <c r="Q6" s="241" t="s">
        <v>55</v>
      </c>
      <c r="R6" s="296" t="s">
        <v>70</v>
      </c>
      <c r="S6" s="241" t="s">
        <v>55</v>
      </c>
      <c r="T6" s="296" t="s">
        <v>68</v>
      </c>
      <c r="U6" s="241" t="s">
        <v>55</v>
      </c>
      <c r="V6" s="296" t="s">
        <v>167</v>
      </c>
      <c r="W6" s="241" t="s">
        <v>55</v>
      </c>
      <c r="X6" s="296" t="s">
        <v>69</v>
      </c>
      <c r="Y6" s="241" t="s">
        <v>55</v>
      </c>
      <c r="Z6" s="61" t="s">
        <v>65</v>
      </c>
      <c r="AC6" s="533" t="s">
        <v>86</v>
      </c>
      <c r="AD6" s="534"/>
      <c r="AE6" s="533" t="s">
        <v>87</v>
      </c>
      <c r="AF6" s="534"/>
      <c r="AG6" s="533" t="s">
        <v>88</v>
      </c>
      <c r="AH6" s="534"/>
      <c r="AI6" s="533" t="s">
        <v>89</v>
      </c>
      <c r="AJ6" s="534"/>
      <c r="AK6" s="533" t="s">
        <v>90</v>
      </c>
      <c r="AL6" s="534"/>
      <c r="AM6" s="100" t="s">
        <v>65</v>
      </c>
      <c r="AN6" s="365"/>
      <c r="AQ6" s="45" t="s">
        <v>91</v>
      </c>
      <c r="AR6" s="46" t="s">
        <v>55</v>
      </c>
      <c r="AS6" s="64" t="s">
        <v>92</v>
      </c>
      <c r="AT6" s="46" t="s">
        <v>55</v>
      </c>
      <c r="AU6" s="45" t="s">
        <v>236</v>
      </c>
      <c r="AV6" s="46" t="s">
        <v>55</v>
      </c>
      <c r="AW6" s="602" t="s">
        <v>282</v>
      </c>
      <c r="AX6" s="603" t="s">
        <v>55</v>
      </c>
      <c r="AY6" s="602" t="s">
        <v>94</v>
      </c>
      <c r="AZ6" s="603" t="s">
        <v>55</v>
      </c>
      <c r="BA6" s="602" t="s">
        <v>95</v>
      </c>
      <c r="BB6" s="603" t="s">
        <v>55</v>
      </c>
      <c r="BC6" s="602" t="s">
        <v>96</v>
      </c>
      <c r="BD6" s="603" t="s">
        <v>55</v>
      </c>
      <c r="BE6" s="61" t="s">
        <v>65</v>
      </c>
      <c r="BH6" s="45" t="s">
        <v>60</v>
      </c>
      <c r="BI6" s="46" t="s">
        <v>55</v>
      </c>
      <c r="BJ6" s="64" t="s">
        <v>61</v>
      </c>
      <c r="BK6" s="46" t="s">
        <v>55</v>
      </c>
      <c r="BL6" s="45" t="s">
        <v>62</v>
      </c>
      <c r="BM6" s="46" t="s">
        <v>55</v>
      </c>
      <c r="BN6" s="316" t="s">
        <v>63</v>
      </c>
      <c r="BO6" s="130" t="s">
        <v>55</v>
      </c>
      <c r="BP6" s="316" t="s">
        <v>97</v>
      </c>
      <c r="BQ6" s="130" t="s">
        <v>55</v>
      </c>
      <c r="BR6" s="316" t="s">
        <v>98</v>
      </c>
      <c r="BS6" s="130" t="s">
        <v>55</v>
      </c>
      <c r="BT6" s="61" t="s">
        <v>65</v>
      </c>
      <c r="BX6" s="588" t="s">
        <v>211</v>
      </c>
      <c r="BY6" s="386" t="s">
        <v>55</v>
      </c>
      <c r="BZ6" s="406" t="s">
        <v>212</v>
      </c>
      <c r="CA6" s="386" t="s">
        <v>55</v>
      </c>
      <c r="CB6" s="588" t="s">
        <v>213</v>
      </c>
      <c r="CC6" s="386" t="s">
        <v>55</v>
      </c>
      <c r="CD6" s="621" t="s">
        <v>237</v>
      </c>
      <c r="CE6" s="622" t="s">
        <v>55</v>
      </c>
      <c r="CF6" s="621" t="s">
        <v>248</v>
      </c>
      <c r="CG6" s="622" t="s">
        <v>55</v>
      </c>
      <c r="CH6" s="403" t="s">
        <v>65</v>
      </c>
      <c r="CK6" s="626" t="s">
        <v>251</v>
      </c>
      <c r="CL6" s="627"/>
      <c r="CM6" s="626" t="s">
        <v>226</v>
      </c>
      <c r="CN6" s="627"/>
      <c r="CO6" s="626" t="s">
        <v>252</v>
      </c>
      <c r="CP6" s="627"/>
      <c r="CQ6" s="403" t="s">
        <v>65</v>
      </c>
      <c r="CT6" s="626" t="s">
        <v>254</v>
      </c>
      <c r="CU6" s="627"/>
      <c r="CV6" s="626" t="s">
        <v>99</v>
      </c>
      <c r="CW6" s="627"/>
      <c r="CX6" s="626" t="s">
        <v>100</v>
      </c>
      <c r="CY6" s="627"/>
      <c r="CZ6" s="626" t="s">
        <v>101</v>
      </c>
      <c r="DA6" s="627"/>
      <c r="DB6" s="626" t="s">
        <v>102</v>
      </c>
      <c r="DC6" s="627"/>
      <c r="DD6" s="626" t="s">
        <v>255</v>
      </c>
      <c r="DE6" s="627"/>
      <c r="DF6" s="403" t="s">
        <v>65</v>
      </c>
    </row>
    <row r="7" spans="1:111" x14ac:dyDescent="0.2">
      <c r="A7" s="2">
        <v>97209</v>
      </c>
      <c r="B7" s="33" t="s">
        <v>8</v>
      </c>
      <c r="C7" s="22">
        <v>11790</v>
      </c>
      <c r="D7" s="14">
        <v>94152</v>
      </c>
      <c r="E7" s="23">
        <v>0.12522304358908998</v>
      </c>
      <c r="F7" s="22">
        <v>14396.220163</v>
      </c>
      <c r="G7" s="23">
        <v>0.15866737156001495</v>
      </c>
      <c r="H7" s="22">
        <v>15517.926461430019</v>
      </c>
      <c r="I7" s="23">
        <v>0.18182517683162225</v>
      </c>
      <c r="J7" s="22">
        <v>1121.7062984300192</v>
      </c>
      <c r="K7" s="109">
        <v>7.7916722982115674E-2</v>
      </c>
      <c r="L7" s="507">
        <v>1.5119199590802435E-2</v>
      </c>
      <c r="M7" s="507">
        <v>2.017215951251905E-2</v>
      </c>
      <c r="N7" s="507">
        <v>1.8485051022981258E-2</v>
      </c>
      <c r="P7" s="660">
        <v>7334.3660065142249</v>
      </c>
      <c r="Q7" s="237">
        <v>0.67603885559517829</v>
      </c>
      <c r="R7" s="905">
        <v>1281.1198872010186</v>
      </c>
      <c r="S7" s="237">
        <v>0.11808611973473386</v>
      </c>
      <c r="T7" s="905">
        <v>1816.760884690799</v>
      </c>
      <c r="U7" s="237">
        <v>0.16745836631081543</v>
      </c>
      <c r="V7" s="905">
        <v>37.722990622083088</v>
      </c>
      <c r="W7" s="237">
        <v>3.4770840979479601E-3</v>
      </c>
      <c r="X7" s="905">
        <v>379.06049870273881</v>
      </c>
      <c r="Y7" s="237">
        <v>3.4939574261324415E-2</v>
      </c>
      <c r="Z7" s="72">
        <v>10849.030267730865</v>
      </c>
      <c r="AA7" s="62"/>
      <c r="AB7" s="6" t="s">
        <v>8</v>
      </c>
      <c r="AC7" s="22">
        <v>687.69038312378075</v>
      </c>
      <c r="AD7" s="23">
        <v>4.4315868156292848E-2</v>
      </c>
      <c r="AE7" s="22">
        <v>68.572156091297003</v>
      </c>
      <c r="AF7" s="23">
        <v>4.4188994104163255E-3</v>
      </c>
      <c r="AG7" s="22">
        <v>13703.847780219719</v>
      </c>
      <c r="AH7" s="23">
        <v>0.88309786840920967</v>
      </c>
      <c r="AI7" s="22">
        <v>666.42057567309564</v>
      </c>
      <c r="AJ7" s="23">
        <v>4.2945207745989228E-2</v>
      </c>
      <c r="AK7" s="22">
        <v>391.39556632212589</v>
      </c>
      <c r="AL7" s="23">
        <v>2.522215627809192E-2</v>
      </c>
      <c r="AM7" s="30">
        <v>15517.926461430019</v>
      </c>
      <c r="AN7" s="62"/>
      <c r="AP7" s="33" t="s">
        <v>8</v>
      </c>
      <c r="AQ7" s="793">
        <v>7429.2624716165847</v>
      </c>
      <c r="AR7" s="234">
        <v>0.68478585535096048</v>
      </c>
      <c r="AS7" s="22">
        <v>3408.5873545813406</v>
      </c>
      <c r="AT7" s="234">
        <v>0.31418359710173849</v>
      </c>
      <c r="AU7" s="22">
        <v>11.18044153300411</v>
      </c>
      <c r="AV7" s="234">
        <v>1.0305475473009714E-3</v>
      </c>
      <c r="AW7" s="604">
        <v>6.0625429963473305</v>
      </c>
      <c r="AX7" s="605">
        <v>2.3600136221073789E-4</v>
      </c>
      <c r="AY7" s="604">
        <v>0</v>
      </c>
      <c r="AZ7" s="605">
        <v>0</v>
      </c>
      <c r="BA7" s="604">
        <v>5.1178985366567797</v>
      </c>
      <c r="BB7" s="605">
        <v>0</v>
      </c>
      <c r="BC7" s="604"/>
      <c r="BD7" s="605">
        <v>7.1427570721358977E-4</v>
      </c>
      <c r="BE7" s="72">
        <v>10849.03026773093</v>
      </c>
      <c r="BG7" s="33" t="s">
        <v>8</v>
      </c>
      <c r="BH7" s="793">
        <v>193.60609193558369</v>
      </c>
      <c r="BI7" s="234">
        <v>1.784547440257787E-2</v>
      </c>
      <c r="BJ7" s="22">
        <v>1146.8336732076216</v>
      </c>
      <c r="BK7" s="234">
        <v>0.10570840387631145</v>
      </c>
      <c r="BL7" s="22">
        <v>3281.3072652839151</v>
      </c>
      <c r="BM7" s="234">
        <v>0.30245166473945312</v>
      </c>
      <c r="BN7" s="22">
        <v>3853.8064776300953</v>
      </c>
      <c r="BO7" s="234">
        <v>0.35522128545375886</v>
      </c>
      <c r="BP7" s="22">
        <v>1697.0460710751313</v>
      </c>
      <c r="BQ7" s="234">
        <v>0.15642375670411673</v>
      </c>
      <c r="BR7" s="22">
        <v>676.43068859851724</v>
      </c>
      <c r="BS7" s="234">
        <v>6.2349414823781896E-2</v>
      </c>
      <c r="BT7" s="72">
        <v>10849.030267730865</v>
      </c>
      <c r="BV7" s="99">
        <v>0.8779442351783151</v>
      </c>
      <c r="BW7" s="408" t="s">
        <v>8</v>
      </c>
      <c r="BX7" s="419">
        <v>5546.6876049378661</v>
      </c>
      <c r="BY7" s="589">
        <v>0.51126114206131557</v>
      </c>
      <c r="BZ7" s="419">
        <v>3978.1559758915055</v>
      </c>
      <c r="CA7" s="589">
        <v>0.36668309311699954</v>
      </c>
      <c r="CB7" s="419">
        <v>804.77966322859015</v>
      </c>
      <c r="CC7" s="589">
        <v>7.4179870768939588E-2</v>
      </c>
      <c r="CD7" s="419">
        <v>311.06494819894277</v>
      </c>
      <c r="CE7" s="589">
        <v>2.8672143087679257E-2</v>
      </c>
      <c r="CF7" s="419">
        <v>208.34207547396639</v>
      </c>
      <c r="CG7" s="589">
        <v>1.9203750965065946E-2</v>
      </c>
      <c r="CH7" s="590">
        <v>10849.030267730872</v>
      </c>
      <c r="CI7" s="661">
        <v>0.8779442351783151</v>
      </c>
      <c r="CJ7" s="408" t="s">
        <v>8</v>
      </c>
      <c r="CK7" s="419">
        <v>9524.8435808293725</v>
      </c>
      <c r="CL7" s="589">
        <v>0.87794423517831521</v>
      </c>
      <c r="CM7" s="419">
        <v>1115.844611427533</v>
      </c>
      <c r="CN7" s="589">
        <v>0.10285201385661885</v>
      </c>
      <c r="CO7" s="419">
        <v>208.34207547396639</v>
      </c>
      <c r="CP7" s="589">
        <v>1.9203750965065946E-2</v>
      </c>
      <c r="CQ7" s="590">
        <v>10849.030267730872</v>
      </c>
      <c r="CS7" s="408" t="s">
        <v>8</v>
      </c>
      <c r="CT7" s="419">
        <v>364.12964044610197</v>
      </c>
      <c r="CU7" s="589">
        <v>3.3563335289897807E-2</v>
      </c>
      <c r="CV7" s="419">
        <v>686.60007927543836</v>
      </c>
      <c r="CW7" s="589">
        <v>6.3286769631166528E-2</v>
      </c>
      <c r="CX7" s="419">
        <v>810.62837482234295</v>
      </c>
      <c r="CY7" s="589">
        <v>7.4718970711461372E-2</v>
      </c>
      <c r="CZ7" s="419">
        <v>1388.3534693509641</v>
      </c>
      <c r="DA7" s="589">
        <v>0.12797028260493015</v>
      </c>
      <c r="DB7" s="419">
        <v>1910.6601417280763</v>
      </c>
      <c r="DC7" s="589">
        <v>0.1761134492739963</v>
      </c>
      <c r="DD7" s="419">
        <v>5688.6585621079748</v>
      </c>
      <c r="DE7" s="589">
        <v>0.52434719248854778</v>
      </c>
      <c r="DF7" s="590">
        <v>10849.030267730899</v>
      </c>
    </row>
    <row r="8" spans="1:111" x14ac:dyDescent="0.2">
      <c r="A8" s="1">
        <v>97213</v>
      </c>
      <c r="B8" s="34" t="s">
        <v>10</v>
      </c>
      <c r="C8" s="22">
        <v>3207</v>
      </c>
      <c r="D8" s="14">
        <v>35488</v>
      </c>
      <c r="E8" s="23">
        <v>9.0368575293056808E-2</v>
      </c>
      <c r="F8" s="22">
        <v>4801.2574320000003</v>
      </c>
      <c r="G8" s="23">
        <v>0.11742661742616459</v>
      </c>
      <c r="H8" s="22">
        <v>6002.680791822193</v>
      </c>
      <c r="I8" s="23">
        <v>0.14417140026879086</v>
      </c>
      <c r="J8" s="22">
        <v>1201.4233598221927</v>
      </c>
      <c r="K8" s="110">
        <v>0.25023098153721174</v>
      </c>
      <c r="L8" s="507">
        <v>4.5678193484268492E-2</v>
      </c>
      <c r="M8" s="507">
        <v>4.1179487157826156E-2</v>
      </c>
      <c r="N8" s="507">
        <v>4.2676901334440132E-2</v>
      </c>
      <c r="P8" s="909">
        <v>3201.4436026617873</v>
      </c>
      <c r="Q8" s="234">
        <v>0.78986601245216914</v>
      </c>
      <c r="R8" s="910">
        <v>225.72925144254083</v>
      </c>
      <c r="S8" s="234">
        <v>5.5692333165729239E-2</v>
      </c>
      <c r="T8" s="910">
        <v>433.3790746365421</v>
      </c>
      <c r="U8" s="234">
        <v>0.10692407677547945</v>
      </c>
      <c r="V8" s="910">
        <v>13.552778683442522</v>
      </c>
      <c r="W8" s="234">
        <v>3.3437663082482878E-3</v>
      </c>
      <c r="X8" s="910">
        <v>179.04298115996232</v>
      </c>
      <c r="Y8" s="234">
        <v>4.4173811298373958E-2</v>
      </c>
      <c r="Z8" s="73">
        <v>4053.1476885842749</v>
      </c>
      <c r="AA8" s="62"/>
      <c r="AB8" s="7" t="s">
        <v>10</v>
      </c>
      <c r="AC8" s="22">
        <v>275.37912957226627</v>
      </c>
      <c r="AD8" s="23">
        <v>4.5876024250270236E-2</v>
      </c>
      <c r="AE8" s="22">
        <v>15.02733033746425</v>
      </c>
      <c r="AF8" s="23">
        <v>2.5034365242171249E-3</v>
      </c>
      <c r="AG8" s="22">
        <v>5433.4560473618449</v>
      </c>
      <c r="AH8" s="23">
        <v>0.90517157846610186</v>
      </c>
      <c r="AI8" s="22">
        <v>130.20664907852131</v>
      </c>
      <c r="AJ8" s="23">
        <v>2.1691416484433009E-2</v>
      </c>
      <c r="AK8" s="22">
        <v>148.61163547209617</v>
      </c>
      <c r="AL8" s="23">
        <v>2.4757544274977703E-2</v>
      </c>
      <c r="AM8" s="30">
        <v>6002.680791822193</v>
      </c>
      <c r="AN8" s="62"/>
      <c r="AP8" s="34" t="s">
        <v>10</v>
      </c>
      <c r="AQ8" s="22">
        <v>3161.6962697536351</v>
      </c>
      <c r="AR8" s="234">
        <v>0.7800594778864306</v>
      </c>
      <c r="AS8" s="22">
        <v>886.45999072902475</v>
      </c>
      <c r="AT8" s="234">
        <v>0.21870902785648522</v>
      </c>
      <c r="AU8" s="22">
        <v>4.9914281016054201</v>
      </c>
      <c r="AV8" s="234">
        <v>1.2314942570841501E-3</v>
      </c>
      <c r="AW8" s="604">
        <v>0</v>
      </c>
      <c r="AX8" s="605">
        <v>2.3600136221073789E-4</v>
      </c>
      <c r="AY8" s="604">
        <v>0</v>
      </c>
      <c r="AZ8" s="605">
        <v>0</v>
      </c>
      <c r="BA8" s="604">
        <v>4.9914281016054201</v>
      </c>
      <c r="BB8" s="605">
        <v>0</v>
      </c>
      <c r="BC8" s="604"/>
      <c r="BD8" s="605">
        <v>0</v>
      </c>
      <c r="BE8" s="73">
        <v>4053.1476885842653</v>
      </c>
      <c r="BG8" s="34" t="s">
        <v>10</v>
      </c>
      <c r="BH8" s="22">
        <v>37.611004392922979</v>
      </c>
      <c r="BI8" s="234">
        <v>9.2794556928815324E-3</v>
      </c>
      <c r="BJ8" s="22">
        <v>325.85898877586106</v>
      </c>
      <c r="BK8" s="234">
        <v>8.0396524827764271E-2</v>
      </c>
      <c r="BL8" s="22">
        <v>1080.225009136476</v>
      </c>
      <c r="BM8" s="234">
        <v>0.26651508707144794</v>
      </c>
      <c r="BN8" s="22">
        <v>1824.6203609659669</v>
      </c>
      <c r="BO8" s="234">
        <v>0.45017366776567891</v>
      </c>
      <c r="BP8" s="22">
        <v>621.84623484821077</v>
      </c>
      <c r="BQ8" s="234">
        <v>0.15342303874088919</v>
      </c>
      <c r="BR8" s="22">
        <v>162.98609046483728</v>
      </c>
      <c r="BS8" s="234">
        <v>4.0212225901338106E-2</v>
      </c>
      <c r="BT8" s="73">
        <v>4053.1476885842753</v>
      </c>
      <c r="BV8" s="99">
        <v>0.84724214856465396</v>
      </c>
      <c r="BW8" s="415" t="s">
        <v>10</v>
      </c>
      <c r="BX8" s="419">
        <v>1816.9992081533371</v>
      </c>
      <c r="BY8" s="589">
        <v>0.44829336302521816</v>
      </c>
      <c r="BZ8" s="419">
        <v>1616.9983479726704</v>
      </c>
      <c r="CA8" s="589">
        <v>0.3989487855394358</v>
      </c>
      <c r="CB8" s="419">
        <v>378.56218717385559</v>
      </c>
      <c r="CC8" s="589">
        <v>9.3399554188483835E-2</v>
      </c>
      <c r="CD8" s="419">
        <v>145.45562816803306</v>
      </c>
      <c r="CE8" s="589">
        <v>3.5887078227548885E-2</v>
      </c>
      <c r="CF8" s="419">
        <v>95.132317116385167</v>
      </c>
      <c r="CG8" s="589">
        <v>2.3471219019313309E-2</v>
      </c>
      <c r="CH8" s="591">
        <v>4053.1476885842812</v>
      </c>
      <c r="CI8" s="661">
        <v>0.84724214856465396</v>
      </c>
      <c r="CJ8" s="415" t="s">
        <v>10</v>
      </c>
      <c r="CK8" s="419">
        <v>3433.9975561260076</v>
      </c>
      <c r="CL8" s="589">
        <v>0.84724214856465396</v>
      </c>
      <c r="CM8" s="419">
        <v>524.01781534188865</v>
      </c>
      <c r="CN8" s="589">
        <v>0.12928663241603272</v>
      </c>
      <c r="CO8" s="419">
        <v>95.132317116385167</v>
      </c>
      <c r="CP8" s="589">
        <v>2.3471219019313309E-2</v>
      </c>
      <c r="CQ8" s="591">
        <v>4053.1476885842812</v>
      </c>
      <c r="CS8" s="415" t="s">
        <v>10</v>
      </c>
      <c r="CT8" s="419">
        <v>195.74009880705032</v>
      </c>
      <c r="CU8" s="589">
        <v>4.8293354658245961E-2</v>
      </c>
      <c r="CV8" s="419">
        <v>340.51324788608633</v>
      </c>
      <c r="CW8" s="589">
        <v>8.401205039854448E-2</v>
      </c>
      <c r="CX8" s="419">
        <v>358.87285608569442</v>
      </c>
      <c r="CY8" s="589">
        <v>8.8541766463744398E-2</v>
      </c>
      <c r="CZ8" s="419">
        <v>747.2036879560593</v>
      </c>
      <c r="DA8" s="589">
        <v>0.18435145851224827</v>
      </c>
      <c r="DB8" s="419">
        <v>801.90689103307955</v>
      </c>
      <c r="DC8" s="589">
        <v>0.19784793267999012</v>
      </c>
      <c r="DD8" s="419">
        <v>1608.9109068163068</v>
      </c>
      <c r="DE8" s="589">
        <v>0.39695343728722676</v>
      </c>
      <c r="DF8" s="591">
        <v>4053.1476885842767</v>
      </c>
    </row>
    <row r="9" spans="1:111" x14ac:dyDescent="0.2">
      <c r="A9" s="1">
        <v>97224</v>
      </c>
      <c r="B9" s="34" t="s">
        <v>19</v>
      </c>
      <c r="C9" s="22">
        <v>1591</v>
      </c>
      <c r="D9" s="14">
        <v>15759</v>
      </c>
      <c r="E9" s="23">
        <v>0.10095818262580113</v>
      </c>
      <c r="F9" s="22">
        <v>2234.265097</v>
      </c>
      <c r="G9" s="23">
        <v>0.12849843933413904</v>
      </c>
      <c r="H9" s="22">
        <v>2992.4035746226114</v>
      </c>
      <c r="I9" s="23">
        <v>0.16494463054344763</v>
      </c>
      <c r="J9" s="22">
        <v>758.13847762261139</v>
      </c>
      <c r="K9" s="110">
        <v>0.33932342166584517</v>
      </c>
      <c r="L9" s="507">
        <v>6.017386202223296E-2</v>
      </c>
      <c r="M9" s="507">
        <v>3.4538011015624592E-2</v>
      </c>
      <c r="N9" s="507">
        <v>4.3013666584407639E-2</v>
      </c>
      <c r="P9" s="909">
        <v>1725.0893456553972</v>
      </c>
      <c r="Q9" s="234">
        <v>0.84969878848331926</v>
      </c>
      <c r="R9" s="910">
        <v>102.60035339961019</v>
      </c>
      <c r="S9" s="234">
        <v>5.0536162779724267E-2</v>
      </c>
      <c r="T9" s="910">
        <v>67.469628425968935</v>
      </c>
      <c r="U9" s="234">
        <v>3.3232401369440431E-2</v>
      </c>
      <c r="V9" s="910">
        <v>0</v>
      </c>
      <c r="W9" s="234">
        <v>0</v>
      </c>
      <c r="X9" s="910">
        <v>135.07699748144668</v>
      </c>
      <c r="Y9" s="234">
        <v>6.6532647367516087E-2</v>
      </c>
      <c r="Z9" s="73">
        <v>2030.2363249624229</v>
      </c>
      <c r="AA9" s="62"/>
      <c r="AB9" s="7" t="s">
        <v>19</v>
      </c>
      <c r="AC9" s="22">
        <v>82.56907425127801</v>
      </c>
      <c r="AD9" s="23">
        <v>2.7592893870169652E-2</v>
      </c>
      <c r="AE9" s="22">
        <v>4.9960970897133103</v>
      </c>
      <c r="AF9" s="23">
        <v>1.669593343652985E-3</v>
      </c>
      <c r="AG9" s="22">
        <v>2802.1759327733371</v>
      </c>
      <c r="AH9" s="23">
        <v>0.93642981733395869</v>
      </c>
      <c r="AI9" s="22">
        <v>35.061274108222577</v>
      </c>
      <c r="AJ9" s="23">
        <v>1.1716759866738346E-2</v>
      </c>
      <c r="AK9" s="22">
        <v>67.601196400060417</v>
      </c>
      <c r="AL9" s="23">
        <v>2.2590935585480303E-2</v>
      </c>
      <c r="AM9" s="30">
        <v>2992.4035746226114</v>
      </c>
      <c r="AN9" s="62"/>
      <c r="AP9" s="34" t="s">
        <v>19</v>
      </c>
      <c r="AQ9" s="22">
        <v>1817.6415684784536</v>
      </c>
      <c r="AR9" s="234">
        <v>0.89528570941715857</v>
      </c>
      <c r="AS9" s="22">
        <v>207.60103151196728</v>
      </c>
      <c r="AT9" s="234">
        <v>0.10225461388876061</v>
      </c>
      <c r="AU9" s="22">
        <v>4.99372497198648</v>
      </c>
      <c r="AV9" s="234">
        <v>2.4596766940808952E-3</v>
      </c>
      <c r="AW9" s="604">
        <v>2.49686248599324</v>
      </c>
      <c r="AX9" s="605">
        <v>2.3600136221073789E-4</v>
      </c>
      <c r="AY9" s="604">
        <v>0</v>
      </c>
      <c r="AZ9" s="605">
        <v>0</v>
      </c>
      <c r="BA9" s="604">
        <v>2.49686248599324</v>
      </c>
      <c r="BB9" s="605">
        <v>0</v>
      </c>
      <c r="BC9" s="604"/>
      <c r="BD9" s="605">
        <v>0</v>
      </c>
      <c r="BE9" s="73">
        <v>2030.2363249624073</v>
      </c>
      <c r="BG9" s="34" t="s">
        <v>19</v>
      </c>
      <c r="BH9" s="22">
        <v>7.5138657719731894</v>
      </c>
      <c r="BI9" s="234">
        <v>3.7009808560647542E-3</v>
      </c>
      <c r="BJ9" s="22">
        <v>150.08503384552472</v>
      </c>
      <c r="BK9" s="234">
        <v>7.3924908149942875E-2</v>
      </c>
      <c r="BL9" s="22">
        <v>505.6294246499906</v>
      </c>
      <c r="BM9" s="234">
        <v>0.24904954089980097</v>
      </c>
      <c r="BN9" s="22">
        <v>891.32360281472131</v>
      </c>
      <c r="BO9" s="234">
        <v>0.43902455682405273</v>
      </c>
      <c r="BP9" s="22">
        <v>330.41540726787167</v>
      </c>
      <c r="BQ9" s="234">
        <v>0.16274726405261575</v>
      </c>
      <c r="BR9" s="22">
        <v>145.26899061234158</v>
      </c>
      <c r="BS9" s="234">
        <v>7.1552749217522901E-2</v>
      </c>
      <c r="BT9" s="73">
        <v>2030.2363249624232</v>
      </c>
      <c r="BV9" s="99">
        <v>0.82860870899049854</v>
      </c>
      <c r="BW9" s="415" t="s">
        <v>19</v>
      </c>
      <c r="BX9" s="419">
        <v>878.70993591153808</v>
      </c>
      <c r="BY9" s="589">
        <v>0.43281165109081671</v>
      </c>
      <c r="BZ9" s="419">
        <v>803.56156426118946</v>
      </c>
      <c r="CA9" s="589">
        <v>0.39579705789968189</v>
      </c>
      <c r="CB9" s="419">
        <v>217.80978808380266</v>
      </c>
      <c r="CC9" s="589">
        <v>0.10728297263021046</v>
      </c>
      <c r="CD9" s="419">
        <v>55.020120737138335</v>
      </c>
      <c r="CE9" s="589">
        <v>2.7100352831169391E-2</v>
      </c>
      <c r="CF9" s="419">
        <v>75.134915968754257</v>
      </c>
      <c r="CG9" s="589">
        <v>3.7007965548121552E-2</v>
      </c>
      <c r="CH9" s="591">
        <v>2030.2363249624227</v>
      </c>
      <c r="CI9" s="661">
        <v>0.82860870899049854</v>
      </c>
      <c r="CJ9" s="415" t="s">
        <v>19</v>
      </c>
      <c r="CK9" s="419">
        <v>1682.2715001727274</v>
      </c>
      <c r="CL9" s="589">
        <v>0.82860870899049854</v>
      </c>
      <c r="CM9" s="419">
        <v>272.829908820941</v>
      </c>
      <c r="CN9" s="589">
        <v>0.13438332546137985</v>
      </c>
      <c r="CO9" s="419">
        <v>75.134915968754257</v>
      </c>
      <c r="CP9" s="589">
        <v>3.7007965548121552E-2</v>
      </c>
      <c r="CQ9" s="591">
        <v>2030.2363249624227</v>
      </c>
      <c r="CS9" s="415" t="s">
        <v>19</v>
      </c>
      <c r="CT9" s="419">
        <v>75.171984125833873</v>
      </c>
      <c r="CU9" s="589">
        <v>3.7026223598489283E-2</v>
      </c>
      <c r="CV9" s="419">
        <v>162.73267855000697</v>
      </c>
      <c r="CW9" s="589">
        <v>8.0154549768002417E-2</v>
      </c>
      <c r="CX9" s="419">
        <v>155.22548626793946</v>
      </c>
      <c r="CY9" s="589">
        <v>7.6456855962722656E-2</v>
      </c>
      <c r="CZ9" s="419">
        <v>370.48970857974439</v>
      </c>
      <c r="DA9" s="589">
        <v>0.182486001272094</v>
      </c>
      <c r="DB9" s="419">
        <v>475.63645469118921</v>
      </c>
      <c r="DC9" s="589">
        <v>0.2342763986847651</v>
      </c>
      <c r="DD9" s="419">
        <v>790.98001274771036</v>
      </c>
      <c r="DE9" s="589">
        <v>0.38959997071392655</v>
      </c>
      <c r="DF9" s="591">
        <v>2030.2363249624243</v>
      </c>
    </row>
    <row r="10" spans="1:111" x14ac:dyDescent="0.2">
      <c r="A10" s="1">
        <v>97229</v>
      </c>
      <c r="B10" s="35" t="s">
        <v>24</v>
      </c>
      <c r="C10" s="24">
        <v>2206</v>
      </c>
      <c r="D10" s="15">
        <v>20839</v>
      </c>
      <c r="E10" s="25">
        <v>0.10585920629588752</v>
      </c>
      <c r="F10" s="24">
        <v>3129.0597360000002</v>
      </c>
      <c r="G10" s="25">
        <v>0.13993749800524163</v>
      </c>
      <c r="H10" s="24">
        <v>3436.8578214689542</v>
      </c>
      <c r="I10" s="25">
        <v>0.16708537863618844</v>
      </c>
      <c r="J10" s="24">
        <v>307.79808546895401</v>
      </c>
      <c r="K10" s="111">
        <v>9.8367596478814559E-2</v>
      </c>
      <c r="L10" s="507">
        <v>1.8942184227694003E-2</v>
      </c>
      <c r="M10" s="507">
        <v>3.5573276252289121E-2</v>
      </c>
      <c r="N10" s="507">
        <v>2.9999634385314389E-2</v>
      </c>
      <c r="P10" s="909">
        <v>1759.362513766896</v>
      </c>
      <c r="Q10" s="230">
        <v>0.73562979354967217</v>
      </c>
      <c r="R10" s="910">
        <v>224.4750670405889</v>
      </c>
      <c r="S10" s="230">
        <v>9.3858170747632488E-2</v>
      </c>
      <c r="T10" s="910">
        <v>318.50893450882438</v>
      </c>
      <c r="U10" s="230">
        <v>0.13317588609682995</v>
      </c>
      <c r="V10" s="910">
        <v>14.861740048475269</v>
      </c>
      <c r="W10" s="230">
        <v>6.2140341618630588E-3</v>
      </c>
      <c r="X10" s="910">
        <v>74.432933170217453</v>
      </c>
      <c r="Y10" s="230">
        <v>3.112211544400241E-2</v>
      </c>
      <c r="Z10" s="74">
        <v>2391.6411885350017</v>
      </c>
      <c r="AA10" s="62"/>
      <c r="AB10" s="8" t="s">
        <v>24</v>
      </c>
      <c r="AC10" s="22">
        <v>185.80233108803333</v>
      </c>
      <c r="AD10" s="25">
        <v>5.4061686790586871E-2</v>
      </c>
      <c r="AE10" s="22">
        <v>2.4171298390806002</v>
      </c>
      <c r="AF10" s="25">
        <v>7.0329643082165381E-4</v>
      </c>
      <c r="AG10" s="22">
        <v>3093.9057274743054</v>
      </c>
      <c r="AH10" s="25">
        <v>0.9002134764341031</v>
      </c>
      <c r="AI10" s="22">
        <v>97.171895661114647</v>
      </c>
      <c r="AJ10" s="25">
        <v>2.8273469753131136E-2</v>
      </c>
      <c r="AK10" s="22">
        <v>57.560737406419776</v>
      </c>
      <c r="AL10" s="25">
        <v>1.6748070591357085E-2</v>
      </c>
      <c r="AM10" s="31">
        <v>3436.8578214689542</v>
      </c>
      <c r="AN10" s="62"/>
      <c r="AP10" s="35" t="s">
        <v>24</v>
      </c>
      <c r="AQ10" s="24">
        <v>1654.9579164620891</v>
      </c>
      <c r="AR10" s="230">
        <v>0.69197583834715282</v>
      </c>
      <c r="AS10" s="24">
        <v>729.29265113949486</v>
      </c>
      <c r="AT10" s="230">
        <v>0.30493397363934116</v>
      </c>
      <c r="AU10" s="24">
        <v>7.3906209334182797</v>
      </c>
      <c r="AV10" s="230">
        <v>3.0901880135060724E-3</v>
      </c>
      <c r="AW10" s="606">
        <v>4.97349109433768</v>
      </c>
      <c r="AX10" s="607">
        <v>2.3600136221073789E-4</v>
      </c>
      <c r="AY10" s="606">
        <v>0</v>
      </c>
      <c r="AZ10" s="607">
        <v>0</v>
      </c>
      <c r="BA10" s="606">
        <v>2.4171298390806002</v>
      </c>
      <c r="BB10" s="607">
        <v>0</v>
      </c>
      <c r="BC10" s="606"/>
      <c r="BD10" s="607">
        <v>0</v>
      </c>
      <c r="BE10" s="74">
        <v>2391.6411885350021</v>
      </c>
      <c r="BG10" s="35" t="s">
        <v>24</v>
      </c>
      <c r="BH10" s="24">
        <v>39.457020156553583</v>
      </c>
      <c r="BI10" s="230">
        <v>1.6497884526199751E-2</v>
      </c>
      <c r="BJ10" s="24">
        <v>204.8079020752179</v>
      </c>
      <c r="BK10" s="230">
        <v>8.5634878282336679E-2</v>
      </c>
      <c r="BL10" s="24">
        <v>608.00803026340589</v>
      </c>
      <c r="BM10" s="230">
        <v>0.25422209367277238</v>
      </c>
      <c r="BN10" s="24">
        <v>877.8076569431438</v>
      </c>
      <c r="BO10" s="230">
        <v>0.36703150169480242</v>
      </c>
      <c r="BP10" s="24">
        <v>463.97220135061002</v>
      </c>
      <c r="BQ10" s="230">
        <v>0.19399741214308819</v>
      </c>
      <c r="BR10" s="24">
        <v>197.58837774607065</v>
      </c>
      <c r="BS10" s="230">
        <v>8.261622968080061E-2</v>
      </c>
      <c r="BT10" s="74">
        <v>2391.6411885350017</v>
      </c>
      <c r="BV10" s="99">
        <v>0.90689721460009842</v>
      </c>
      <c r="BW10" s="420" t="s">
        <v>24</v>
      </c>
      <c r="BX10" s="424">
        <v>1167.9301194763227</v>
      </c>
      <c r="BY10" s="592">
        <v>0.48833835320913421</v>
      </c>
      <c r="BZ10" s="424">
        <v>1001.0426127289459</v>
      </c>
      <c r="CA10" s="592">
        <v>0.41855886139096427</v>
      </c>
      <c r="CB10" s="424">
        <v>121.43246843116337</v>
      </c>
      <c r="CC10" s="592">
        <v>5.0773698418175507E-2</v>
      </c>
      <c r="CD10" s="424">
        <v>71.641638976809304</v>
      </c>
      <c r="CE10" s="592">
        <v>2.9955011362173909E-2</v>
      </c>
      <c r="CF10" s="424">
        <v>29.594348921767658</v>
      </c>
      <c r="CG10" s="592">
        <v>1.2374075619552099E-2</v>
      </c>
      <c r="CH10" s="593">
        <v>2391.641188535009</v>
      </c>
      <c r="CI10" s="661">
        <v>0.90689721460009842</v>
      </c>
      <c r="CJ10" s="420" t="s">
        <v>24</v>
      </c>
      <c r="CK10" s="424">
        <v>2168.9727322052686</v>
      </c>
      <c r="CL10" s="592">
        <v>0.90689721460009842</v>
      </c>
      <c r="CM10" s="424">
        <v>193.07410740797269</v>
      </c>
      <c r="CN10" s="592">
        <v>8.072870978034942E-2</v>
      </c>
      <c r="CO10" s="424">
        <v>29.594348921767658</v>
      </c>
      <c r="CP10" s="592">
        <v>1.2374075619552099E-2</v>
      </c>
      <c r="CQ10" s="593">
        <v>2391.641188535009</v>
      </c>
      <c r="CS10" s="420" t="s">
        <v>24</v>
      </c>
      <c r="CT10" s="424">
        <v>96.472213978372736</v>
      </c>
      <c r="CU10" s="592">
        <v>4.0337243914697174E-2</v>
      </c>
      <c r="CV10" s="424">
        <v>229.63804923240076</v>
      </c>
      <c r="CW10" s="592">
        <v>9.6016931943317591E-2</v>
      </c>
      <c r="CX10" s="424">
        <v>202.84629725481469</v>
      </c>
      <c r="CY10" s="592">
        <v>8.4814686344763857E-2</v>
      </c>
      <c r="CZ10" s="424">
        <v>400.13856312335173</v>
      </c>
      <c r="DA10" s="592">
        <v>0.16730710486235431</v>
      </c>
      <c r="DB10" s="424">
        <v>416.83645058264261</v>
      </c>
      <c r="DC10" s="592">
        <v>0.17428887434321824</v>
      </c>
      <c r="DD10" s="424">
        <v>1045.7096143634228</v>
      </c>
      <c r="DE10" s="592">
        <v>0.43723515859164902</v>
      </c>
      <c r="DF10" s="593">
        <v>2391.6411885350049</v>
      </c>
    </row>
    <row r="11" spans="1:111" ht="13.5" thickBot="1" x14ac:dyDescent="0.25">
      <c r="A11" s="3"/>
      <c r="B11" s="36" t="s">
        <v>34</v>
      </c>
      <c r="C11" s="68">
        <v>18794</v>
      </c>
      <c r="D11" s="68">
        <v>166238</v>
      </c>
      <c r="E11" s="53">
        <v>0.11305477688615118</v>
      </c>
      <c r="F11" s="387">
        <v>24560.802427999999</v>
      </c>
      <c r="G11" s="388">
        <v>0.1434424908739968</v>
      </c>
      <c r="H11" s="68">
        <v>27949.868649343774</v>
      </c>
      <c r="I11" s="53">
        <v>0.16886828613226607</v>
      </c>
      <c r="J11" s="68">
        <v>3389.0662213437754</v>
      </c>
      <c r="K11" s="112">
        <v>0.13798678733232858</v>
      </c>
      <c r="L11" s="508">
        <v>2.6189210093155557E-2</v>
      </c>
      <c r="M11" s="508">
        <v>2.712271282545653E-2</v>
      </c>
      <c r="N11" s="508">
        <v>2.6811450931950809E-2</v>
      </c>
      <c r="P11" s="297">
        <v>14020.261468598306</v>
      </c>
      <c r="Q11" s="224">
        <v>0.72553411422878189</v>
      </c>
      <c r="R11" s="225">
        <v>1833.9245590837586</v>
      </c>
      <c r="S11" s="224">
        <v>9.490371014245215E-2</v>
      </c>
      <c r="T11" s="225">
        <v>2636.1185222621343</v>
      </c>
      <c r="U11" s="224">
        <v>0.13641642285596811</v>
      </c>
      <c r="V11" s="225">
        <v>66.137509354000883</v>
      </c>
      <c r="W11" s="224">
        <v>3.4225481011125659E-3</v>
      </c>
      <c r="X11" s="225">
        <v>767.61341051436523</v>
      </c>
      <c r="Y11" s="224">
        <v>3.9723204671685351E-2</v>
      </c>
      <c r="Z11" s="75">
        <v>19324.055469812563</v>
      </c>
      <c r="AA11" s="62"/>
      <c r="AB11" s="11" t="s">
        <v>34</v>
      </c>
      <c r="AC11" s="68">
        <v>1231.4409180353582</v>
      </c>
      <c r="AD11" s="53">
        <v>4.405891610743834E-2</v>
      </c>
      <c r="AE11" s="68">
        <v>91.012713357555171</v>
      </c>
      <c r="AF11" s="53">
        <v>3.2562841170880432E-3</v>
      </c>
      <c r="AG11" s="68">
        <v>25033.385487829208</v>
      </c>
      <c r="AH11" s="53">
        <v>0.89565306377269716</v>
      </c>
      <c r="AI11" s="68">
        <v>928.86039452095417</v>
      </c>
      <c r="AJ11" s="53">
        <v>3.3233086214978065E-2</v>
      </c>
      <c r="AK11" s="68">
        <v>665.16913560069952</v>
      </c>
      <c r="AL11" s="53">
        <v>2.3798649787798443E-2</v>
      </c>
      <c r="AM11" s="48">
        <v>27949.868649343774</v>
      </c>
      <c r="AN11" s="62"/>
      <c r="AP11" s="36" t="s">
        <v>34</v>
      </c>
      <c r="AQ11" s="68">
        <v>14063.558226310761</v>
      </c>
      <c r="AR11" s="224">
        <v>0.72777467691915831</v>
      </c>
      <c r="AS11" s="68">
        <v>5231.9410279618278</v>
      </c>
      <c r="AT11" s="224">
        <v>0.27074756829046531</v>
      </c>
      <c r="AU11" s="68">
        <v>28.556215540014289</v>
      </c>
      <c r="AV11" s="224">
        <v>1.4777547903763711E-3</v>
      </c>
      <c r="AW11" s="608">
        <v>13.532896576678251</v>
      </c>
      <c r="AX11" s="609">
        <v>4.077008728799853E-4</v>
      </c>
      <c r="AY11" s="608">
        <v>0</v>
      </c>
      <c r="AZ11" s="609">
        <v>0</v>
      </c>
      <c r="BA11" s="608">
        <v>15.02331896333604</v>
      </c>
      <c r="BB11" s="609">
        <v>1.0808368194319188E-3</v>
      </c>
      <c r="BC11" s="608"/>
      <c r="BD11" s="609">
        <v>4.103818032240543E-4</v>
      </c>
      <c r="BE11" s="75">
        <v>19324.055469812603</v>
      </c>
      <c r="BG11" s="36" t="s">
        <v>34</v>
      </c>
      <c r="BH11" s="68">
        <v>278.18798225703347</v>
      </c>
      <c r="BI11" s="224">
        <v>1.439594202633138E-2</v>
      </c>
      <c r="BJ11" s="68">
        <v>1827.5855979042253</v>
      </c>
      <c r="BK11" s="224">
        <v>9.4575675419645872E-2</v>
      </c>
      <c r="BL11" s="68">
        <v>5475.1697293337884</v>
      </c>
      <c r="BM11" s="224">
        <v>0.28333440347896577</v>
      </c>
      <c r="BN11" s="68">
        <v>7447.5580983539276</v>
      </c>
      <c r="BO11" s="224">
        <v>0.38540347340589404</v>
      </c>
      <c r="BP11" s="68">
        <v>3113.2799145418239</v>
      </c>
      <c r="BQ11" s="224">
        <v>0.16110903425035664</v>
      </c>
      <c r="BR11" s="68">
        <v>1182.2741474217667</v>
      </c>
      <c r="BS11" s="224">
        <v>6.1181471418806394E-2</v>
      </c>
      <c r="BT11" s="75">
        <v>19324.055469812563</v>
      </c>
      <c r="BV11" s="99">
        <v>0.86990463236837356</v>
      </c>
      <c r="BW11" s="36" t="s">
        <v>34</v>
      </c>
      <c r="BX11" s="68">
        <v>9410.3268684790637</v>
      </c>
      <c r="BY11" s="224">
        <v>0.486974738981658</v>
      </c>
      <c r="BZ11" s="68">
        <v>7399.758500854311</v>
      </c>
      <c r="CA11" s="224">
        <v>0.38292989338671557</v>
      </c>
      <c r="CB11" s="68">
        <v>1522.5841069174119</v>
      </c>
      <c r="CC11" s="224">
        <v>7.8792161888375012E-2</v>
      </c>
      <c r="CD11" s="68">
        <v>583.18233608092351</v>
      </c>
      <c r="CE11" s="224">
        <v>3.0179086216759837E-2</v>
      </c>
      <c r="CF11" s="68">
        <v>408.20365748087346</v>
      </c>
      <c r="CG11" s="224">
        <v>2.1124119526491528E-2</v>
      </c>
      <c r="CH11" s="75">
        <v>19324.055469812585</v>
      </c>
      <c r="CI11" s="661">
        <v>0.86990463236837356</v>
      </c>
      <c r="CJ11" s="36" t="s">
        <v>34</v>
      </c>
      <c r="CK11" s="68">
        <v>16810.085369333374</v>
      </c>
      <c r="CL11" s="224">
        <v>0.86990463236837368</v>
      </c>
      <c r="CM11" s="68">
        <v>2105.7664429983356</v>
      </c>
      <c r="CN11" s="224">
        <v>0.10897124810513488</v>
      </c>
      <c r="CO11" s="68">
        <v>408.20365748087346</v>
      </c>
      <c r="CP11" s="224">
        <v>2.1124119526491531E-2</v>
      </c>
      <c r="CQ11" s="75">
        <v>19324.055469812582</v>
      </c>
      <c r="CS11" s="36" t="s">
        <v>34</v>
      </c>
      <c r="CT11" s="68">
        <v>731.51393735735883</v>
      </c>
      <c r="CU11" s="224">
        <v>3.7855094056219486E-2</v>
      </c>
      <c r="CV11" s="68">
        <v>1419.4840549439325</v>
      </c>
      <c r="CW11" s="224">
        <v>7.3456840214591756E-2</v>
      </c>
      <c r="CX11" s="68">
        <v>1527.5730144307915</v>
      </c>
      <c r="CY11" s="224">
        <v>7.9050332722192557E-2</v>
      </c>
      <c r="CZ11" s="68">
        <v>2906.1854290101192</v>
      </c>
      <c r="DA11" s="224">
        <v>0.1503921075754551</v>
      </c>
      <c r="DB11" s="68">
        <v>3605.0399380349877</v>
      </c>
      <c r="DC11" s="224">
        <v>0.18655710979854412</v>
      </c>
      <c r="DD11" s="68">
        <v>9134.2590960354155</v>
      </c>
      <c r="DE11" s="224">
        <v>0.47268851563299691</v>
      </c>
      <c r="DF11" s="75">
        <v>19324.055469812607</v>
      </c>
      <c r="DG11" s="413"/>
    </row>
    <row r="12" spans="1:111" x14ac:dyDescent="0.2">
      <c r="A12" s="1">
        <v>97212</v>
      </c>
      <c r="B12" s="33" t="s">
        <v>9</v>
      </c>
      <c r="C12" s="70">
        <v>1512</v>
      </c>
      <c r="D12" s="13">
        <v>10633</v>
      </c>
      <c r="E12" s="52">
        <v>0.14219881500987491</v>
      </c>
      <c r="F12" s="70">
        <v>1786.523862</v>
      </c>
      <c r="G12" s="52">
        <v>0.1592371998174737</v>
      </c>
      <c r="H12" s="70">
        <v>2013.7919490949662</v>
      </c>
      <c r="I12" s="52">
        <v>0.19582643709933434</v>
      </c>
      <c r="J12" s="70">
        <v>227.26808709496618</v>
      </c>
      <c r="K12" s="109">
        <v>0.1272124553883883</v>
      </c>
      <c r="L12" s="507">
        <v>2.4238639935161954E-2</v>
      </c>
      <c r="M12" s="507">
        <v>1.6823800368373387E-2</v>
      </c>
      <c r="N12" s="507">
        <v>1.9289429980627881E-2</v>
      </c>
      <c r="P12" s="909">
        <v>1214.2912219338941</v>
      </c>
      <c r="Q12" s="237">
        <v>0.85846487299607521</v>
      </c>
      <c r="R12" s="910">
        <v>55.058348436889375</v>
      </c>
      <c r="S12" s="237">
        <v>3.8924483060144392E-2</v>
      </c>
      <c r="T12" s="910">
        <v>34.990729043974319</v>
      </c>
      <c r="U12" s="237">
        <v>2.4737321016729524E-2</v>
      </c>
      <c r="V12" s="910">
        <v>2.5042236384776602</v>
      </c>
      <c r="W12" s="237">
        <v>1.7704056398725478E-3</v>
      </c>
      <c r="X12" s="910">
        <v>107.64692573018574</v>
      </c>
      <c r="Y12" s="237">
        <v>7.6102917287178329E-2</v>
      </c>
      <c r="Z12" s="72">
        <v>1414.4914487834212</v>
      </c>
      <c r="AA12" s="62"/>
      <c r="AB12" s="6" t="s">
        <v>9</v>
      </c>
      <c r="AC12" s="22">
        <v>65.097262596145981</v>
      </c>
      <c r="AD12" s="23">
        <v>3.2325713997119636E-2</v>
      </c>
      <c r="AE12" s="22">
        <v>2.5009955100363301</v>
      </c>
      <c r="AF12" s="23">
        <v>1.2419334138068839E-3</v>
      </c>
      <c r="AG12" s="22">
        <v>1897.6249640456483</v>
      </c>
      <c r="AH12" s="23">
        <v>0.94231430654913217</v>
      </c>
      <c r="AI12" s="22">
        <v>23.515442358617459</v>
      </c>
      <c r="AJ12" s="23">
        <v>1.1677195536105762E-2</v>
      </c>
      <c r="AK12" s="22">
        <v>25.053284584517996</v>
      </c>
      <c r="AL12" s="23">
        <v>1.2440850503835506E-2</v>
      </c>
      <c r="AM12" s="30">
        <v>2013.7919490949662</v>
      </c>
      <c r="AN12" s="62"/>
      <c r="AP12" s="33" t="s">
        <v>9</v>
      </c>
      <c r="AQ12" s="70">
        <v>1339.4290619560197</v>
      </c>
      <c r="AR12" s="237">
        <v>0.94693330462197989</v>
      </c>
      <c r="AS12" s="70">
        <v>62.520034397487585</v>
      </c>
      <c r="AT12" s="237">
        <v>4.4199655255081127E-2</v>
      </c>
      <c r="AU12" s="70">
        <v>12.54235242991664</v>
      </c>
      <c r="AV12" s="237">
        <v>8.867040122938933E-3</v>
      </c>
      <c r="AW12" s="610">
        <v>0</v>
      </c>
      <c r="AX12" s="611">
        <v>2.3600136221073789E-4</v>
      </c>
      <c r="AY12" s="610">
        <v>0</v>
      </c>
      <c r="AZ12" s="611">
        <v>0</v>
      </c>
      <c r="BA12" s="610">
        <v>12.54235242991664</v>
      </c>
      <c r="BB12" s="611">
        <v>0</v>
      </c>
      <c r="BC12" s="610"/>
      <c r="BD12" s="611">
        <v>0</v>
      </c>
      <c r="BE12" s="72">
        <v>1414.4914487834239</v>
      </c>
      <c r="BG12" s="33" t="s">
        <v>9</v>
      </c>
      <c r="BH12" s="70">
        <v>15.030958523868192</v>
      </c>
      <c r="BI12" s="237">
        <v>1.0626404660696996E-2</v>
      </c>
      <c r="BJ12" s="70">
        <v>120.17464189226563</v>
      </c>
      <c r="BK12" s="237">
        <v>8.4959610039089098E-2</v>
      </c>
      <c r="BL12" s="70">
        <v>375.44308616725061</v>
      </c>
      <c r="BM12" s="237">
        <v>0.26542619716093907</v>
      </c>
      <c r="BN12" s="70">
        <v>605.88588700561377</v>
      </c>
      <c r="BO12" s="237">
        <v>0.42834185213825471</v>
      </c>
      <c r="BP12" s="70">
        <v>222.86718041033603</v>
      </c>
      <c r="BQ12" s="237">
        <v>0.15755993477515903</v>
      </c>
      <c r="BR12" s="70">
        <v>75.089694784086959</v>
      </c>
      <c r="BS12" s="237">
        <v>5.3086001225861261E-2</v>
      </c>
      <c r="BT12" s="72">
        <v>1414.491448783421</v>
      </c>
      <c r="BV12" s="99">
        <v>0.88318843146229931</v>
      </c>
      <c r="BW12" s="408" t="s">
        <v>9</v>
      </c>
      <c r="BX12" s="412">
        <v>670.91657841064898</v>
      </c>
      <c r="BY12" s="594">
        <v>0.47431646121840693</v>
      </c>
      <c r="BZ12" s="412">
        <v>578.34590555721456</v>
      </c>
      <c r="CA12" s="594">
        <v>0.40887197024389244</v>
      </c>
      <c r="CB12" s="412">
        <v>112.64663714766145</v>
      </c>
      <c r="CC12" s="594">
        <v>7.9637552594995858E-2</v>
      </c>
      <c r="CD12" s="412">
        <v>30.02211012998659</v>
      </c>
      <c r="CE12" s="594">
        <v>2.1224667109729159E-2</v>
      </c>
      <c r="CF12" s="412">
        <v>22.560217537907764</v>
      </c>
      <c r="CG12" s="594">
        <v>1.5949348832975576E-2</v>
      </c>
      <c r="CH12" s="590">
        <v>1414.4914487834194</v>
      </c>
      <c r="CI12" s="661">
        <v>0.88318843146229931</v>
      </c>
      <c r="CJ12" s="408" t="s">
        <v>9</v>
      </c>
      <c r="CK12" s="412">
        <v>1249.2624839678635</v>
      </c>
      <c r="CL12" s="594">
        <v>0.88318843146229942</v>
      </c>
      <c r="CM12" s="412">
        <v>142.66874727764804</v>
      </c>
      <c r="CN12" s="594">
        <v>0.10086221970472502</v>
      </c>
      <c r="CO12" s="412">
        <v>22.560217537907764</v>
      </c>
      <c r="CP12" s="594">
        <v>1.5949348832975576E-2</v>
      </c>
      <c r="CQ12" s="590">
        <v>1414.4914487834194</v>
      </c>
      <c r="CS12" s="408" t="s">
        <v>9</v>
      </c>
      <c r="CT12" s="412">
        <v>32.557295864770481</v>
      </c>
      <c r="CU12" s="594">
        <v>2.3016961956731835E-2</v>
      </c>
      <c r="CV12" s="412">
        <v>57.553171405397954</v>
      </c>
      <c r="CW12" s="594">
        <v>4.0688242728436741E-2</v>
      </c>
      <c r="CX12" s="412">
        <v>100.12723054414204</v>
      </c>
      <c r="CY12" s="594">
        <v>7.0786734433961926E-2</v>
      </c>
      <c r="CZ12" s="412">
        <v>202.78360556147717</v>
      </c>
      <c r="DA12" s="594">
        <v>0.14336149273711613</v>
      </c>
      <c r="DB12" s="412">
        <v>225.4844563516636</v>
      </c>
      <c r="DC12" s="594">
        <v>0.1594102647602422</v>
      </c>
      <c r="DD12" s="412">
        <v>795.98568905596903</v>
      </c>
      <c r="DE12" s="594">
        <v>0.56273630338351111</v>
      </c>
      <c r="DF12" s="590">
        <v>1414.4914487834203</v>
      </c>
    </row>
    <row r="13" spans="1:111" x14ac:dyDescent="0.2">
      <c r="A13" s="1">
        <v>97222</v>
      </c>
      <c r="B13" s="34" t="s">
        <v>17</v>
      </c>
      <c r="C13" s="22">
        <v>2200</v>
      </c>
      <c r="D13" s="14">
        <v>21174</v>
      </c>
      <c r="E13" s="23">
        <v>0.10390101067346746</v>
      </c>
      <c r="F13" s="22">
        <v>3009.138661</v>
      </c>
      <c r="G13" s="23">
        <v>0.12023825569509108</v>
      </c>
      <c r="H13" s="22">
        <v>3246.8007436332255</v>
      </c>
      <c r="I13" s="23">
        <v>0.13639728809317309</v>
      </c>
      <c r="J13" s="22">
        <v>237.66208263322551</v>
      </c>
      <c r="K13" s="110">
        <v>7.8980103414126285E-2</v>
      </c>
      <c r="L13" s="507">
        <v>1.5319406557004145E-2</v>
      </c>
      <c r="M13" s="507">
        <v>3.1815272819196716E-2</v>
      </c>
      <c r="N13" s="507">
        <v>2.6287085090132667E-2</v>
      </c>
      <c r="P13" s="909">
        <v>1955.2921956913233</v>
      </c>
      <c r="Q13" s="234">
        <v>0.87195905107440275</v>
      </c>
      <c r="R13" s="910">
        <v>102.31518003262124</v>
      </c>
      <c r="S13" s="234">
        <v>4.5627271201892104E-2</v>
      </c>
      <c r="T13" s="910">
        <v>79.92161403898308</v>
      </c>
      <c r="U13" s="234">
        <v>3.5640900572984163E-2</v>
      </c>
      <c r="V13" s="910">
        <v>0</v>
      </c>
      <c r="W13" s="234">
        <v>0</v>
      </c>
      <c r="X13" s="910">
        <v>104.88387731158559</v>
      </c>
      <c r="Y13" s="234">
        <v>4.677277715072102E-2</v>
      </c>
      <c r="Z13" s="73">
        <v>2242.4128670745131</v>
      </c>
      <c r="AA13" s="62"/>
      <c r="AB13" s="7" t="s">
        <v>17</v>
      </c>
      <c r="AC13" s="22">
        <v>62.425181515283356</v>
      </c>
      <c r="AD13" s="23">
        <v>1.9226674638933499E-2</v>
      </c>
      <c r="AE13" s="22">
        <v>5.0010944996219102</v>
      </c>
      <c r="AF13" s="23">
        <v>1.5403145725615425E-3</v>
      </c>
      <c r="AG13" s="22">
        <v>2960.5506517636895</v>
      </c>
      <c r="AH13" s="23">
        <v>0.91183626145495544</v>
      </c>
      <c r="AI13" s="22">
        <v>99.955976018503875</v>
      </c>
      <c r="AJ13" s="23">
        <v>3.0785990244246227E-2</v>
      </c>
      <c r="AK13" s="22">
        <v>118.86783983612668</v>
      </c>
      <c r="AL13" s="23">
        <v>3.6610759089303252E-2</v>
      </c>
      <c r="AM13" s="30">
        <v>3246.8007436332255</v>
      </c>
      <c r="AN13" s="62"/>
      <c r="AP13" s="34" t="s">
        <v>17</v>
      </c>
      <c r="AQ13" s="22">
        <v>1820.6898423575994</v>
      </c>
      <c r="AR13" s="234">
        <v>0.81193337279271971</v>
      </c>
      <c r="AS13" s="22">
        <v>409.22622524042714</v>
      </c>
      <c r="AT13" s="234">
        <v>0.18249370187315714</v>
      </c>
      <c r="AU13" s="22">
        <v>12.4967994764833</v>
      </c>
      <c r="AV13" s="234">
        <v>5.572925334123166E-3</v>
      </c>
      <c r="AW13" s="604">
        <v>2.49779303844694</v>
      </c>
      <c r="AX13" s="605">
        <v>2.3600136221073789E-4</v>
      </c>
      <c r="AY13" s="604">
        <v>0</v>
      </c>
      <c r="AZ13" s="605">
        <v>0</v>
      </c>
      <c r="BA13" s="604">
        <v>9.9990064380363606</v>
      </c>
      <c r="BB13" s="605">
        <v>0</v>
      </c>
      <c r="BC13" s="604"/>
      <c r="BD13" s="605">
        <v>0</v>
      </c>
      <c r="BE13" s="73">
        <v>2242.4128670745099</v>
      </c>
      <c r="BG13" s="34" t="s">
        <v>17</v>
      </c>
      <c r="BH13" s="22">
        <v>37.464142671979275</v>
      </c>
      <c r="BI13" s="234">
        <v>1.670706729437188E-2</v>
      </c>
      <c r="BJ13" s="22">
        <v>149.77881018005485</v>
      </c>
      <c r="BK13" s="234">
        <v>6.679359201834166E-2</v>
      </c>
      <c r="BL13" s="22">
        <v>499.32129487514896</v>
      </c>
      <c r="BM13" s="234">
        <v>0.22267143673973444</v>
      </c>
      <c r="BN13" s="22">
        <v>1059.05602499114</v>
      </c>
      <c r="BO13" s="234">
        <v>0.47228413667319036</v>
      </c>
      <c r="BP13" s="22">
        <v>419.33447619512179</v>
      </c>
      <c r="BQ13" s="234">
        <v>0.18700145827391373</v>
      </c>
      <c r="BR13" s="22">
        <v>77.458118161068484</v>
      </c>
      <c r="BS13" s="234">
        <v>3.4542309000448058E-2</v>
      </c>
      <c r="BT13" s="73">
        <v>2242.4128670745131</v>
      </c>
      <c r="BV13" s="99">
        <v>0.85082559988951079</v>
      </c>
      <c r="BW13" s="415" t="s">
        <v>17</v>
      </c>
      <c r="BX13" s="419">
        <v>896.50171536329344</v>
      </c>
      <c r="BY13" s="589">
        <v>0.39979333356791097</v>
      </c>
      <c r="BZ13" s="419">
        <v>1011.4005574653307</v>
      </c>
      <c r="CA13" s="589">
        <v>0.45103226632159982</v>
      </c>
      <c r="CB13" s="419">
        <v>202.16093497419345</v>
      </c>
      <c r="CC13" s="589">
        <v>9.0153306709275363E-2</v>
      </c>
      <c r="CD13" s="419">
        <v>82.408217833804059</v>
      </c>
      <c r="CE13" s="589">
        <v>3.6749797079658829E-2</v>
      </c>
      <c r="CF13" s="419">
        <v>49.941441437884166</v>
      </c>
      <c r="CG13" s="589">
        <v>2.2271296321555056E-2</v>
      </c>
      <c r="CH13" s="591">
        <v>2242.4128670745058</v>
      </c>
      <c r="CI13" s="661">
        <v>0.85082559988951079</v>
      </c>
      <c r="CJ13" s="415" t="s">
        <v>17</v>
      </c>
      <c r="CK13" s="419">
        <v>1907.9022728286241</v>
      </c>
      <c r="CL13" s="589">
        <v>0.85082559988951068</v>
      </c>
      <c r="CM13" s="419">
        <v>284.56915280799751</v>
      </c>
      <c r="CN13" s="589">
        <v>0.12690310378893419</v>
      </c>
      <c r="CO13" s="419">
        <v>49.941441437884166</v>
      </c>
      <c r="CP13" s="589">
        <v>2.2271296321555056E-2</v>
      </c>
      <c r="CQ13" s="591">
        <v>2242.4128670745058</v>
      </c>
      <c r="CS13" s="415" t="s">
        <v>17</v>
      </c>
      <c r="CT13" s="419">
        <v>59.917498394957988</v>
      </c>
      <c r="CU13" s="589">
        <v>2.6720101045944949E-2</v>
      </c>
      <c r="CV13" s="419">
        <v>79.786671514563068</v>
      </c>
      <c r="CW13" s="589">
        <v>3.5580723196016163E-2</v>
      </c>
      <c r="CX13" s="419">
        <v>134.8239808183136</v>
      </c>
      <c r="CY13" s="589">
        <v>6.0124512661313502E-2</v>
      </c>
      <c r="CZ13" s="419">
        <v>384.59450197831421</v>
      </c>
      <c r="DA13" s="589">
        <v>0.17150922902081944</v>
      </c>
      <c r="DB13" s="419">
        <v>439.60559140188502</v>
      </c>
      <c r="DC13" s="589">
        <v>0.19604132577753278</v>
      </c>
      <c r="DD13" s="419">
        <v>1143.6846229664745</v>
      </c>
      <c r="DE13" s="589">
        <v>0.51002410829837308</v>
      </c>
      <c r="DF13" s="591">
        <v>2242.4128670745085</v>
      </c>
    </row>
    <row r="14" spans="1:111" x14ac:dyDescent="0.2">
      <c r="A14" s="1">
        <v>97228</v>
      </c>
      <c r="B14" s="34" t="s">
        <v>23</v>
      </c>
      <c r="C14" s="22">
        <v>2473</v>
      </c>
      <c r="D14" s="14">
        <v>20097</v>
      </c>
      <c r="E14" s="23">
        <v>0.12311445213322049</v>
      </c>
      <c r="F14" s="22">
        <v>3162.1175819999999</v>
      </c>
      <c r="G14" s="23">
        <v>0.16279418576826196</v>
      </c>
      <c r="H14" s="22">
        <v>3493.1010401504536</v>
      </c>
      <c r="I14" s="23">
        <v>0.20739018613125165</v>
      </c>
      <c r="J14" s="22">
        <v>330.98345815045377</v>
      </c>
      <c r="K14" s="110">
        <v>0.10467145815024084</v>
      </c>
      <c r="L14" s="507">
        <v>2.0109111428597615E-2</v>
      </c>
      <c r="M14" s="507">
        <v>2.4885596870046323E-2</v>
      </c>
      <c r="N14" s="507">
        <v>2.3290955205597097E-2</v>
      </c>
      <c r="P14" s="909">
        <v>2100.5285587612934</v>
      </c>
      <c r="Q14" s="234">
        <v>0.87033677818049116</v>
      </c>
      <c r="R14" s="910">
        <v>72.587016630508629</v>
      </c>
      <c r="S14" s="234">
        <v>3.0075834926608067E-2</v>
      </c>
      <c r="T14" s="910">
        <v>42.603604358273415</v>
      </c>
      <c r="U14" s="234">
        <v>1.7652453998493706E-2</v>
      </c>
      <c r="V14" s="910">
        <v>5.0099355460058401</v>
      </c>
      <c r="W14" s="234">
        <v>2.0758256981633144E-3</v>
      </c>
      <c r="X14" s="910">
        <v>192.73727084540371</v>
      </c>
      <c r="Y14" s="234">
        <v>7.9859107196243687E-2</v>
      </c>
      <c r="Z14" s="73">
        <v>2413.4663861414851</v>
      </c>
      <c r="AA14" s="62"/>
      <c r="AB14" s="7" t="s">
        <v>23</v>
      </c>
      <c r="AC14" s="22">
        <v>70.131185308722962</v>
      </c>
      <c r="AD14" s="23">
        <v>2.0077056032052912E-2</v>
      </c>
      <c r="AE14" s="22">
        <v>2.5099180378978301</v>
      </c>
      <c r="AF14" s="23">
        <v>7.1853576780296158E-4</v>
      </c>
      <c r="AG14" s="22">
        <v>3320.3416565931329</v>
      </c>
      <c r="AH14" s="23">
        <v>0.95054268926905139</v>
      </c>
      <c r="AI14" s="22">
        <v>45.044488515292997</v>
      </c>
      <c r="AJ14" s="23">
        <v>1.2895272137147471E-2</v>
      </c>
      <c r="AK14" s="22">
        <v>55.073791695406726</v>
      </c>
      <c r="AL14" s="23">
        <v>1.5766446793945191E-2</v>
      </c>
      <c r="AM14" s="30">
        <v>3493.1010401504536</v>
      </c>
      <c r="AN14" s="62"/>
      <c r="AP14" s="34" t="s">
        <v>23</v>
      </c>
      <c r="AQ14" s="22">
        <v>2320.8222536014569</v>
      </c>
      <c r="AR14" s="234">
        <v>0.96161366362009137</v>
      </c>
      <c r="AS14" s="22">
        <v>85.132239102765439</v>
      </c>
      <c r="AT14" s="234">
        <v>3.5273844952475202E-2</v>
      </c>
      <c r="AU14" s="22">
        <v>7.5118934372642006</v>
      </c>
      <c r="AV14" s="234">
        <v>3.1124914274334647E-3</v>
      </c>
      <c r="AW14" s="604">
        <v>0</v>
      </c>
      <c r="AX14" s="605">
        <v>2.3600136221073789E-4</v>
      </c>
      <c r="AY14" s="604">
        <v>0</v>
      </c>
      <c r="AZ14" s="605">
        <v>0</v>
      </c>
      <c r="BA14" s="604">
        <v>7.5118934372642006</v>
      </c>
      <c r="BB14" s="605">
        <v>0</v>
      </c>
      <c r="BC14" s="604"/>
      <c r="BD14" s="605">
        <v>0</v>
      </c>
      <c r="BE14" s="73">
        <v>2413.4663861414865</v>
      </c>
      <c r="BG14" s="34" t="s">
        <v>23</v>
      </c>
      <c r="BH14" s="22">
        <v>2.49700762636345</v>
      </c>
      <c r="BI14" s="234">
        <v>1.0346146276168054E-3</v>
      </c>
      <c r="BJ14" s="22">
        <v>72.571486918079998</v>
      </c>
      <c r="BK14" s="234">
        <v>3.0069400317649847E-2</v>
      </c>
      <c r="BL14" s="22">
        <v>631.21323895473017</v>
      </c>
      <c r="BM14" s="234">
        <v>0.26153802786699615</v>
      </c>
      <c r="BN14" s="22">
        <v>876.21505634907385</v>
      </c>
      <c r="BO14" s="234">
        <v>0.36305252121199721</v>
      </c>
      <c r="BP14" s="22">
        <v>610.69908654184701</v>
      </c>
      <c r="BQ14" s="234">
        <v>0.25303815708749045</v>
      </c>
      <c r="BR14" s="22">
        <v>220.27050975139056</v>
      </c>
      <c r="BS14" s="234">
        <v>9.1267278888249495E-2</v>
      </c>
      <c r="BT14" s="73">
        <v>2413.4663861414851</v>
      </c>
      <c r="BV14" s="99">
        <v>0.83509311766574212</v>
      </c>
      <c r="BW14" s="415" t="s">
        <v>23</v>
      </c>
      <c r="BX14" s="419">
        <v>1056.5930690921527</v>
      </c>
      <c r="BY14" s="589">
        <v>0.4377906711936328</v>
      </c>
      <c r="BZ14" s="419">
        <v>958.87609969221307</v>
      </c>
      <c r="CA14" s="589">
        <v>0.39730244647210933</v>
      </c>
      <c r="CB14" s="419">
        <v>217.78711046685723</v>
      </c>
      <c r="CC14" s="589">
        <v>9.0238302765443909E-2</v>
      </c>
      <c r="CD14" s="419">
        <v>112.63379492383852</v>
      </c>
      <c r="CE14" s="589">
        <v>4.6668889018135887E-2</v>
      </c>
      <c r="CF14" s="419">
        <v>67.576311966425223</v>
      </c>
      <c r="CG14" s="589">
        <v>2.7999690550678191E-2</v>
      </c>
      <c r="CH14" s="591">
        <v>2413.4663861414865</v>
      </c>
      <c r="CI14" s="661">
        <v>0.83509311766574212</v>
      </c>
      <c r="CJ14" s="415" t="s">
        <v>23</v>
      </c>
      <c r="CK14" s="419">
        <v>2015.4691687843658</v>
      </c>
      <c r="CL14" s="589">
        <v>0.83509311766574201</v>
      </c>
      <c r="CM14" s="419">
        <v>330.42090539069574</v>
      </c>
      <c r="CN14" s="589">
        <v>0.13690719178357977</v>
      </c>
      <c r="CO14" s="419">
        <v>67.576311966425223</v>
      </c>
      <c r="CP14" s="589">
        <v>2.7999690550678188E-2</v>
      </c>
      <c r="CQ14" s="591">
        <v>2413.466386141487</v>
      </c>
      <c r="CS14" s="415" t="s">
        <v>23</v>
      </c>
      <c r="CT14" s="419">
        <v>20.01150019662029</v>
      </c>
      <c r="CU14" s="589">
        <v>8.2916009568351733E-3</v>
      </c>
      <c r="CV14" s="419">
        <v>110.11468484597427</v>
      </c>
      <c r="CW14" s="589">
        <v>4.5625116421040911E-2</v>
      </c>
      <c r="CX14" s="419">
        <v>135.20812860939603</v>
      </c>
      <c r="CY14" s="589">
        <v>5.6022379008791194E-2</v>
      </c>
      <c r="CZ14" s="419">
        <v>285.44414737929981</v>
      </c>
      <c r="DA14" s="589">
        <v>0.11827144103533656</v>
      </c>
      <c r="DB14" s="419">
        <v>322.90164052420209</v>
      </c>
      <c r="DC14" s="589">
        <v>0.13379164606491115</v>
      </c>
      <c r="DD14" s="419">
        <v>1539.7862845859952</v>
      </c>
      <c r="DE14" s="589">
        <v>0.63799781651308496</v>
      </c>
      <c r="DF14" s="591">
        <v>2413.4663861414879</v>
      </c>
    </row>
    <row r="15" spans="1:111" x14ac:dyDescent="0.2">
      <c r="A15" s="1">
        <v>97230</v>
      </c>
      <c r="B15" s="35" t="s">
        <v>25</v>
      </c>
      <c r="C15" s="24">
        <v>1380</v>
      </c>
      <c r="D15" s="15">
        <v>12883</v>
      </c>
      <c r="E15" s="25">
        <v>0.10711790731972366</v>
      </c>
      <c r="F15" s="24">
        <v>1933.8418379999998</v>
      </c>
      <c r="G15" s="25">
        <v>0.13368666236777277</v>
      </c>
      <c r="H15" s="24">
        <v>2345.4265069442772</v>
      </c>
      <c r="I15" s="25">
        <v>0.17373313493405604</v>
      </c>
      <c r="J15" s="24">
        <v>411.58466894427738</v>
      </c>
      <c r="K15" s="111">
        <v>0.21283264269943747</v>
      </c>
      <c r="L15" s="507">
        <v>3.9346063344919857E-2</v>
      </c>
      <c r="M15" s="507">
        <v>3.4318247361253995E-2</v>
      </c>
      <c r="N15" s="507">
        <v>3.599147775578504E-2</v>
      </c>
      <c r="P15" s="909">
        <v>1210.3469694065768</v>
      </c>
      <c r="Q15" s="230">
        <v>0.76819962833000344</v>
      </c>
      <c r="R15" s="910">
        <v>115.10176054353872</v>
      </c>
      <c r="S15" s="230">
        <v>7.3054365322224618E-2</v>
      </c>
      <c r="T15" s="910">
        <v>162.66327630317417</v>
      </c>
      <c r="U15" s="230">
        <v>0.10324136099609922</v>
      </c>
      <c r="V15" s="910">
        <v>7.4602278476613808</v>
      </c>
      <c r="W15" s="230">
        <v>4.7349598129207936E-3</v>
      </c>
      <c r="X15" s="910">
        <v>79.990841915841258</v>
      </c>
      <c r="Y15" s="230">
        <v>5.0769685538751934E-2</v>
      </c>
      <c r="Z15" s="73">
        <v>1575.5630760167924</v>
      </c>
      <c r="AA15" s="62"/>
      <c r="AB15" s="8" t="s">
        <v>25</v>
      </c>
      <c r="AC15" s="22">
        <v>56.685571513693262</v>
      </c>
      <c r="AD15" s="25">
        <v>2.4168555845113932E-2</v>
      </c>
      <c r="AE15" s="22">
        <v>0</v>
      </c>
      <c r="AF15" s="25">
        <v>0</v>
      </c>
      <c r="AG15" s="22">
        <v>2219.7197102682139</v>
      </c>
      <c r="AH15" s="25">
        <v>0.94640343822163098</v>
      </c>
      <c r="AI15" s="22">
        <v>22.508755936945889</v>
      </c>
      <c r="AJ15" s="25">
        <v>9.5968711320958272E-3</v>
      </c>
      <c r="AK15" s="22">
        <v>46.512469225424411</v>
      </c>
      <c r="AL15" s="25">
        <v>1.983113480115941E-2</v>
      </c>
      <c r="AM15" s="31">
        <v>2345.4265069442772</v>
      </c>
      <c r="AN15" s="62"/>
      <c r="AP15" s="35" t="s">
        <v>25</v>
      </c>
      <c r="AQ15" s="24">
        <v>1265.6789458247201</v>
      </c>
      <c r="AR15" s="230">
        <v>0.80458822323567414</v>
      </c>
      <c r="AS15" s="24">
        <v>304.89876043067085</v>
      </c>
      <c r="AT15" s="230">
        <v>0.19382320669150663</v>
      </c>
      <c r="AU15" s="24">
        <v>2.49894248644198</v>
      </c>
      <c r="AV15" s="230">
        <v>1.5885700728191893E-3</v>
      </c>
      <c r="AW15" s="606">
        <v>0</v>
      </c>
      <c r="AX15" s="607">
        <v>2.3600136221073789E-4</v>
      </c>
      <c r="AY15" s="606">
        <v>0</v>
      </c>
      <c r="AZ15" s="607">
        <v>0</v>
      </c>
      <c r="BA15" s="606">
        <v>2.49894248644198</v>
      </c>
      <c r="BB15" s="607">
        <v>0</v>
      </c>
      <c r="BC15" s="606"/>
      <c r="BD15" s="607">
        <v>1.6394555921849143E-3</v>
      </c>
      <c r="BE15" s="74">
        <v>1573.076648741833</v>
      </c>
      <c r="BG15" s="35" t="s">
        <v>25</v>
      </c>
      <c r="BH15" s="24">
        <v>19.969510509882479</v>
      </c>
      <c r="BI15" s="230">
        <v>1.2674523041227735E-2</v>
      </c>
      <c r="BJ15" s="24">
        <v>134.86342977031495</v>
      </c>
      <c r="BK15" s="230">
        <v>8.5596972804964089E-2</v>
      </c>
      <c r="BL15" s="24">
        <v>417.42680969459963</v>
      </c>
      <c r="BM15" s="230">
        <v>0.26493817737205633</v>
      </c>
      <c r="BN15" s="24">
        <v>625.28905535157787</v>
      </c>
      <c r="BO15" s="230">
        <v>0.39686704065976319</v>
      </c>
      <c r="BP15" s="24">
        <v>292.98618554838532</v>
      </c>
      <c r="BQ15" s="230">
        <v>0.18595649390888788</v>
      </c>
      <c r="BR15" s="24">
        <v>85.028085142032111</v>
      </c>
      <c r="BS15" s="230">
        <v>5.3966792213100759E-2</v>
      </c>
      <c r="BT15" s="74">
        <v>1575.5630760167924</v>
      </c>
      <c r="BV15" s="99">
        <v>0.88091240044966312</v>
      </c>
      <c r="BW15" s="420" t="s">
        <v>25</v>
      </c>
      <c r="BX15" s="424">
        <v>707.68561161525349</v>
      </c>
      <c r="BY15" s="592">
        <v>0.44916361800275556</v>
      </c>
      <c r="BZ15" s="424">
        <v>680.24743973855493</v>
      </c>
      <c r="CA15" s="592">
        <v>0.43174878244690756</v>
      </c>
      <c r="CB15" s="424">
        <v>120.10564691291709</v>
      </c>
      <c r="CC15" s="592">
        <v>7.6230300608819884E-2</v>
      </c>
      <c r="CD15" s="424">
        <v>32.533450189925091</v>
      </c>
      <c r="CE15" s="592">
        <v>2.0648776735853341E-2</v>
      </c>
      <c r="CF15" s="424">
        <v>34.990927560142545</v>
      </c>
      <c r="CG15" s="592">
        <v>2.2208522205663564E-2</v>
      </c>
      <c r="CH15" s="593">
        <v>1575.5630760167933</v>
      </c>
      <c r="CI15" s="661">
        <v>0.88091240044966312</v>
      </c>
      <c r="CJ15" s="420" t="s">
        <v>25</v>
      </c>
      <c r="CK15" s="424">
        <v>1387.9330513538084</v>
      </c>
      <c r="CL15" s="592">
        <v>0.88091240044966312</v>
      </c>
      <c r="CM15" s="424">
        <v>152.63909710284219</v>
      </c>
      <c r="CN15" s="592">
        <v>9.6879077344673228E-2</v>
      </c>
      <c r="CO15" s="424">
        <v>34.990927560142545</v>
      </c>
      <c r="CP15" s="592">
        <v>2.2208522205663564E-2</v>
      </c>
      <c r="CQ15" s="593">
        <v>1575.5630760167933</v>
      </c>
      <c r="CS15" s="420" t="s">
        <v>25</v>
      </c>
      <c r="CT15" s="424">
        <v>57.570801455027663</v>
      </c>
      <c r="CU15" s="592">
        <v>3.6539826511150127E-2</v>
      </c>
      <c r="CV15" s="424">
        <v>102.53571266510106</v>
      </c>
      <c r="CW15" s="592">
        <v>6.5078773567303488E-2</v>
      </c>
      <c r="CX15" s="424">
        <v>87.580305668544923</v>
      </c>
      <c r="CY15" s="592">
        <v>5.5586670569837245E-2</v>
      </c>
      <c r="CZ15" s="424">
        <v>254.62394575101851</v>
      </c>
      <c r="DA15" s="592">
        <v>0.16160822097629848</v>
      </c>
      <c r="DB15" s="424">
        <v>315.6506123886233</v>
      </c>
      <c r="DC15" s="592">
        <v>0.20034146343834405</v>
      </c>
      <c r="DD15" s="424">
        <v>757.60169808847786</v>
      </c>
      <c r="DE15" s="592">
        <v>0.48084504493706659</v>
      </c>
      <c r="DF15" s="593">
        <v>1575.5630760167933</v>
      </c>
    </row>
    <row r="16" spans="1:111" x14ac:dyDescent="0.2">
      <c r="A16" s="3"/>
      <c r="B16" s="37" t="s">
        <v>35</v>
      </c>
      <c r="C16" s="26">
        <v>7565</v>
      </c>
      <c r="D16" s="26">
        <v>64777</v>
      </c>
      <c r="E16" s="27">
        <v>0.11678527872547355</v>
      </c>
      <c r="F16" s="26">
        <v>9891.6219430000001</v>
      </c>
      <c r="G16" s="27">
        <v>0.14120536997877753</v>
      </c>
      <c r="H16" s="26">
        <v>11099.120239822922</v>
      </c>
      <c r="I16" s="27">
        <v>0.17263381807027708</v>
      </c>
      <c r="J16" s="26">
        <v>1207.4982968229215</v>
      </c>
      <c r="K16" s="113">
        <v>0.12207283130927091</v>
      </c>
      <c r="L16" s="509">
        <v>2.330291057250089E-2</v>
      </c>
      <c r="M16" s="509">
        <v>2.7178351340331641E-2</v>
      </c>
      <c r="N16" s="509">
        <v>2.5884909709507964E-2</v>
      </c>
      <c r="P16" s="298">
        <v>6480.4589457930879</v>
      </c>
      <c r="Q16" s="227">
        <v>0.84756932690495856</v>
      </c>
      <c r="R16" s="228">
        <v>345.06230564355798</v>
      </c>
      <c r="S16" s="227">
        <v>4.5130171887662704E-2</v>
      </c>
      <c r="T16" s="228">
        <v>320.17922374440502</v>
      </c>
      <c r="U16" s="227">
        <v>4.187575161388301E-2</v>
      </c>
      <c r="V16" s="228">
        <v>14.974387032144881</v>
      </c>
      <c r="W16" s="227">
        <v>1.9584772072182509E-3</v>
      </c>
      <c r="X16" s="228">
        <v>485.25891580301629</v>
      </c>
      <c r="Y16" s="227">
        <v>6.3466272386277445E-2</v>
      </c>
      <c r="Z16" s="76">
        <v>7645.9337780162123</v>
      </c>
      <c r="AA16" s="62"/>
      <c r="AB16" s="9" t="s">
        <v>35</v>
      </c>
      <c r="AC16" s="26">
        <v>254.33920093384558</v>
      </c>
      <c r="AD16" s="27">
        <v>2.2915257735589986E-2</v>
      </c>
      <c r="AE16" s="26">
        <v>10.012008047556071</v>
      </c>
      <c r="AF16" s="27">
        <v>9.0205420170453123E-4</v>
      </c>
      <c r="AG16" s="26">
        <v>10398.236982670685</v>
      </c>
      <c r="AH16" s="27">
        <v>0.93685235928542221</v>
      </c>
      <c r="AI16" s="26">
        <v>191.02466282936024</v>
      </c>
      <c r="AJ16" s="27">
        <v>1.7210793171153888E-2</v>
      </c>
      <c r="AK16" s="26">
        <v>245.50738534147422</v>
      </c>
      <c r="AL16" s="27">
        <v>2.2119535606129365E-2</v>
      </c>
      <c r="AM16" s="32">
        <v>11099.120239822922</v>
      </c>
      <c r="AN16" s="62"/>
      <c r="AP16" s="37" t="s">
        <v>35</v>
      </c>
      <c r="AQ16" s="26">
        <v>6746.6201037397968</v>
      </c>
      <c r="AR16" s="227">
        <v>0.88266717806141703</v>
      </c>
      <c r="AS16" s="26">
        <v>861.77725917135103</v>
      </c>
      <c r="AT16" s="227">
        <v>0.11274719634037601</v>
      </c>
      <c r="AU16" s="26">
        <v>35.049987830106126</v>
      </c>
      <c r="AV16" s="227">
        <v>4.5856255982069417E-3</v>
      </c>
      <c r="AW16" s="612">
        <v>2.49779303844694</v>
      </c>
      <c r="AX16" s="613">
        <v>3.4310570590310118E-4</v>
      </c>
      <c r="AY16" s="612">
        <v>0</v>
      </c>
      <c r="AZ16" s="613">
        <v>0</v>
      </c>
      <c r="BA16" s="612">
        <v>32.552194791659183</v>
      </c>
      <c r="BB16" s="613">
        <v>4.4716544289338297E-3</v>
      </c>
      <c r="BC16" s="612"/>
      <c r="BD16" s="613">
        <v>3.3805673997591365E-4</v>
      </c>
      <c r="BE16" s="76">
        <v>7643.447350741254</v>
      </c>
      <c r="BG16" s="37" t="s">
        <v>35</v>
      </c>
      <c r="BH16" s="26">
        <v>74.961619332093392</v>
      </c>
      <c r="BI16" s="227">
        <v>9.8041156918759857E-3</v>
      </c>
      <c r="BJ16" s="26">
        <v>477.38836876071542</v>
      </c>
      <c r="BK16" s="227">
        <v>6.2436895560528512E-2</v>
      </c>
      <c r="BL16" s="26">
        <v>1923.4044296917293</v>
      </c>
      <c r="BM16" s="227">
        <v>0.2515591274439169</v>
      </c>
      <c r="BN16" s="26">
        <v>3166.4460236974055</v>
      </c>
      <c r="BO16" s="227">
        <v>0.41413463883268953</v>
      </c>
      <c r="BP16" s="26">
        <v>1545.8869286956901</v>
      </c>
      <c r="BQ16" s="227">
        <v>0.20218419012998315</v>
      </c>
      <c r="BR16" s="26">
        <v>457.84640783857816</v>
      </c>
      <c r="BS16" s="227">
        <v>5.9881032341005891E-2</v>
      </c>
      <c r="BT16" s="76">
        <v>7645.9337780162123</v>
      </c>
      <c r="BV16" s="99">
        <v>0.85804653393648023</v>
      </c>
      <c r="BW16" s="37" t="s">
        <v>35</v>
      </c>
      <c r="BX16" s="26">
        <v>3331.6969744813487</v>
      </c>
      <c r="BY16" s="227">
        <v>0.43574755827218037</v>
      </c>
      <c r="BZ16" s="26">
        <v>3228.8700024533136</v>
      </c>
      <c r="CA16" s="227">
        <v>0.42229897566429986</v>
      </c>
      <c r="CB16" s="26">
        <v>652.7003295016292</v>
      </c>
      <c r="CC16" s="227">
        <v>8.5365679124542085E-2</v>
      </c>
      <c r="CD16" s="26">
        <v>257.59757307755427</v>
      </c>
      <c r="CE16" s="227">
        <v>3.3690793113877834E-2</v>
      </c>
      <c r="CF16" s="26">
        <v>175.0688985023597</v>
      </c>
      <c r="CG16" s="227">
        <v>2.2896993825099889E-2</v>
      </c>
      <c r="CH16" s="76">
        <v>7645.933778016205</v>
      </c>
      <c r="CI16" s="661">
        <v>0.85804653393648023</v>
      </c>
      <c r="CJ16" s="37" t="s">
        <v>35</v>
      </c>
      <c r="CK16" s="26">
        <v>6560.5669769346623</v>
      </c>
      <c r="CL16" s="227">
        <v>0.85804653393648012</v>
      </c>
      <c r="CM16" s="26">
        <v>910.29790257918353</v>
      </c>
      <c r="CN16" s="227">
        <v>0.11905647223841992</v>
      </c>
      <c r="CO16" s="26">
        <v>175.0688985023597</v>
      </c>
      <c r="CP16" s="227">
        <v>2.2896993825099885E-2</v>
      </c>
      <c r="CQ16" s="76">
        <v>7645.9337780162059</v>
      </c>
      <c r="CS16" s="37" t="s">
        <v>35</v>
      </c>
      <c r="CT16" s="26">
        <v>170.05709591137642</v>
      </c>
      <c r="CU16" s="227">
        <v>2.2241507819532661E-2</v>
      </c>
      <c r="CV16" s="26">
        <v>349.99024043103634</v>
      </c>
      <c r="CW16" s="227">
        <v>4.5774688951313904E-2</v>
      </c>
      <c r="CX16" s="26">
        <v>457.73964564039659</v>
      </c>
      <c r="CY16" s="227">
        <v>5.9867069076180293E-2</v>
      </c>
      <c r="CZ16" s="26">
        <v>1127.4462006701096</v>
      </c>
      <c r="DA16" s="227">
        <v>0.14745696646128073</v>
      </c>
      <c r="DB16" s="26">
        <v>1303.642300666374</v>
      </c>
      <c r="DC16" s="227">
        <v>0.17050138524801781</v>
      </c>
      <c r="DD16" s="26">
        <v>4237.0582946969171</v>
      </c>
      <c r="DE16" s="227">
        <v>0.55415838244367466</v>
      </c>
      <c r="DF16" s="76">
        <v>7645.9337780162095</v>
      </c>
    </row>
    <row r="17" spans="1:110" x14ac:dyDescent="0.2">
      <c r="A17" s="1">
        <v>97201</v>
      </c>
      <c r="B17" s="38" t="s">
        <v>32</v>
      </c>
      <c r="C17" s="20">
        <v>262</v>
      </c>
      <c r="D17" s="18">
        <v>1761</v>
      </c>
      <c r="E17" s="21">
        <v>0.14877910278250994</v>
      </c>
      <c r="F17" s="20">
        <v>313</v>
      </c>
      <c r="G17" s="21">
        <v>0.18165989522078066</v>
      </c>
      <c r="H17" s="20">
        <v>365</v>
      </c>
      <c r="I17" s="21">
        <v>0.19508284339925183</v>
      </c>
      <c r="J17" s="20">
        <v>52</v>
      </c>
      <c r="K17" s="114">
        <v>0.16613418530351437</v>
      </c>
      <c r="L17" s="507">
        <v>3.1216148682998268E-2</v>
      </c>
      <c r="M17" s="507">
        <v>1.7944979146403917E-2</v>
      </c>
      <c r="N17" s="507">
        <v>2.2349616020236329E-2</v>
      </c>
      <c r="P17" s="909">
        <v>218</v>
      </c>
      <c r="Q17" s="234">
        <v>0.87903225806451613</v>
      </c>
      <c r="R17" s="910">
        <v>14</v>
      </c>
      <c r="S17" s="234">
        <v>5.6451612903225805E-2</v>
      </c>
      <c r="T17" s="910">
        <v>4</v>
      </c>
      <c r="U17" s="234">
        <v>1.6129032258064516E-2</v>
      </c>
      <c r="V17" s="910">
        <v>4</v>
      </c>
      <c r="W17" s="234">
        <v>1.6129032258064516E-2</v>
      </c>
      <c r="X17" s="910">
        <v>8</v>
      </c>
      <c r="Y17" s="234">
        <v>3.2258064516129031E-2</v>
      </c>
      <c r="Z17" s="73">
        <v>248</v>
      </c>
      <c r="AA17" s="62"/>
      <c r="AB17" s="10" t="s">
        <v>32</v>
      </c>
      <c r="AC17" s="22">
        <v>8</v>
      </c>
      <c r="AD17" s="21">
        <v>2.1917808219178082E-2</v>
      </c>
      <c r="AE17" s="22">
        <v>0</v>
      </c>
      <c r="AF17" s="21">
        <v>0</v>
      </c>
      <c r="AG17" s="22">
        <v>336</v>
      </c>
      <c r="AH17" s="21">
        <v>0.92054794520547945</v>
      </c>
      <c r="AI17" s="22">
        <v>10</v>
      </c>
      <c r="AJ17" s="21">
        <v>2.7397260273972601E-2</v>
      </c>
      <c r="AK17" s="22">
        <v>11</v>
      </c>
      <c r="AL17" s="21">
        <v>3.0136986301369864E-2</v>
      </c>
      <c r="AM17" s="29">
        <v>365</v>
      </c>
      <c r="AN17" s="62"/>
      <c r="AP17" s="38" t="s">
        <v>32</v>
      </c>
      <c r="AQ17" s="20">
        <v>235</v>
      </c>
      <c r="AR17" s="301">
        <v>0.94758064516129037</v>
      </c>
      <c r="AS17" s="20">
        <v>13</v>
      </c>
      <c r="AT17" s="301">
        <v>5.2419354838709679E-2</v>
      </c>
      <c r="AU17" s="20">
        <v>0</v>
      </c>
      <c r="AV17" s="301">
        <v>0</v>
      </c>
      <c r="AW17" s="614">
        <v>0</v>
      </c>
      <c r="AX17" s="615">
        <v>2.3600136221073789E-4</v>
      </c>
      <c r="AY17" s="614">
        <v>0</v>
      </c>
      <c r="AZ17" s="615">
        <v>0</v>
      </c>
      <c r="BA17" s="614">
        <v>0</v>
      </c>
      <c r="BB17" s="615">
        <v>0</v>
      </c>
      <c r="BC17" s="614"/>
      <c r="BD17" s="615">
        <v>0</v>
      </c>
      <c r="BE17" s="77">
        <v>248</v>
      </c>
      <c r="BG17" s="38" t="s">
        <v>32</v>
      </c>
      <c r="BH17" s="20">
        <v>5</v>
      </c>
      <c r="BI17" s="301">
        <v>2.0161290322580645E-2</v>
      </c>
      <c r="BJ17" s="20">
        <v>9</v>
      </c>
      <c r="BK17" s="301">
        <v>3.6290322580645164E-2</v>
      </c>
      <c r="BL17" s="20">
        <v>52</v>
      </c>
      <c r="BM17" s="301">
        <v>0.20967741935483872</v>
      </c>
      <c r="BN17" s="20">
        <v>97</v>
      </c>
      <c r="BO17" s="301">
        <v>0.3911290322580645</v>
      </c>
      <c r="BP17" s="20">
        <v>70</v>
      </c>
      <c r="BQ17" s="301">
        <v>0.28225806451612906</v>
      </c>
      <c r="BR17" s="20">
        <v>15</v>
      </c>
      <c r="BS17" s="301">
        <v>6.0483870967741937E-2</v>
      </c>
      <c r="BT17" s="77">
        <v>248</v>
      </c>
      <c r="BV17" s="99">
        <v>0.842741935483871</v>
      </c>
      <c r="BW17" s="428" t="s">
        <v>32</v>
      </c>
      <c r="BX17" s="419">
        <v>103</v>
      </c>
      <c r="BY17" s="595">
        <v>0.41532258064516131</v>
      </c>
      <c r="BZ17" s="431">
        <v>106</v>
      </c>
      <c r="CA17" s="595">
        <v>0.42741935483870969</v>
      </c>
      <c r="CB17" s="431">
        <v>24</v>
      </c>
      <c r="CC17" s="595">
        <v>9.6774193548387094E-2</v>
      </c>
      <c r="CD17" s="431">
        <v>9</v>
      </c>
      <c r="CE17" s="595">
        <v>3.6290322580645164E-2</v>
      </c>
      <c r="CF17" s="431">
        <v>6</v>
      </c>
      <c r="CG17" s="595">
        <v>2.4193548387096774E-2</v>
      </c>
      <c r="CH17" s="596">
        <v>248</v>
      </c>
      <c r="CI17" s="661">
        <v>0.842741935483871</v>
      </c>
      <c r="CJ17" s="428" t="s">
        <v>32</v>
      </c>
      <c r="CK17" s="431">
        <v>209</v>
      </c>
      <c r="CL17" s="595">
        <v>0.842741935483871</v>
      </c>
      <c r="CM17" s="431">
        <v>33</v>
      </c>
      <c r="CN17" s="595">
        <v>0.13306451612903225</v>
      </c>
      <c r="CO17" s="431">
        <v>6</v>
      </c>
      <c r="CP17" s="595">
        <v>2.4193548387096774E-2</v>
      </c>
      <c r="CQ17" s="596">
        <v>248</v>
      </c>
      <c r="CS17" s="428" t="s">
        <v>32</v>
      </c>
      <c r="CT17" s="431">
        <v>10</v>
      </c>
      <c r="CU17" s="595">
        <v>4.0322580645161289E-2</v>
      </c>
      <c r="CV17" s="431">
        <v>12</v>
      </c>
      <c r="CW17" s="595">
        <v>4.8387096774193547E-2</v>
      </c>
      <c r="CX17" s="431">
        <v>19</v>
      </c>
      <c r="CY17" s="595">
        <v>7.6612903225806453E-2</v>
      </c>
      <c r="CZ17" s="431">
        <v>32</v>
      </c>
      <c r="DA17" s="595">
        <v>0.12903225806451613</v>
      </c>
      <c r="DB17" s="431">
        <v>35</v>
      </c>
      <c r="DC17" s="595">
        <v>0.14112903225806453</v>
      </c>
      <c r="DD17" s="431">
        <v>140</v>
      </c>
      <c r="DE17" s="595">
        <v>0.56451612903225812</v>
      </c>
      <c r="DF17" s="596">
        <v>248</v>
      </c>
    </row>
    <row r="18" spans="1:110" x14ac:dyDescent="0.2">
      <c r="A18" s="1">
        <v>97203</v>
      </c>
      <c r="B18" s="34" t="s">
        <v>1</v>
      </c>
      <c r="C18" s="22">
        <v>615</v>
      </c>
      <c r="D18" s="14">
        <v>4184</v>
      </c>
      <c r="E18" s="23">
        <v>0.14698852772466539</v>
      </c>
      <c r="F18" s="22">
        <v>712.89321100000006</v>
      </c>
      <c r="G18" s="23">
        <v>0.18936712360393462</v>
      </c>
      <c r="H18" s="22">
        <v>796.31148525421463</v>
      </c>
      <c r="I18" s="23">
        <v>0.22613082611311561</v>
      </c>
      <c r="J18" s="22">
        <v>83.418274254214566</v>
      </c>
      <c r="K18" s="110">
        <v>0.11701370270759187</v>
      </c>
      <c r="L18" s="507">
        <v>2.2378481615314527E-2</v>
      </c>
      <c r="M18" s="507">
        <v>1.4880566116709293E-2</v>
      </c>
      <c r="N18" s="507">
        <v>1.7373741484317806E-2</v>
      </c>
      <c r="P18" s="909">
        <v>468.26010994556981</v>
      </c>
      <c r="Q18" s="234">
        <v>0.86021505376344087</v>
      </c>
      <c r="R18" s="910">
        <v>16.584212227238929</v>
      </c>
      <c r="S18" s="234">
        <v>3.046594982078853E-2</v>
      </c>
      <c r="T18" s="910">
        <v>20.486379810118677</v>
      </c>
      <c r="U18" s="234">
        <v>3.7634408602150539E-2</v>
      </c>
      <c r="V18" s="910">
        <v>0</v>
      </c>
      <c r="W18" s="234">
        <v>0</v>
      </c>
      <c r="X18" s="910">
        <v>39.02167582879747</v>
      </c>
      <c r="Y18" s="234">
        <v>7.1684587813620054E-2</v>
      </c>
      <c r="Z18" s="73">
        <v>544.35237781172486</v>
      </c>
      <c r="AA18" s="62"/>
      <c r="AB18" s="7" t="s">
        <v>1</v>
      </c>
      <c r="AC18" s="22">
        <v>7.8043351657594959</v>
      </c>
      <c r="AD18" s="23">
        <v>9.800606057148652E-3</v>
      </c>
      <c r="AE18" s="22">
        <v>0.97554189571993699</v>
      </c>
      <c r="AF18" s="23">
        <v>1.2250757571435815E-3</v>
      </c>
      <c r="AG18" s="22">
        <v>763.14306079973676</v>
      </c>
      <c r="AH18" s="23">
        <v>0.95834742425711816</v>
      </c>
      <c r="AI18" s="22">
        <v>8.7798770614794321</v>
      </c>
      <c r="AJ18" s="23">
        <v>1.1025681814292233E-2</v>
      </c>
      <c r="AK18" s="22">
        <v>15.608670331518965</v>
      </c>
      <c r="AL18" s="23">
        <v>1.9601212114297273E-2</v>
      </c>
      <c r="AM18" s="30">
        <v>796.31148525421463</v>
      </c>
      <c r="AN18" s="62"/>
      <c r="AP18" s="34" t="s">
        <v>1</v>
      </c>
      <c r="AQ18" s="22">
        <v>518.98828852300198</v>
      </c>
      <c r="AR18" s="234">
        <v>0.9534050179211464</v>
      </c>
      <c r="AS18" s="22">
        <v>23.413005497278554</v>
      </c>
      <c r="AT18" s="234">
        <v>4.3010752688172511E-2</v>
      </c>
      <c r="AU18" s="22">
        <v>1.95108379143988</v>
      </c>
      <c r="AV18" s="234">
        <v>3.5842293906810435E-3</v>
      </c>
      <c r="AW18" s="604">
        <v>0</v>
      </c>
      <c r="AX18" s="605">
        <v>2.3600136221073789E-4</v>
      </c>
      <c r="AY18" s="604">
        <v>0</v>
      </c>
      <c r="AZ18" s="605">
        <v>0</v>
      </c>
      <c r="BA18" s="604">
        <v>1.95108379143988</v>
      </c>
      <c r="BB18" s="605">
        <v>0</v>
      </c>
      <c r="BC18" s="604"/>
      <c r="BD18" s="605">
        <v>0</v>
      </c>
      <c r="BE18" s="73">
        <v>544.35237781172043</v>
      </c>
      <c r="BG18" s="34" t="s">
        <v>1</v>
      </c>
      <c r="BH18" s="22">
        <v>1.951083791439874</v>
      </c>
      <c r="BI18" s="234">
        <v>3.584229390681004E-3</v>
      </c>
      <c r="BJ18" s="22">
        <v>28.290714975878171</v>
      </c>
      <c r="BK18" s="234">
        <v>5.1971326164874557E-2</v>
      </c>
      <c r="BL18" s="22">
        <v>94.62756388483389</v>
      </c>
      <c r="BM18" s="234">
        <v>0.1738351254480287</v>
      </c>
      <c r="BN18" s="22">
        <v>263.39631184438298</v>
      </c>
      <c r="BO18" s="234">
        <v>0.48387096774193555</v>
      </c>
      <c r="BP18" s="22">
        <v>114.13840179923262</v>
      </c>
      <c r="BQ18" s="234">
        <v>0.20967741935483875</v>
      </c>
      <c r="BR18" s="22">
        <v>41.948301515957283</v>
      </c>
      <c r="BS18" s="234">
        <v>7.7060931899641583E-2</v>
      </c>
      <c r="BT18" s="73">
        <v>544.35237781172475</v>
      </c>
      <c r="BV18" s="99">
        <v>0.85304659498207913</v>
      </c>
      <c r="BW18" s="415" t="s">
        <v>1</v>
      </c>
      <c r="BX18" s="419">
        <v>247.78764151286526</v>
      </c>
      <c r="BY18" s="589">
        <v>0.45519713261648759</v>
      </c>
      <c r="BZ18" s="419">
        <v>216.57030084982711</v>
      </c>
      <c r="CA18" s="589">
        <v>0.39784946236559149</v>
      </c>
      <c r="CB18" s="419">
        <v>42.923843411677375</v>
      </c>
      <c r="CC18" s="589">
        <v>7.8853046594981963E-2</v>
      </c>
      <c r="CD18" s="419">
        <v>22.437463601558616</v>
      </c>
      <c r="CE18" s="589">
        <v>4.1218637992831458E-2</v>
      </c>
      <c r="CF18" s="419">
        <v>14.633128435799103</v>
      </c>
      <c r="CG18" s="589">
        <v>2.6881720430107486E-2</v>
      </c>
      <c r="CH18" s="591">
        <v>544.35237781172748</v>
      </c>
      <c r="CI18" s="661">
        <v>0.85304659498207913</v>
      </c>
      <c r="CJ18" s="415" t="s">
        <v>1</v>
      </c>
      <c r="CK18" s="419">
        <v>464.35794236269237</v>
      </c>
      <c r="CL18" s="589">
        <v>0.85304659498207902</v>
      </c>
      <c r="CM18" s="419">
        <v>65.361307013235987</v>
      </c>
      <c r="CN18" s="589">
        <v>0.12007168458781342</v>
      </c>
      <c r="CO18" s="419">
        <v>14.633128435799103</v>
      </c>
      <c r="CP18" s="589">
        <v>2.6881720430107486E-2</v>
      </c>
      <c r="CQ18" s="591">
        <v>544.35237781172748</v>
      </c>
      <c r="CS18" s="415" t="s">
        <v>1</v>
      </c>
      <c r="CT18" s="419">
        <v>7.804335165759519</v>
      </c>
      <c r="CU18" s="589">
        <v>1.433691756272403E-2</v>
      </c>
      <c r="CV18" s="419">
        <v>26.339631184438371</v>
      </c>
      <c r="CW18" s="589">
        <v>4.8387096774193589E-2</v>
      </c>
      <c r="CX18" s="419">
        <v>41.948301515957432</v>
      </c>
      <c r="CY18" s="589">
        <v>7.7060931899641694E-2</v>
      </c>
      <c r="CZ18" s="419">
        <v>75.116725970435468</v>
      </c>
      <c r="DA18" s="589">
        <v>0.13799283154121897</v>
      </c>
      <c r="DB18" s="419">
        <v>85.847686823354834</v>
      </c>
      <c r="DC18" s="589">
        <v>0.15770609318996456</v>
      </c>
      <c r="DD18" s="419">
        <v>307.29569715178025</v>
      </c>
      <c r="DE18" s="589">
        <v>0.56451612903225712</v>
      </c>
      <c r="DF18" s="591">
        <v>544.35237781172589</v>
      </c>
    </row>
    <row r="19" spans="1:110" x14ac:dyDescent="0.2">
      <c r="A19" s="1">
        <v>97211</v>
      </c>
      <c r="B19" s="34" t="s">
        <v>30</v>
      </c>
      <c r="C19" s="22">
        <v>208</v>
      </c>
      <c r="D19" s="14">
        <v>880</v>
      </c>
      <c r="E19" s="23">
        <v>0.23636363636363636</v>
      </c>
      <c r="F19" s="22">
        <v>212.92561999999998</v>
      </c>
      <c r="G19" s="23">
        <v>0.31404958679886874</v>
      </c>
      <c r="H19" s="22">
        <v>190.38483965014578</v>
      </c>
      <c r="I19" s="23">
        <v>0.30029154518950446</v>
      </c>
      <c r="J19" s="22">
        <v>-22.540780349854202</v>
      </c>
      <c r="K19" s="110">
        <v>-0.10586222714699248</v>
      </c>
      <c r="L19" s="507">
        <v>-2.2130527415175183E-2</v>
      </c>
      <c r="M19" s="507">
        <v>2.3432233812876735E-3</v>
      </c>
      <c r="N19" s="507">
        <v>-5.8820051518782002E-3</v>
      </c>
      <c r="P19" s="909">
        <v>103.51020408163265</v>
      </c>
      <c r="Q19" s="234">
        <v>0.77777777777777779</v>
      </c>
      <c r="R19" s="910">
        <v>15.711370262390671</v>
      </c>
      <c r="S19" s="234">
        <v>0.11805555555555557</v>
      </c>
      <c r="T19" s="910">
        <v>4.6209912536443145</v>
      </c>
      <c r="U19" s="234">
        <v>3.4722222222222217E-2</v>
      </c>
      <c r="V19" s="910">
        <v>1.8483965014577259</v>
      </c>
      <c r="W19" s="234">
        <v>1.3888888888888888E-2</v>
      </c>
      <c r="X19" s="910">
        <v>7.3935860058309046</v>
      </c>
      <c r="Y19" s="234">
        <v>5.5555555555555559E-2</v>
      </c>
      <c r="Z19" s="73">
        <v>133.08454810495627</v>
      </c>
      <c r="AA19" s="62"/>
      <c r="AB19" s="7" t="s">
        <v>30</v>
      </c>
      <c r="AC19" s="22">
        <v>4.6209912536443145</v>
      </c>
      <c r="AD19" s="23">
        <v>2.4271844660194171E-2</v>
      </c>
      <c r="AE19" s="22">
        <v>0</v>
      </c>
      <c r="AF19" s="23">
        <v>0</v>
      </c>
      <c r="AG19" s="22">
        <v>166.35568513119534</v>
      </c>
      <c r="AH19" s="23">
        <v>0.87378640776699035</v>
      </c>
      <c r="AI19" s="22">
        <v>17.559766763848398</v>
      </c>
      <c r="AJ19" s="23">
        <v>9.2233009708737865E-2</v>
      </c>
      <c r="AK19" s="22">
        <v>1.8483965014577279</v>
      </c>
      <c r="AL19" s="23">
        <v>9.7087378640776795E-3</v>
      </c>
      <c r="AM19" s="30">
        <v>190.38483965014578</v>
      </c>
      <c r="AN19" s="62"/>
      <c r="AP19" s="34" t="s">
        <v>30</v>
      </c>
      <c r="AQ19" s="22">
        <v>127.53935860058286</v>
      </c>
      <c r="AR19" s="234">
        <v>0.95833333333333337</v>
      </c>
      <c r="AS19" s="22">
        <v>5.5451895043731607</v>
      </c>
      <c r="AT19" s="234">
        <v>4.1666666666666616E-2</v>
      </c>
      <c r="AU19" s="22">
        <v>0</v>
      </c>
      <c r="AV19" s="234">
        <v>0</v>
      </c>
      <c r="AW19" s="604">
        <v>0</v>
      </c>
      <c r="AX19" s="605">
        <v>2.3600136221073789E-4</v>
      </c>
      <c r="AY19" s="604">
        <v>0</v>
      </c>
      <c r="AZ19" s="605">
        <v>0</v>
      </c>
      <c r="BA19" s="604">
        <v>0</v>
      </c>
      <c r="BB19" s="605">
        <v>0</v>
      </c>
      <c r="BC19" s="604"/>
      <c r="BD19" s="605">
        <v>0</v>
      </c>
      <c r="BE19" s="73">
        <v>133.08454810495601</v>
      </c>
      <c r="BG19" s="34" t="s">
        <v>30</v>
      </c>
      <c r="BH19" s="22">
        <v>0</v>
      </c>
      <c r="BI19" s="234">
        <v>0</v>
      </c>
      <c r="BJ19" s="22">
        <v>10.166180758017493</v>
      </c>
      <c r="BK19" s="234">
        <v>7.6388888888888895E-2</v>
      </c>
      <c r="BL19" s="22">
        <v>37.89212827988338</v>
      </c>
      <c r="BM19" s="234">
        <v>0.28472222222222221</v>
      </c>
      <c r="BN19" s="22">
        <v>38.816326530612244</v>
      </c>
      <c r="BO19" s="234">
        <v>0.29166666666666669</v>
      </c>
      <c r="BP19" s="22">
        <v>25.877551020408163</v>
      </c>
      <c r="BQ19" s="234">
        <v>0.19444444444444445</v>
      </c>
      <c r="BR19" s="22">
        <v>20.332361516034986</v>
      </c>
      <c r="BS19" s="234">
        <v>0.15277777777777779</v>
      </c>
      <c r="BT19" s="73">
        <v>133.08454810495627</v>
      </c>
      <c r="BV19" s="99">
        <v>0.86111111111111094</v>
      </c>
      <c r="BW19" s="415" t="s">
        <v>30</v>
      </c>
      <c r="BX19" s="419">
        <v>63.769679300291244</v>
      </c>
      <c r="BY19" s="589">
        <v>0.47916666666666646</v>
      </c>
      <c r="BZ19" s="419">
        <v>50.830903790087248</v>
      </c>
      <c r="CA19" s="589">
        <v>0.38194444444444448</v>
      </c>
      <c r="CB19" s="419">
        <v>11.090379008746323</v>
      </c>
      <c r="CC19" s="589">
        <v>8.333333333333344E-2</v>
      </c>
      <c r="CD19" s="419">
        <v>7.3935860058308815</v>
      </c>
      <c r="CE19" s="589">
        <v>5.5555555555555622E-2</v>
      </c>
      <c r="CF19" s="419">
        <v>0</v>
      </c>
      <c r="CG19" s="589">
        <v>0</v>
      </c>
      <c r="CH19" s="591">
        <v>133.0845481049557</v>
      </c>
      <c r="CI19" s="661">
        <v>0.86111111111111094</v>
      </c>
      <c r="CJ19" s="415" t="s">
        <v>30</v>
      </c>
      <c r="CK19" s="419">
        <v>114.60058309037849</v>
      </c>
      <c r="CL19" s="589">
        <v>0.86111111111111094</v>
      </c>
      <c r="CM19" s="419">
        <v>18.483965014577205</v>
      </c>
      <c r="CN19" s="589">
        <v>0.13888888888888906</v>
      </c>
      <c r="CO19" s="419">
        <v>0</v>
      </c>
      <c r="CP19" s="589">
        <v>0</v>
      </c>
      <c r="CQ19" s="591">
        <v>133.0845481049557</v>
      </c>
      <c r="CS19" s="415" t="s">
        <v>30</v>
      </c>
      <c r="CT19" s="419">
        <v>6.4693877551020211</v>
      </c>
      <c r="CU19" s="589">
        <v>4.8611111111111119E-2</v>
      </c>
      <c r="CV19" s="419">
        <v>11.090379008746323</v>
      </c>
      <c r="CW19" s="589">
        <v>8.3333333333333356E-2</v>
      </c>
      <c r="CX19" s="419">
        <v>6.4693877551020211</v>
      </c>
      <c r="CY19" s="589">
        <v>4.8611111111111119E-2</v>
      </c>
      <c r="CZ19" s="419">
        <v>15.711370262390625</v>
      </c>
      <c r="DA19" s="589">
        <v>0.11805555555555559</v>
      </c>
      <c r="DB19" s="419">
        <v>15.711370262390625</v>
      </c>
      <c r="DC19" s="589">
        <v>0.11805555555555559</v>
      </c>
      <c r="DD19" s="419">
        <v>77.632653061224204</v>
      </c>
      <c r="DE19" s="589">
        <v>0.58333333333333304</v>
      </c>
      <c r="DF19" s="591">
        <v>133.08454810495584</v>
      </c>
    </row>
    <row r="20" spans="1:110" x14ac:dyDescent="0.2">
      <c r="A20" s="1">
        <v>97214</v>
      </c>
      <c r="B20" s="34" t="s">
        <v>11</v>
      </c>
      <c r="C20" s="22">
        <v>1286</v>
      </c>
      <c r="D20" s="14">
        <v>8234</v>
      </c>
      <c r="E20" s="23">
        <v>0.1561816856934661</v>
      </c>
      <c r="F20" s="22">
        <v>1441.308702</v>
      </c>
      <c r="G20" s="23">
        <v>0.18993464052287581</v>
      </c>
      <c r="H20" s="22">
        <v>1585.9671104042545</v>
      </c>
      <c r="I20" s="23">
        <v>0.22390971157865402</v>
      </c>
      <c r="J20" s="22">
        <v>144.65840840425449</v>
      </c>
      <c r="K20" s="110">
        <v>0.10036601333463294</v>
      </c>
      <c r="L20" s="507">
        <v>1.9312696050298284E-2</v>
      </c>
      <c r="M20" s="507">
        <v>1.1466734296747161E-2</v>
      </c>
      <c r="N20" s="507">
        <v>1.4075321513899564E-2</v>
      </c>
      <c r="P20" s="909">
        <v>927.45385949355375</v>
      </c>
      <c r="Q20" s="234">
        <v>0.86080586080586086</v>
      </c>
      <c r="R20" s="910">
        <v>52.292611226764215</v>
      </c>
      <c r="S20" s="234">
        <v>4.853479853479855E-2</v>
      </c>
      <c r="T20" s="910">
        <v>26.639632134389313</v>
      </c>
      <c r="U20" s="234">
        <v>2.4725274725274731E-2</v>
      </c>
      <c r="V20" s="910">
        <v>2.9599591260432567</v>
      </c>
      <c r="W20" s="234">
        <v>2.7472527472527475E-3</v>
      </c>
      <c r="X20" s="910">
        <v>68.079059898994913</v>
      </c>
      <c r="Y20" s="234">
        <v>6.3186813186813198E-2</v>
      </c>
      <c r="Z20" s="73">
        <v>1077.4251218797453</v>
      </c>
      <c r="AA20" s="62"/>
      <c r="AB20" s="7" t="s">
        <v>11</v>
      </c>
      <c r="AC20" s="22">
        <v>44.412795661199922</v>
      </c>
      <c r="AD20" s="23">
        <v>2.8003604469376001E-2</v>
      </c>
      <c r="AE20" s="22">
        <v>0.98665304201441895</v>
      </c>
      <c r="AF20" s="23">
        <v>6.2211444079879211E-4</v>
      </c>
      <c r="AG20" s="22">
        <v>1478.3548849719275</v>
      </c>
      <c r="AH20" s="23">
        <v>0.93214725278577992</v>
      </c>
      <c r="AI20" s="22">
        <v>33.573020969592385</v>
      </c>
      <c r="AJ20" s="23">
        <v>2.1168800254019644E-2</v>
      </c>
      <c r="AK20" s="22">
        <v>28.639755759520312</v>
      </c>
      <c r="AL20" s="23">
        <v>1.8058228050025698E-2</v>
      </c>
      <c r="AM20" s="30">
        <v>1585.9671104042545</v>
      </c>
      <c r="AN20" s="62"/>
      <c r="AP20" s="34" t="s">
        <v>11</v>
      </c>
      <c r="AQ20" s="22">
        <v>1024.1458576109519</v>
      </c>
      <c r="AR20" s="234">
        <v>0.95142071494042102</v>
      </c>
      <c r="AS20" s="22">
        <v>47.359346016692136</v>
      </c>
      <c r="AT20" s="234">
        <v>4.3996333638864064E-2</v>
      </c>
      <c r="AU20" s="22">
        <v>4.9332652100720997</v>
      </c>
      <c r="AV20" s="234">
        <v>4.5829514207150089E-3</v>
      </c>
      <c r="AW20" s="604">
        <v>0</v>
      </c>
      <c r="AX20" s="605">
        <v>2.3600136221073789E-4</v>
      </c>
      <c r="AY20" s="604">
        <v>0</v>
      </c>
      <c r="AZ20" s="605">
        <v>0</v>
      </c>
      <c r="BA20" s="604">
        <v>4.9332652100720997</v>
      </c>
      <c r="BB20" s="605">
        <v>0</v>
      </c>
      <c r="BC20" s="604"/>
      <c r="BD20" s="605">
        <v>9.1575091575091575E-4</v>
      </c>
      <c r="BE20" s="73">
        <v>1076.4384688377161</v>
      </c>
      <c r="BG20" s="34" t="s">
        <v>11</v>
      </c>
      <c r="BH20" s="22">
        <v>6.9065712941009334</v>
      </c>
      <c r="BI20" s="234">
        <v>6.41025641025641E-3</v>
      </c>
      <c r="BJ20" s="22">
        <v>56.239223394821884</v>
      </c>
      <c r="BK20" s="234">
        <v>5.21978021978022E-2</v>
      </c>
      <c r="BL20" s="22">
        <v>207.19713882302796</v>
      </c>
      <c r="BM20" s="234">
        <v>0.19230769230769226</v>
      </c>
      <c r="BN20" s="22">
        <v>409.46101243598389</v>
      </c>
      <c r="BO20" s="234">
        <v>0.38003663003663002</v>
      </c>
      <c r="BP20" s="22">
        <v>260.47640309180662</v>
      </c>
      <c r="BQ20" s="234">
        <v>0.24175824175824176</v>
      </c>
      <c r="BR20" s="22">
        <v>137.14477284000424</v>
      </c>
      <c r="BS20" s="234">
        <v>0.12728937728937728</v>
      </c>
      <c r="BT20" s="73">
        <v>1077.4251218797456</v>
      </c>
      <c r="BV20" s="99">
        <v>0.8296703296703305</v>
      </c>
      <c r="BW20" s="415" t="s">
        <v>11</v>
      </c>
      <c r="BX20" s="419">
        <v>466.68688887282354</v>
      </c>
      <c r="BY20" s="589">
        <v>0.43315018315018378</v>
      </c>
      <c r="BZ20" s="419">
        <v>427.220767192246</v>
      </c>
      <c r="CA20" s="589">
        <v>0.39652014652014667</v>
      </c>
      <c r="CB20" s="419">
        <v>106.55852853755748</v>
      </c>
      <c r="CC20" s="589">
        <v>9.890109890109855E-2</v>
      </c>
      <c r="CD20" s="419">
        <v>46.372692974677719</v>
      </c>
      <c r="CE20" s="589">
        <v>4.3040293040292818E-2</v>
      </c>
      <c r="CF20" s="419">
        <v>30.586244302447039</v>
      </c>
      <c r="CG20" s="589">
        <v>2.8388278388278274E-2</v>
      </c>
      <c r="CH20" s="591">
        <v>1077.4251218797517</v>
      </c>
      <c r="CI20" s="661">
        <v>0.8296703296703305</v>
      </c>
      <c r="CJ20" s="415" t="s">
        <v>11</v>
      </c>
      <c r="CK20" s="419">
        <v>893.90765606506955</v>
      </c>
      <c r="CL20" s="589">
        <v>0.82967032967033039</v>
      </c>
      <c r="CM20" s="419">
        <v>152.9312215122352</v>
      </c>
      <c r="CN20" s="589">
        <v>0.14194139194139135</v>
      </c>
      <c r="CO20" s="419">
        <v>30.586244302447039</v>
      </c>
      <c r="CP20" s="589">
        <v>2.8388278388278274E-2</v>
      </c>
      <c r="CQ20" s="591">
        <v>1077.4251218797517</v>
      </c>
      <c r="CS20" s="415" t="s">
        <v>11</v>
      </c>
      <c r="CT20" s="419">
        <v>48.345999058706553</v>
      </c>
      <c r="CU20" s="589">
        <v>4.4871794871794747E-2</v>
      </c>
      <c r="CV20" s="419">
        <v>73.998978151081474</v>
      </c>
      <c r="CW20" s="589">
        <v>6.8681318681318507E-2</v>
      </c>
      <c r="CX20" s="419">
        <v>74.985631193095898</v>
      </c>
      <c r="CY20" s="589">
        <v>6.9597069597069419E-2</v>
      </c>
      <c r="CZ20" s="419">
        <v>171.67762931050885</v>
      </c>
      <c r="DA20" s="589">
        <v>0.15934065934065877</v>
      </c>
      <c r="DB20" s="419">
        <v>182.53081277266736</v>
      </c>
      <c r="DC20" s="589">
        <v>0.16941391941391873</v>
      </c>
      <c r="DD20" s="419">
        <v>525.88607139368901</v>
      </c>
      <c r="DE20" s="589">
        <v>0.48809523809523997</v>
      </c>
      <c r="DF20" s="591">
        <v>1077.425121879749</v>
      </c>
    </row>
    <row r="21" spans="1:110" x14ac:dyDescent="0.2">
      <c r="A21" s="1">
        <v>97215</v>
      </c>
      <c r="B21" s="34" t="s">
        <v>12</v>
      </c>
      <c r="C21" s="22">
        <v>224</v>
      </c>
      <c r="D21" s="14">
        <v>1389</v>
      </c>
      <c r="E21" s="23">
        <v>0.16126709863210942</v>
      </c>
      <c r="F21" s="22">
        <v>247.15243900000002</v>
      </c>
      <c r="G21" s="23">
        <v>0.17827084918733785</v>
      </c>
      <c r="H21" s="22">
        <v>263.72651933701752</v>
      </c>
      <c r="I21" s="23">
        <v>0.19947735191637625</v>
      </c>
      <c r="J21" s="22">
        <v>16.574080337017506</v>
      </c>
      <c r="K21" s="110">
        <v>6.7060152851728505E-2</v>
      </c>
      <c r="L21" s="507">
        <v>1.3066094344098111E-2</v>
      </c>
      <c r="M21" s="507">
        <v>9.8844573391325685E-3</v>
      </c>
      <c r="N21" s="507">
        <v>1.0943891204419298E-2</v>
      </c>
      <c r="P21" s="909">
        <v>132.36464088397835</v>
      </c>
      <c r="Q21" s="234">
        <v>0.73333333333333339</v>
      </c>
      <c r="R21" s="910">
        <v>9.0248618784530699</v>
      </c>
      <c r="S21" s="234">
        <v>0.05</v>
      </c>
      <c r="T21" s="910">
        <v>8.0220994475138401</v>
      </c>
      <c r="U21" s="234">
        <v>4.4444444444444446E-2</v>
      </c>
      <c r="V21" s="910">
        <v>0</v>
      </c>
      <c r="W21" s="234">
        <v>0</v>
      </c>
      <c r="X21" s="910">
        <v>31.085635359116129</v>
      </c>
      <c r="Y21" s="234">
        <v>0.17222222222222222</v>
      </c>
      <c r="Z21" s="73">
        <v>180.49723756906138</v>
      </c>
      <c r="AA21" s="62"/>
      <c r="AB21" s="7" t="s">
        <v>12</v>
      </c>
      <c r="AC21" s="22">
        <v>11.030386740331529</v>
      </c>
      <c r="AD21" s="23">
        <v>4.182509505703421E-2</v>
      </c>
      <c r="AE21" s="22">
        <v>1.00276243093923</v>
      </c>
      <c r="AF21" s="23">
        <v>3.8022813688212923E-3</v>
      </c>
      <c r="AG21" s="22">
        <v>242.66850828729366</v>
      </c>
      <c r="AH21" s="23">
        <v>0.92015209125475272</v>
      </c>
      <c r="AI21" s="22">
        <v>8.0220994475138401</v>
      </c>
      <c r="AJ21" s="23">
        <v>3.0418250950570339E-2</v>
      </c>
      <c r="AK21" s="22">
        <v>1.0027624309392422</v>
      </c>
      <c r="AL21" s="23">
        <v>3.8022813688213387E-3</v>
      </c>
      <c r="AM21" s="30">
        <v>263.72651933701752</v>
      </c>
      <c r="AN21" s="62"/>
      <c r="AP21" s="34" t="s">
        <v>12</v>
      </c>
      <c r="AQ21" s="22">
        <v>172.47513812154793</v>
      </c>
      <c r="AR21" s="234">
        <v>0.9555555555555556</v>
      </c>
      <c r="AS21" s="22">
        <v>8.0220994475138401</v>
      </c>
      <c r="AT21" s="234">
        <v>4.4444444444444349E-2</v>
      </c>
      <c r="AU21" s="22">
        <v>0</v>
      </c>
      <c r="AV21" s="234">
        <v>0</v>
      </c>
      <c r="AW21" s="604">
        <v>0</v>
      </c>
      <c r="AX21" s="605">
        <v>2.3600136221073789E-4</v>
      </c>
      <c r="AY21" s="604">
        <v>0</v>
      </c>
      <c r="AZ21" s="605">
        <v>0</v>
      </c>
      <c r="BA21" s="604">
        <v>0</v>
      </c>
      <c r="BB21" s="605">
        <v>0</v>
      </c>
      <c r="BC21" s="604"/>
      <c r="BD21" s="605">
        <v>0</v>
      </c>
      <c r="BE21" s="73">
        <v>180.49723756906178</v>
      </c>
      <c r="BG21" s="34" t="s">
        <v>12</v>
      </c>
      <c r="BH21" s="22">
        <v>0</v>
      </c>
      <c r="BI21" s="234">
        <v>0</v>
      </c>
      <c r="BJ21" s="22">
        <v>12.033149171270759</v>
      </c>
      <c r="BK21" s="234">
        <v>6.6666666666666652E-2</v>
      </c>
      <c r="BL21" s="22">
        <v>52.143646408839963</v>
      </c>
      <c r="BM21" s="234">
        <v>0.28888888888888886</v>
      </c>
      <c r="BN21" s="22">
        <v>63.174033149171493</v>
      </c>
      <c r="BO21" s="234">
        <v>0.35</v>
      </c>
      <c r="BP21" s="22">
        <v>33.091160220994595</v>
      </c>
      <c r="BQ21" s="234">
        <v>0.18333333333333335</v>
      </c>
      <c r="BR21" s="22">
        <v>20.055248618784599</v>
      </c>
      <c r="BS21" s="234">
        <v>0.1111111111111111</v>
      </c>
      <c r="BT21" s="73">
        <v>180.49723756906141</v>
      </c>
      <c r="BV21" s="99">
        <v>0.8388888888888888</v>
      </c>
      <c r="BW21" s="415" t="s">
        <v>12</v>
      </c>
      <c r="BX21" s="419">
        <v>91.251381215469834</v>
      </c>
      <c r="BY21" s="589">
        <v>0.50555555555555542</v>
      </c>
      <c r="BZ21" s="419">
        <v>60.165745856353766</v>
      </c>
      <c r="CA21" s="589">
        <v>0.33333333333333337</v>
      </c>
      <c r="CB21" s="419">
        <v>15.041436464088449</v>
      </c>
      <c r="CC21" s="589">
        <v>8.3333333333333384E-2</v>
      </c>
      <c r="CD21" s="419">
        <v>6.0165745856353796</v>
      </c>
      <c r="CE21" s="589">
        <v>3.3333333333333354E-2</v>
      </c>
      <c r="CF21" s="419">
        <v>8.0220994475138401</v>
      </c>
      <c r="CG21" s="589">
        <v>4.4444444444444474E-2</v>
      </c>
      <c r="CH21" s="591">
        <v>180.49723756906127</v>
      </c>
      <c r="CI21" s="661">
        <v>0.8388888888888888</v>
      </c>
      <c r="CJ21" s="415" t="s">
        <v>12</v>
      </c>
      <c r="CK21" s="419">
        <v>151.41712707182359</v>
      </c>
      <c r="CL21" s="589">
        <v>0.83888888888888868</v>
      </c>
      <c r="CM21" s="419">
        <v>21.058011049723827</v>
      </c>
      <c r="CN21" s="589">
        <v>0.11666666666666674</v>
      </c>
      <c r="CO21" s="419">
        <v>8.0220994475138401</v>
      </c>
      <c r="CP21" s="589">
        <v>4.4444444444444474E-2</v>
      </c>
      <c r="CQ21" s="591">
        <v>180.49723756906127</v>
      </c>
      <c r="CS21" s="415" t="s">
        <v>12</v>
      </c>
      <c r="CT21" s="419">
        <v>1.00276243093923</v>
      </c>
      <c r="CU21" s="589">
        <v>5.5555555555555566E-3</v>
      </c>
      <c r="CV21" s="419">
        <v>16.04419889502768</v>
      </c>
      <c r="CW21" s="589">
        <v>8.8888888888888906E-2</v>
      </c>
      <c r="CX21" s="419">
        <v>15.041436464088449</v>
      </c>
      <c r="CY21" s="589">
        <v>8.3333333333333343E-2</v>
      </c>
      <c r="CZ21" s="419">
        <v>25.069060773480764</v>
      </c>
      <c r="DA21" s="589">
        <v>0.13888888888888901</v>
      </c>
      <c r="DB21" s="419">
        <v>39.107734806629978</v>
      </c>
      <c r="DC21" s="589">
        <v>0.21666666666666676</v>
      </c>
      <c r="DD21" s="419">
        <v>84.232044198895238</v>
      </c>
      <c r="DE21" s="589">
        <v>0.46666666666666634</v>
      </c>
      <c r="DF21" s="591">
        <v>180.49723756906135</v>
      </c>
    </row>
    <row r="22" spans="1:110" x14ac:dyDescent="0.2">
      <c r="A22" s="1">
        <v>97216</v>
      </c>
      <c r="B22" s="35" t="s">
        <v>13</v>
      </c>
      <c r="C22" s="24">
        <v>549</v>
      </c>
      <c r="D22" s="15">
        <v>3655</v>
      </c>
      <c r="E22" s="25">
        <v>0.15020519835841314</v>
      </c>
      <c r="F22" s="24">
        <v>679.98612200000002</v>
      </c>
      <c r="G22" s="25">
        <v>0.18706633369683751</v>
      </c>
      <c r="H22" s="24">
        <v>777.94133655881683</v>
      </c>
      <c r="I22" s="25">
        <v>0.22921076504384547</v>
      </c>
      <c r="J22" s="24">
        <v>97.955214558816806</v>
      </c>
      <c r="K22" s="111">
        <v>0.14405472610339068</v>
      </c>
      <c r="L22" s="507">
        <v>2.7281246422588223E-2</v>
      </c>
      <c r="M22" s="507">
        <v>2.162796058029226E-2</v>
      </c>
      <c r="N22" s="507">
        <v>2.350892394612436E-2</v>
      </c>
      <c r="P22" s="909">
        <v>441.31236770486964</v>
      </c>
      <c r="Q22" s="230">
        <v>0.83984374999999989</v>
      </c>
      <c r="R22" s="910">
        <v>23.605080133051171</v>
      </c>
      <c r="S22" s="230">
        <v>4.4921875E-2</v>
      </c>
      <c r="T22" s="910">
        <v>40.026005442999811</v>
      </c>
      <c r="U22" s="230">
        <v>7.6171875E-2</v>
      </c>
      <c r="V22" s="910">
        <v>0</v>
      </c>
      <c r="W22" s="230">
        <v>0</v>
      </c>
      <c r="X22" s="910">
        <v>20.5261566374358</v>
      </c>
      <c r="Y22" s="230">
        <v>3.90625E-2</v>
      </c>
      <c r="Z22" s="73">
        <v>525.46960991835647</v>
      </c>
      <c r="AA22" s="62"/>
      <c r="AB22" s="8" t="s">
        <v>13</v>
      </c>
      <c r="AC22" s="22">
        <v>16.42092530994864</v>
      </c>
      <c r="AD22" s="25">
        <v>2.1108179419525065E-2</v>
      </c>
      <c r="AE22" s="22">
        <v>1.02630783187179</v>
      </c>
      <c r="AF22" s="25">
        <v>1.3192612137203166E-3</v>
      </c>
      <c r="AG22" s="22">
        <v>735.86271545207342</v>
      </c>
      <c r="AH22" s="25">
        <v>0.94591029023746698</v>
      </c>
      <c r="AI22" s="22">
        <v>14.368309646205059</v>
      </c>
      <c r="AJ22" s="25">
        <v>1.8469656992084433E-2</v>
      </c>
      <c r="AK22" s="22">
        <v>10.26307831871793</v>
      </c>
      <c r="AL22" s="25">
        <v>1.3192612137203205E-2</v>
      </c>
      <c r="AM22" s="31">
        <v>777.94133655881683</v>
      </c>
      <c r="AN22" s="62"/>
      <c r="AP22" s="35" t="s">
        <v>13</v>
      </c>
      <c r="AQ22" s="24">
        <v>479.28575748412732</v>
      </c>
      <c r="AR22" s="230">
        <v>0.91210937500000033</v>
      </c>
      <c r="AS22" s="24">
        <v>46.183852434230552</v>
      </c>
      <c r="AT22" s="230">
        <v>8.7890624999999778E-2</v>
      </c>
      <c r="AU22" s="24">
        <v>0</v>
      </c>
      <c r="AV22" s="230">
        <v>0</v>
      </c>
      <c r="AW22" s="606">
        <v>0</v>
      </c>
      <c r="AX22" s="607">
        <v>2.3600136221073789E-4</v>
      </c>
      <c r="AY22" s="606">
        <v>0</v>
      </c>
      <c r="AZ22" s="607">
        <v>0</v>
      </c>
      <c r="BA22" s="606">
        <v>0</v>
      </c>
      <c r="BB22" s="607">
        <v>0</v>
      </c>
      <c r="BC22" s="606"/>
      <c r="BD22" s="607">
        <v>0</v>
      </c>
      <c r="BE22" s="74">
        <v>525.46960991835783</v>
      </c>
      <c r="BG22" s="35" t="s">
        <v>13</v>
      </c>
      <c r="BH22" s="24">
        <v>1.02630783187179</v>
      </c>
      <c r="BI22" s="230">
        <v>1.9531249999999996E-3</v>
      </c>
      <c r="BJ22" s="24">
        <v>43.104928938615181</v>
      </c>
      <c r="BK22" s="230">
        <v>8.2031249999999986E-2</v>
      </c>
      <c r="BL22" s="24">
        <v>91.341397036589314</v>
      </c>
      <c r="BM22" s="230">
        <v>0.17382812499999997</v>
      </c>
      <c r="BN22" s="24">
        <v>223.73510734805021</v>
      </c>
      <c r="BO22" s="230">
        <v>0.42578124999999989</v>
      </c>
      <c r="BP22" s="24">
        <v>128.28847898397376</v>
      </c>
      <c r="BQ22" s="230">
        <v>0.24414062499999997</v>
      </c>
      <c r="BR22" s="24">
        <v>37.97338977925623</v>
      </c>
      <c r="BS22" s="230">
        <v>7.2265624999999986E-2</v>
      </c>
      <c r="BT22" s="74">
        <v>525.46960991835658</v>
      </c>
      <c r="BV22" s="99">
        <v>0.86718749999999933</v>
      </c>
      <c r="BW22" s="420" t="s">
        <v>13</v>
      </c>
      <c r="BX22" s="424">
        <v>241.18234048986912</v>
      </c>
      <c r="BY22" s="592">
        <v>0.4589843749999995</v>
      </c>
      <c r="BZ22" s="424">
        <v>214.49833686120294</v>
      </c>
      <c r="CA22" s="592">
        <v>0.40820312499999989</v>
      </c>
      <c r="CB22" s="424">
        <v>41.052313274871601</v>
      </c>
      <c r="CC22" s="592">
        <v>7.8125000000000402E-2</v>
      </c>
      <c r="CD22" s="424">
        <v>13.342001814333271</v>
      </c>
      <c r="CE22" s="592">
        <v>2.5390625000000135E-2</v>
      </c>
      <c r="CF22" s="424">
        <v>15.394617478076851</v>
      </c>
      <c r="CG22" s="592">
        <v>2.9296875000000156E-2</v>
      </c>
      <c r="CH22" s="593">
        <v>525.46960991835374</v>
      </c>
      <c r="CI22" s="661">
        <v>0.86718749999999933</v>
      </c>
      <c r="CJ22" s="420" t="s">
        <v>13</v>
      </c>
      <c r="CK22" s="424">
        <v>455.68067735107206</v>
      </c>
      <c r="CL22" s="592">
        <v>0.86718749999999944</v>
      </c>
      <c r="CM22" s="424">
        <v>54.394315089204873</v>
      </c>
      <c r="CN22" s="592">
        <v>0.10351562500000054</v>
      </c>
      <c r="CO22" s="424">
        <v>15.394617478076851</v>
      </c>
      <c r="CP22" s="592">
        <v>2.9296875000000156E-2</v>
      </c>
      <c r="CQ22" s="593">
        <v>525.46960991835374</v>
      </c>
      <c r="CS22" s="420" t="s">
        <v>13</v>
      </c>
      <c r="CT22" s="424">
        <v>12.315693982461481</v>
      </c>
      <c r="CU22" s="592">
        <v>2.3437500000000076E-2</v>
      </c>
      <c r="CV22" s="424">
        <v>24.631387964922961</v>
      </c>
      <c r="CW22" s="592">
        <v>4.6875000000000153E-2</v>
      </c>
      <c r="CX22" s="424">
        <v>45.157544602358762</v>
      </c>
      <c r="CY22" s="592">
        <v>8.5937500000000278E-2</v>
      </c>
      <c r="CZ22" s="424">
        <v>96.472936195948265</v>
      </c>
      <c r="DA22" s="592">
        <v>0.18359375000000061</v>
      </c>
      <c r="DB22" s="424">
        <v>98.525551859691845</v>
      </c>
      <c r="DC22" s="592">
        <v>0.18750000000000061</v>
      </c>
      <c r="DD22" s="424">
        <v>248.36649531297155</v>
      </c>
      <c r="DE22" s="592">
        <v>0.47265624999999845</v>
      </c>
      <c r="DF22" s="593">
        <v>525.46960991835476</v>
      </c>
    </row>
    <row r="23" spans="1:110" x14ac:dyDescent="0.2">
      <c r="A23" s="3"/>
      <c r="B23" s="37" t="s">
        <v>36</v>
      </c>
      <c r="C23" s="26">
        <v>3144</v>
      </c>
      <c r="D23" s="26">
        <v>20113</v>
      </c>
      <c r="E23" s="27">
        <v>0.15639456797492912</v>
      </c>
      <c r="F23" s="26">
        <v>3607.2660939999996</v>
      </c>
      <c r="G23" s="27">
        <v>0.192670296222022</v>
      </c>
      <c r="H23" s="26">
        <v>3979.3312912044494</v>
      </c>
      <c r="I23" s="27">
        <v>0.22343117206734997</v>
      </c>
      <c r="J23" s="26">
        <v>372.06519720444976</v>
      </c>
      <c r="K23" s="113">
        <v>0.10314326348791107</v>
      </c>
      <c r="L23" s="509">
        <v>1.9826712775718347E-2</v>
      </c>
      <c r="M23" s="509">
        <v>1.3840332364387642E-2</v>
      </c>
      <c r="N23" s="509">
        <v>1.5831877831437913E-2</v>
      </c>
      <c r="P23" s="298">
        <v>2290.9011821096042</v>
      </c>
      <c r="Q23" s="227">
        <v>0.84571645927807937</v>
      </c>
      <c r="R23" s="228">
        <v>131.21813572789804</v>
      </c>
      <c r="S23" s="227">
        <v>4.8440909633071662E-2</v>
      </c>
      <c r="T23" s="228">
        <v>103.79510808866596</v>
      </c>
      <c r="U23" s="227">
        <v>3.8317336421424208E-2</v>
      </c>
      <c r="V23" s="228">
        <v>8.8083556275009833</v>
      </c>
      <c r="W23" s="227">
        <v>3.2517209347687503E-3</v>
      </c>
      <c r="X23" s="228">
        <v>174.10611373017522</v>
      </c>
      <c r="Y23" s="227">
        <v>6.4273573732655978E-2</v>
      </c>
      <c r="Z23" s="76">
        <v>2708.8288952838443</v>
      </c>
      <c r="AA23" s="62"/>
      <c r="AB23" s="9" t="s">
        <v>36</v>
      </c>
      <c r="AC23" s="26">
        <v>92.289434130883905</v>
      </c>
      <c r="AD23" s="27">
        <v>2.3192196722819244E-2</v>
      </c>
      <c r="AE23" s="26">
        <v>3.9912652005453761</v>
      </c>
      <c r="AF23" s="27">
        <v>1.0029989735630468E-3</v>
      </c>
      <c r="AG23" s="26">
        <v>3722.3848546422269</v>
      </c>
      <c r="AH23" s="27">
        <v>0.93542974490961495</v>
      </c>
      <c r="AI23" s="26">
        <v>92.303073888639105</v>
      </c>
      <c r="AJ23" s="27">
        <v>2.3195624373536679E-2</v>
      </c>
      <c r="AK23" s="26">
        <v>68.362663342154065</v>
      </c>
      <c r="AL23" s="27">
        <v>1.7179435020466042E-2</v>
      </c>
      <c r="AM23" s="32">
        <v>3979.3312912044494</v>
      </c>
      <c r="AN23" s="62"/>
      <c r="AP23" s="37" t="s">
        <v>36</v>
      </c>
      <c r="AQ23" s="26">
        <v>2557.4344003402121</v>
      </c>
      <c r="AR23" s="227">
        <v>0.94445472503705441</v>
      </c>
      <c r="AS23" s="26">
        <v>143.52349290008826</v>
      </c>
      <c r="AT23" s="227">
        <v>5.300290048701866E-2</v>
      </c>
      <c r="AU23" s="26">
        <v>6.8843490015119801</v>
      </c>
      <c r="AV23" s="227">
        <v>2.5423744759268002E-3</v>
      </c>
      <c r="AW23" s="612">
        <v>0</v>
      </c>
      <c r="AX23" s="613">
        <v>3.7688683510429203E-4</v>
      </c>
      <c r="AY23" s="612">
        <v>0</v>
      </c>
      <c r="AZ23" s="613">
        <v>0</v>
      </c>
      <c r="BA23" s="612">
        <v>6.8843490015119801</v>
      </c>
      <c r="BB23" s="613">
        <v>3.074301590025971E-3</v>
      </c>
      <c r="BC23" s="612"/>
      <c r="BD23" s="613">
        <v>3.8724940088559571E-4</v>
      </c>
      <c r="BE23" s="76">
        <v>2707.8422422418125</v>
      </c>
      <c r="BG23" s="37" t="s">
        <v>36</v>
      </c>
      <c r="BH23" s="26">
        <v>14.883962917412598</v>
      </c>
      <c r="BI23" s="227">
        <v>5.4946116911725367E-3</v>
      </c>
      <c r="BJ23" s="26">
        <v>158.83419723860351</v>
      </c>
      <c r="BK23" s="227">
        <v>5.8635743850465716E-2</v>
      </c>
      <c r="BL23" s="26">
        <v>535.20187443317445</v>
      </c>
      <c r="BM23" s="227">
        <v>0.19757684782710994</v>
      </c>
      <c r="BN23" s="26">
        <v>1095.5827913082007</v>
      </c>
      <c r="BO23" s="227">
        <v>0.40444887206262625</v>
      </c>
      <c r="BP23" s="26">
        <v>631.87199511641575</v>
      </c>
      <c r="BQ23" s="227">
        <v>0.23326390094868105</v>
      </c>
      <c r="BR23" s="26">
        <v>272.45407427003732</v>
      </c>
      <c r="BS23" s="227">
        <v>0.10058002361994453</v>
      </c>
      <c r="BT23" s="76">
        <v>2708.8288952838443</v>
      </c>
      <c r="BV23" s="99">
        <v>0.84500131770086662</v>
      </c>
      <c r="BW23" s="37" t="s">
        <v>36</v>
      </c>
      <c r="BX23" s="26">
        <v>1213.6779313913189</v>
      </c>
      <c r="BY23" s="227">
        <v>0.44804525435488651</v>
      </c>
      <c r="BZ23" s="26">
        <v>1075.2860545497172</v>
      </c>
      <c r="CA23" s="227">
        <v>0.39695606334598005</v>
      </c>
      <c r="CB23" s="26">
        <v>240.66650069694123</v>
      </c>
      <c r="CC23" s="227">
        <v>8.884522057334393E-2</v>
      </c>
      <c r="CD23" s="26">
        <v>104.56231898203586</v>
      </c>
      <c r="CE23" s="227">
        <v>3.860056246597262E-2</v>
      </c>
      <c r="CF23" s="26">
        <v>74.636089663836827</v>
      </c>
      <c r="CG23" s="227">
        <v>2.7552899259816827E-2</v>
      </c>
      <c r="CH23" s="76">
        <v>2708.8288952838502</v>
      </c>
      <c r="CI23" s="661">
        <v>0.84500131770086662</v>
      </c>
      <c r="CJ23" s="37" t="s">
        <v>36</v>
      </c>
      <c r="CK23" s="26">
        <v>2288.9639859410363</v>
      </c>
      <c r="CL23" s="227">
        <v>0.84500131770086662</v>
      </c>
      <c r="CM23" s="26">
        <v>345.22881967897706</v>
      </c>
      <c r="CN23" s="227">
        <v>0.12744578303931653</v>
      </c>
      <c r="CO23" s="26">
        <v>74.636089663836827</v>
      </c>
      <c r="CP23" s="227">
        <v>2.7552899259816827E-2</v>
      </c>
      <c r="CQ23" s="76">
        <v>2708.8288952838502</v>
      </c>
      <c r="CS23" s="37" t="s">
        <v>36</v>
      </c>
      <c r="CT23" s="26">
        <v>85.938178392968794</v>
      </c>
      <c r="CU23" s="227">
        <v>3.1725214738586756E-2</v>
      </c>
      <c r="CV23" s="26">
        <v>164.10457520421681</v>
      </c>
      <c r="CW23" s="227">
        <v>6.0581373555903741E-2</v>
      </c>
      <c r="CX23" s="26">
        <v>202.60230153060257</v>
      </c>
      <c r="CY23" s="227">
        <v>7.4793318206011192E-2</v>
      </c>
      <c r="CZ23" s="26">
        <v>416.04772251276398</v>
      </c>
      <c r="DA23" s="227">
        <v>0.15358951731396381</v>
      </c>
      <c r="DB23" s="26">
        <v>456.72315652473469</v>
      </c>
      <c r="DC23" s="227">
        <v>0.16860539154758111</v>
      </c>
      <c r="DD23" s="26">
        <v>1383.4129611185604</v>
      </c>
      <c r="DE23" s="227">
        <v>0.51070518463795334</v>
      </c>
      <c r="DF23" s="76">
        <v>2708.8288952838475</v>
      </c>
    </row>
    <row r="24" spans="1:110" x14ac:dyDescent="0.2">
      <c r="A24" s="1">
        <v>97234</v>
      </c>
      <c r="B24" s="38" t="s">
        <v>2</v>
      </c>
      <c r="C24" s="20">
        <v>203</v>
      </c>
      <c r="D24" s="18">
        <v>1521</v>
      </c>
      <c r="E24" s="21">
        <v>0.13346482577251809</v>
      </c>
      <c r="F24" s="20">
        <v>214.65233899999998</v>
      </c>
      <c r="G24" s="21">
        <v>0.1485557083906465</v>
      </c>
      <c r="H24" s="20">
        <v>251.96937342783409</v>
      </c>
      <c r="I24" s="21">
        <v>0.15816326530612246</v>
      </c>
      <c r="J24" s="20">
        <v>37.317034427834102</v>
      </c>
      <c r="K24" s="114">
        <v>0.17384872022211742</v>
      </c>
      <c r="L24" s="507">
        <v>3.2576950017337181E-2</v>
      </c>
      <c r="M24" s="507">
        <v>5.5969761089489367E-3</v>
      </c>
      <c r="N24" s="507">
        <v>1.4511048831633788E-2</v>
      </c>
      <c r="P24" s="909">
        <v>145.28879193621077</v>
      </c>
      <c r="Q24" s="234">
        <v>0.84615384615384615</v>
      </c>
      <c r="R24" s="910">
        <v>7.1120387661082187</v>
      </c>
      <c r="S24" s="234">
        <v>4.1420118343195263E-2</v>
      </c>
      <c r="T24" s="910">
        <v>6.0960332280927592</v>
      </c>
      <c r="U24" s="234">
        <v>3.5502958579881658E-2</v>
      </c>
      <c r="V24" s="910">
        <v>1.01600553801546</v>
      </c>
      <c r="W24" s="234">
        <v>5.9171597633136102E-3</v>
      </c>
      <c r="X24" s="910">
        <v>12.19206645618552</v>
      </c>
      <c r="Y24" s="234">
        <v>7.1005917159763315E-2</v>
      </c>
      <c r="Z24" s="73">
        <v>171.70493592461273</v>
      </c>
      <c r="AA24" s="62"/>
      <c r="AB24" s="10" t="s">
        <v>2</v>
      </c>
      <c r="AC24" s="22">
        <v>7.1120387661082205</v>
      </c>
      <c r="AD24" s="21">
        <v>2.8225806451612906E-2</v>
      </c>
      <c r="AE24" s="22">
        <v>1.01600553801546</v>
      </c>
      <c r="AF24" s="21">
        <v>4.0322580645161289E-3</v>
      </c>
      <c r="AG24" s="22">
        <v>237.74529589561763</v>
      </c>
      <c r="AH24" s="21">
        <v>0.94354838709677413</v>
      </c>
      <c r="AI24" s="22">
        <v>3.04801661404638</v>
      </c>
      <c r="AJ24" s="21">
        <v>1.2096774193548387E-2</v>
      </c>
      <c r="AK24" s="22">
        <v>3.0480166140463893</v>
      </c>
      <c r="AL24" s="21">
        <v>1.2096774193548423E-2</v>
      </c>
      <c r="AM24" s="29">
        <v>251.96937342783409</v>
      </c>
      <c r="AN24" s="62"/>
      <c r="AP24" s="38" t="s">
        <v>2</v>
      </c>
      <c r="AQ24" s="20">
        <v>163.57689162048945</v>
      </c>
      <c r="AR24" s="301">
        <v>0.95266272189349122</v>
      </c>
      <c r="AS24" s="20">
        <v>8.1280443041236783</v>
      </c>
      <c r="AT24" s="301">
        <v>4.7337278106508757E-2</v>
      </c>
      <c r="AU24" s="20">
        <v>0</v>
      </c>
      <c r="AV24" s="301">
        <v>0</v>
      </c>
      <c r="AW24" s="614">
        <v>0</v>
      </c>
      <c r="AX24" s="615">
        <v>2.3600136221073789E-4</v>
      </c>
      <c r="AY24" s="614">
        <v>0</v>
      </c>
      <c r="AZ24" s="615">
        <v>0</v>
      </c>
      <c r="BA24" s="614">
        <v>0</v>
      </c>
      <c r="BB24" s="615">
        <v>0</v>
      </c>
      <c r="BC24" s="614"/>
      <c r="BD24" s="615">
        <v>0</v>
      </c>
      <c r="BE24" s="77">
        <v>171.70493592461312</v>
      </c>
      <c r="BG24" s="38" t="s">
        <v>2</v>
      </c>
      <c r="BH24" s="20">
        <v>3.04801661404638</v>
      </c>
      <c r="BI24" s="301">
        <v>1.7751479289940825E-2</v>
      </c>
      <c r="BJ24" s="20">
        <v>9.1440498421391396</v>
      </c>
      <c r="BK24" s="301">
        <v>5.325443786982248E-2</v>
      </c>
      <c r="BL24" s="20">
        <v>47.752260286726617</v>
      </c>
      <c r="BM24" s="301">
        <v>0.27810650887573962</v>
      </c>
      <c r="BN24" s="20">
        <v>61.976337818943065</v>
      </c>
      <c r="BO24" s="301">
        <v>0.36094674556213019</v>
      </c>
      <c r="BP24" s="20">
        <v>34.544188292525639</v>
      </c>
      <c r="BQ24" s="301">
        <v>0.20118343195266269</v>
      </c>
      <c r="BR24" s="20">
        <v>15.240083070231901</v>
      </c>
      <c r="BS24" s="301">
        <v>8.8757396449704137E-2</v>
      </c>
      <c r="BT24" s="77">
        <v>171.70493592461276</v>
      </c>
      <c r="BV24" s="99">
        <v>0.79881656804733758</v>
      </c>
      <c r="BW24" s="428" t="s">
        <v>2</v>
      </c>
      <c r="BX24" s="431">
        <v>80.264437503221473</v>
      </c>
      <c r="BY24" s="595">
        <v>0.46745562130177543</v>
      </c>
      <c r="BZ24" s="431">
        <v>56.896310128865828</v>
      </c>
      <c r="CA24" s="595">
        <v>0.33136094674556216</v>
      </c>
      <c r="CB24" s="431">
        <v>20.320110760309195</v>
      </c>
      <c r="CC24" s="595">
        <v>0.11834319526627203</v>
      </c>
      <c r="CD24" s="431">
        <v>8.1280443041236783</v>
      </c>
      <c r="CE24" s="595">
        <v>4.7337278106508812E-2</v>
      </c>
      <c r="CF24" s="431">
        <v>6.0960332280927592</v>
      </c>
      <c r="CG24" s="595">
        <v>3.5502958579881616E-2</v>
      </c>
      <c r="CH24" s="596">
        <v>171.70493592461293</v>
      </c>
      <c r="CI24" s="661">
        <v>0.79881656804733758</v>
      </c>
      <c r="CJ24" s="428" t="s">
        <v>2</v>
      </c>
      <c r="CK24" s="431">
        <v>137.16074763208729</v>
      </c>
      <c r="CL24" s="595">
        <v>0.79881656804733758</v>
      </c>
      <c r="CM24" s="431">
        <v>28.448155064432875</v>
      </c>
      <c r="CN24" s="595">
        <v>0.16568047337278086</v>
      </c>
      <c r="CO24" s="431">
        <v>6.0960332280927592</v>
      </c>
      <c r="CP24" s="595">
        <v>3.5502958579881616E-2</v>
      </c>
      <c r="CQ24" s="596">
        <v>171.70493592461293</v>
      </c>
      <c r="CS24" s="428" t="s">
        <v>2</v>
      </c>
      <c r="CT24" s="431">
        <v>8.1280443041236783</v>
      </c>
      <c r="CU24" s="595">
        <v>4.7337278106508847E-2</v>
      </c>
      <c r="CV24" s="431">
        <v>5.0800276900772996</v>
      </c>
      <c r="CW24" s="595">
        <v>2.9585798816568032E-2</v>
      </c>
      <c r="CX24" s="431">
        <v>13.208071994200976</v>
      </c>
      <c r="CY24" s="595">
        <v>7.6923076923076872E-2</v>
      </c>
      <c r="CZ24" s="431">
        <v>31.49617167847925</v>
      </c>
      <c r="DA24" s="595">
        <v>0.18343195266272175</v>
      </c>
      <c r="DB24" s="431">
        <v>38.608210444587492</v>
      </c>
      <c r="DC24" s="595">
        <v>0.22485207100591714</v>
      </c>
      <c r="DD24" s="431">
        <v>75.184409813144157</v>
      </c>
      <c r="DE24" s="595">
        <v>0.43786982248520762</v>
      </c>
      <c r="DF24" s="596">
        <v>171.70493592461281</v>
      </c>
    </row>
    <row r="25" spans="1:110" x14ac:dyDescent="0.2">
      <c r="A25" s="1">
        <v>97204</v>
      </c>
      <c r="B25" s="34" t="s">
        <v>3</v>
      </c>
      <c r="C25" s="22">
        <v>490</v>
      </c>
      <c r="D25" s="14">
        <v>3315</v>
      </c>
      <c r="E25" s="23">
        <v>0.14781297134238311</v>
      </c>
      <c r="F25" s="22">
        <v>693.09365200000002</v>
      </c>
      <c r="G25" s="23">
        <v>0.18259279303654449</v>
      </c>
      <c r="H25" s="22">
        <v>772.14951763151703</v>
      </c>
      <c r="I25" s="23">
        <v>0.2060870780987249</v>
      </c>
      <c r="J25" s="22">
        <v>79.055865631517008</v>
      </c>
      <c r="K25" s="110">
        <v>0.11406231380621129</v>
      </c>
      <c r="L25" s="507">
        <v>2.1837641221635673E-2</v>
      </c>
      <c r="M25" s="507">
        <v>3.5284195337108359E-2</v>
      </c>
      <c r="N25" s="507">
        <v>3.0782464104985641E-2</v>
      </c>
      <c r="P25" s="909">
        <v>376.14910712407499</v>
      </c>
      <c r="Q25" s="234">
        <v>0.76531100246285655</v>
      </c>
      <c r="R25" s="910">
        <v>60.183857139852002</v>
      </c>
      <c r="S25" s="234">
        <v>0.12244976039405706</v>
      </c>
      <c r="T25" s="910">
        <v>21.064349998948202</v>
      </c>
      <c r="U25" s="234">
        <v>4.2857416137919969E-2</v>
      </c>
      <c r="V25" s="910">
        <v>6.0152516493595733</v>
      </c>
      <c r="W25" s="234">
        <v>1.2238599487939823E-2</v>
      </c>
      <c r="X25" s="910">
        <v>28.085799998597601</v>
      </c>
      <c r="Y25" s="234">
        <v>5.7143221517226624E-2</v>
      </c>
      <c r="Z25" s="73">
        <v>491.49836591083238</v>
      </c>
      <c r="AA25" s="62"/>
      <c r="AB25" s="7" t="s">
        <v>3</v>
      </c>
      <c r="AC25" s="22">
        <v>41.125635712232196</v>
      </c>
      <c r="AD25" s="23">
        <v>5.3261233443984424E-2</v>
      </c>
      <c r="AE25" s="22">
        <v>0</v>
      </c>
      <c r="AF25" s="23">
        <v>0</v>
      </c>
      <c r="AG25" s="22">
        <v>700.97583025411757</v>
      </c>
      <c r="AH25" s="23">
        <v>0.90782395669207061</v>
      </c>
      <c r="AI25" s="22">
        <v>7.0183159350237734</v>
      </c>
      <c r="AJ25" s="23">
        <v>9.0893224366074572E-3</v>
      </c>
      <c r="AK25" s="22">
        <v>23.029735730143443</v>
      </c>
      <c r="AL25" s="23">
        <v>2.9825487427337392E-2</v>
      </c>
      <c r="AM25" s="30">
        <v>772.14951763151703</v>
      </c>
      <c r="AN25" s="62"/>
      <c r="AP25" s="34" t="s">
        <v>3</v>
      </c>
      <c r="AQ25" s="22">
        <v>426.30232140728737</v>
      </c>
      <c r="AR25" s="234">
        <v>0.87269553743067207</v>
      </c>
      <c r="AS25" s="22">
        <v>60.18385713985208</v>
      </c>
      <c r="AT25" s="234">
        <v>0.12320407587256495</v>
      </c>
      <c r="AU25" s="22">
        <v>2.0029945067027701</v>
      </c>
      <c r="AV25" s="234">
        <v>4.1003866967630753E-3</v>
      </c>
      <c r="AW25" s="604">
        <v>0</v>
      </c>
      <c r="AX25" s="605">
        <v>2.3600136221073789E-4</v>
      </c>
      <c r="AY25" s="604">
        <v>0.99993022103856999</v>
      </c>
      <c r="AZ25" s="605">
        <v>0</v>
      </c>
      <c r="BA25" s="604">
        <v>1.0030642856642</v>
      </c>
      <c r="BB25" s="605">
        <v>0</v>
      </c>
      <c r="BC25" s="604"/>
      <c r="BD25" s="605">
        <v>6.1224489795918364E-3</v>
      </c>
      <c r="BE25" s="73">
        <v>488.48917305384219</v>
      </c>
      <c r="BG25" s="34" t="s">
        <v>3</v>
      </c>
      <c r="BH25" s="22">
        <v>9.0244445063521734</v>
      </c>
      <c r="BI25" s="234">
        <v>1.836108750764268E-2</v>
      </c>
      <c r="BJ25" s="22">
        <v>65.199178568173011</v>
      </c>
      <c r="BK25" s="234">
        <v>0.13265390709356184</v>
      </c>
      <c r="BL25" s="22">
        <v>117.35852142271139</v>
      </c>
      <c r="BM25" s="234">
        <v>0.23877703276841125</v>
      </c>
      <c r="BN25" s="22">
        <v>169.5178642772498</v>
      </c>
      <c r="BO25" s="234">
        <v>0.34490015844326072</v>
      </c>
      <c r="BP25" s="22">
        <v>84.257399995792795</v>
      </c>
      <c r="BQ25" s="234">
        <v>0.17142966455167988</v>
      </c>
      <c r="BR25" s="22">
        <v>46.140957140553205</v>
      </c>
      <c r="BS25" s="234">
        <v>9.3878149635443761E-2</v>
      </c>
      <c r="BT25" s="73">
        <v>491.49836591083232</v>
      </c>
      <c r="BV25" s="99">
        <v>0.82857033544832026</v>
      </c>
      <c r="BW25" s="415" t="s">
        <v>3</v>
      </c>
      <c r="BX25" s="419">
        <v>215.65568735317788</v>
      </c>
      <c r="BY25" s="589">
        <v>0.43877193152723876</v>
      </c>
      <c r="BZ25" s="419">
        <v>191.58527856186251</v>
      </c>
      <c r="CA25" s="589">
        <v>0.3897984039210815</v>
      </c>
      <c r="CB25" s="419">
        <v>47.144021426217456</v>
      </c>
      <c r="CC25" s="589">
        <v>9.5918978975344626E-2</v>
      </c>
      <c r="CD25" s="419">
        <v>22.067414284612411</v>
      </c>
      <c r="CE25" s="589">
        <v>4.4898245477820856E-2</v>
      </c>
      <c r="CF25" s="419">
        <v>15.045964284963</v>
      </c>
      <c r="CG25" s="589">
        <v>3.0612440098514205E-2</v>
      </c>
      <c r="CH25" s="591">
        <v>491.49836591083329</v>
      </c>
      <c r="CI25" s="661">
        <v>0.82857033544832026</v>
      </c>
      <c r="CJ25" s="415" t="s">
        <v>3</v>
      </c>
      <c r="CK25" s="419">
        <v>407.24096591504042</v>
      </c>
      <c r="CL25" s="589">
        <v>0.82857033544832037</v>
      </c>
      <c r="CM25" s="419">
        <v>69.211435710829875</v>
      </c>
      <c r="CN25" s="589">
        <v>0.1408172244531655</v>
      </c>
      <c r="CO25" s="419">
        <v>15.045964284963</v>
      </c>
      <c r="CP25" s="589">
        <v>3.0612440098514205E-2</v>
      </c>
      <c r="CQ25" s="591">
        <v>491.49836591083329</v>
      </c>
      <c r="CS25" s="415" t="s">
        <v>3</v>
      </c>
      <c r="CT25" s="419">
        <v>17.052092856291402</v>
      </c>
      <c r="CU25" s="589">
        <v>3.4694098778316161E-2</v>
      </c>
      <c r="CV25" s="419">
        <v>36.110314283911237</v>
      </c>
      <c r="CW25" s="589">
        <v>7.3469856236434289E-2</v>
      </c>
      <c r="CX25" s="419">
        <v>62.189985711180483</v>
      </c>
      <c r="CY25" s="589">
        <v>0.12653141907385909</v>
      </c>
      <c r="CZ25" s="419">
        <v>107.32787856606926</v>
      </c>
      <c r="DA25" s="589">
        <v>0.21836873936940143</v>
      </c>
      <c r="DB25" s="419">
        <v>92.281914281106339</v>
      </c>
      <c r="DC25" s="589">
        <v>0.18775629927088733</v>
      </c>
      <c r="DD25" s="419">
        <v>176.53618021227373</v>
      </c>
      <c r="DE25" s="589">
        <v>0.35917958727110172</v>
      </c>
      <c r="DF25" s="591">
        <v>491.49836591083243</v>
      </c>
    </row>
    <row r="26" spans="1:110" x14ac:dyDescent="0.2">
      <c r="A26" s="1">
        <v>97205</v>
      </c>
      <c r="B26" s="34" t="s">
        <v>4</v>
      </c>
      <c r="C26" s="22">
        <v>317</v>
      </c>
      <c r="D26" s="14">
        <v>4046</v>
      </c>
      <c r="E26" s="23">
        <v>7.8348986653484928E-2</v>
      </c>
      <c r="F26" s="22">
        <v>571.47538499999996</v>
      </c>
      <c r="G26" s="23">
        <v>0.10186299603585004</v>
      </c>
      <c r="H26" s="22">
        <v>772.67548811663653</v>
      </c>
      <c r="I26" s="23">
        <v>0.12727703279404745</v>
      </c>
      <c r="J26" s="22">
        <v>201.20010311663657</v>
      </c>
      <c r="K26" s="110">
        <v>0.35207133744988262</v>
      </c>
      <c r="L26" s="507">
        <v>6.2184406080327381E-2</v>
      </c>
      <c r="M26" s="507">
        <v>6.0703072032532779E-2</v>
      </c>
      <c r="N26" s="507">
        <v>6.1196620363322074E-2</v>
      </c>
      <c r="P26" s="909">
        <v>417.90619785296684</v>
      </c>
      <c r="Q26" s="234">
        <v>0.8224852071005917</v>
      </c>
      <c r="R26" s="910">
        <v>23.049982135775149</v>
      </c>
      <c r="S26" s="234">
        <v>4.5364891518737675E-2</v>
      </c>
      <c r="T26" s="910">
        <v>58.126041907606904</v>
      </c>
      <c r="U26" s="234">
        <v>0.1143984220907298</v>
      </c>
      <c r="V26" s="910">
        <v>3.0065194090141496</v>
      </c>
      <c r="W26" s="234">
        <v>5.9171597633136085E-3</v>
      </c>
      <c r="X26" s="910">
        <v>6.0130388180282992</v>
      </c>
      <c r="Y26" s="234">
        <v>1.1834319526627217E-2</v>
      </c>
      <c r="Z26" s="73">
        <v>508.10178012339134</v>
      </c>
      <c r="AA26" s="62"/>
      <c r="AB26" s="7" t="s">
        <v>4</v>
      </c>
      <c r="AC26" s="22">
        <v>47.10213740788835</v>
      </c>
      <c r="AD26" s="23">
        <v>6.0959792477302203E-2</v>
      </c>
      <c r="AE26" s="22">
        <v>2.0043462726760999</v>
      </c>
      <c r="AF26" s="23">
        <v>2.5940337224383916E-3</v>
      </c>
      <c r="AG26" s="22">
        <v>701.52119543663503</v>
      </c>
      <c r="AH26" s="23">
        <v>0.9079118028534372</v>
      </c>
      <c r="AI26" s="22">
        <v>12.026077636056598</v>
      </c>
      <c r="AJ26" s="23">
        <v>1.5564202334630349E-2</v>
      </c>
      <c r="AK26" s="22">
        <v>10.021731363380468</v>
      </c>
      <c r="AL26" s="23">
        <v>1.2970168612191918E-2</v>
      </c>
      <c r="AM26" s="30">
        <v>772.67548811663653</v>
      </c>
      <c r="AN26" s="62"/>
      <c r="AP26" s="34" t="s">
        <v>4</v>
      </c>
      <c r="AQ26" s="22">
        <v>429.93227548902553</v>
      </c>
      <c r="AR26" s="234">
        <v>0.84615384615384681</v>
      </c>
      <c r="AS26" s="22">
        <v>77.16733149802981</v>
      </c>
      <c r="AT26" s="234">
        <v>0.15187376725838195</v>
      </c>
      <c r="AU26" s="22">
        <v>1.0021731363380499</v>
      </c>
      <c r="AV26" s="234">
        <v>1.972386587771195E-3</v>
      </c>
      <c r="AW26" s="604">
        <v>1.0021731363380499</v>
      </c>
      <c r="AX26" s="605">
        <v>2.3600136221073789E-4</v>
      </c>
      <c r="AY26" s="604">
        <v>0</v>
      </c>
      <c r="AZ26" s="605">
        <v>0</v>
      </c>
      <c r="BA26" s="604">
        <v>0</v>
      </c>
      <c r="BB26" s="605">
        <v>0</v>
      </c>
      <c r="BC26" s="604"/>
      <c r="BD26" s="605">
        <v>0</v>
      </c>
      <c r="BE26" s="73">
        <v>508.10178012339338</v>
      </c>
      <c r="BG26" s="34" t="s">
        <v>4</v>
      </c>
      <c r="BH26" s="22">
        <v>3.00651940901415</v>
      </c>
      <c r="BI26" s="234">
        <v>5.9171597633136093E-3</v>
      </c>
      <c r="BJ26" s="22">
        <v>40.086925453521999</v>
      </c>
      <c r="BK26" s="234">
        <v>7.8895463510848113E-2</v>
      </c>
      <c r="BL26" s="22">
        <v>96.208621088452801</v>
      </c>
      <c r="BM26" s="234">
        <v>0.1893491124260355</v>
      </c>
      <c r="BN26" s="22">
        <v>210.45635863099051</v>
      </c>
      <c r="BO26" s="234">
        <v>0.41420118343195267</v>
      </c>
      <c r="BP26" s="22">
        <v>91.197755406762553</v>
      </c>
      <c r="BQ26" s="234">
        <v>0.17948717948717949</v>
      </c>
      <c r="BR26" s="22">
        <v>67.145600134649357</v>
      </c>
      <c r="BS26" s="234">
        <v>0.13214990138067062</v>
      </c>
      <c r="BT26" s="73">
        <v>508.10178012339139</v>
      </c>
      <c r="BV26" s="99">
        <v>0.84220907297830405</v>
      </c>
      <c r="BW26" s="415" t="s">
        <v>4</v>
      </c>
      <c r="BX26" s="419">
        <v>201.4368004039483</v>
      </c>
      <c r="BY26" s="589">
        <v>0.39644970414201181</v>
      </c>
      <c r="BZ26" s="419">
        <v>226.49112881239975</v>
      </c>
      <c r="CA26" s="589">
        <v>0.44575936883629219</v>
      </c>
      <c r="CB26" s="419">
        <v>51.110829953240582</v>
      </c>
      <c r="CC26" s="589">
        <v>0.10059171597633129</v>
      </c>
      <c r="CD26" s="419">
        <v>21.045635863099051</v>
      </c>
      <c r="CE26" s="589">
        <v>4.1420118343195214E-2</v>
      </c>
      <c r="CF26" s="419">
        <v>8.0173850907043995</v>
      </c>
      <c r="CG26" s="589">
        <v>1.5779092702169605E-2</v>
      </c>
      <c r="CH26" s="591">
        <v>508.10178012339202</v>
      </c>
      <c r="CI26" s="661">
        <v>0.84220907297830405</v>
      </c>
      <c r="CJ26" s="415" t="s">
        <v>4</v>
      </c>
      <c r="CK26" s="419">
        <v>427.92792921634805</v>
      </c>
      <c r="CL26" s="589">
        <v>0.84220907297830394</v>
      </c>
      <c r="CM26" s="419">
        <v>72.156465816339633</v>
      </c>
      <c r="CN26" s="589">
        <v>0.14201183431952649</v>
      </c>
      <c r="CO26" s="419">
        <v>8.0173850907043995</v>
      </c>
      <c r="CP26" s="589">
        <v>1.5779092702169602E-2</v>
      </c>
      <c r="CQ26" s="591">
        <v>508.10178012339207</v>
      </c>
      <c r="CS26" s="415" t="s">
        <v>4</v>
      </c>
      <c r="CT26" s="419">
        <v>23.049982135775153</v>
      </c>
      <c r="CU26" s="589">
        <v>4.536489151873771E-2</v>
      </c>
      <c r="CV26" s="419">
        <v>38.082579180845919</v>
      </c>
      <c r="CW26" s="589">
        <v>7.4950690335305811E-2</v>
      </c>
      <c r="CX26" s="419">
        <v>50.108656816902531</v>
      </c>
      <c r="CY26" s="589">
        <v>9.8619329388560287E-2</v>
      </c>
      <c r="CZ26" s="419">
        <v>101.21948677014286</v>
      </c>
      <c r="DA26" s="589">
        <v>0.19921104536489129</v>
      </c>
      <c r="DB26" s="419">
        <v>117.25425695155157</v>
      </c>
      <c r="DC26" s="589">
        <v>0.23076923076923037</v>
      </c>
      <c r="DD26" s="419">
        <v>178.38681826817296</v>
      </c>
      <c r="DE26" s="589">
        <v>0.35108481262327451</v>
      </c>
      <c r="DF26" s="591">
        <v>508.10178012339099</v>
      </c>
    </row>
    <row r="27" spans="1:110" x14ac:dyDescent="0.2">
      <c r="A27" s="1">
        <v>97208</v>
      </c>
      <c r="B27" s="34" t="s">
        <v>7</v>
      </c>
      <c r="C27" s="22">
        <v>156</v>
      </c>
      <c r="D27" s="14">
        <v>945</v>
      </c>
      <c r="E27" s="23">
        <v>0.16507936507936508</v>
      </c>
      <c r="F27" s="22">
        <v>160.51546400000001</v>
      </c>
      <c r="G27" s="23">
        <v>0.18556701030927836</v>
      </c>
      <c r="H27" s="22">
        <v>184.46986469864697</v>
      </c>
      <c r="I27" s="23">
        <v>0.23001230012300122</v>
      </c>
      <c r="J27" s="22">
        <v>23.954400698646964</v>
      </c>
      <c r="K27" s="110">
        <v>0.14923422392902258</v>
      </c>
      <c r="L27" s="507">
        <v>2.8209731987534736E-2</v>
      </c>
      <c r="M27" s="507">
        <v>2.8575028593413876E-3</v>
      </c>
      <c r="N27" s="507">
        <v>1.1238017908971942E-2</v>
      </c>
      <c r="P27" s="909">
        <v>113.44403444034441</v>
      </c>
      <c r="Q27" s="234">
        <v>0.84558823529411764</v>
      </c>
      <c r="R27" s="910">
        <v>6.9052890528905291</v>
      </c>
      <c r="S27" s="234">
        <v>5.1470588235294115E-2</v>
      </c>
      <c r="T27" s="910">
        <v>0</v>
      </c>
      <c r="U27" s="234">
        <v>0</v>
      </c>
      <c r="V27" s="910">
        <v>0.98646986469864695</v>
      </c>
      <c r="W27" s="234">
        <v>7.3529411764705873E-3</v>
      </c>
      <c r="X27" s="910">
        <v>12.824108241082412</v>
      </c>
      <c r="Y27" s="234">
        <v>9.5588235294117654E-2</v>
      </c>
      <c r="Z27" s="73">
        <v>134.159901599016</v>
      </c>
      <c r="AA27" s="62"/>
      <c r="AB27" s="7" t="s">
        <v>7</v>
      </c>
      <c r="AC27" s="22">
        <v>5.9188191881918826</v>
      </c>
      <c r="AD27" s="23">
        <v>3.2085561497326207E-2</v>
      </c>
      <c r="AE27" s="22">
        <v>0</v>
      </c>
      <c r="AF27" s="23">
        <v>0</v>
      </c>
      <c r="AG27" s="22">
        <v>176.57810578105784</v>
      </c>
      <c r="AH27" s="23">
        <v>0.95721925133689867</v>
      </c>
      <c r="AI27" s="22">
        <v>0</v>
      </c>
      <c r="AJ27" s="23">
        <v>0</v>
      </c>
      <c r="AK27" s="22">
        <v>1.9729397293972397</v>
      </c>
      <c r="AL27" s="23">
        <v>1.0695187165775107E-2</v>
      </c>
      <c r="AM27" s="30">
        <v>184.46986469864697</v>
      </c>
      <c r="AN27" s="62"/>
      <c r="AP27" s="34" t="s">
        <v>7</v>
      </c>
      <c r="AQ27" s="22">
        <v>131.20049200492025</v>
      </c>
      <c r="AR27" s="234">
        <v>0.9779411764705882</v>
      </c>
      <c r="AS27" s="22">
        <v>2.9594095940959497</v>
      </c>
      <c r="AT27" s="234">
        <v>2.2058823529411797E-2</v>
      </c>
      <c r="AU27" s="22">
        <v>0</v>
      </c>
      <c r="AV27" s="234">
        <v>0</v>
      </c>
      <c r="AW27" s="604">
        <v>0</v>
      </c>
      <c r="AX27" s="605">
        <v>2.3600136221073789E-4</v>
      </c>
      <c r="AY27" s="604">
        <v>0</v>
      </c>
      <c r="AZ27" s="605">
        <v>0</v>
      </c>
      <c r="BA27" s="604">
        <v>0</v>
      </c>
      <c r="BB27" s="605">
        <v>0</v>
      </c>
      <c r="BC27" s="604"/>
      <c r="BD27" s="605">
        <v>0</v>
      </c>
      <c r="BE27" s="73">
        <v>134.15990159901619</v>
      </c>
      <c r="BG27" s="34" t="s">
        <v>7</v>
      </c>
      <c r="BH27" s="22">
        <v>0.98646986469864695</v>
      </c>
      <c r="BI27" s="234">
        <v>7.3529411764705873E-3</v>
      </c>
      <c r="BJ27" s="22">
        <v>17.756457564575648</v>
      </c>
      <c r="BK27" s="234">
        <v>0.13235294117647059</v>
      </c>
      <c r="BL27" s="22">
        <v>36.499384993849937</v>
      </c>
      <c r="BM27" s="234">
        <v>0.27205882352941174</v>
      </c>
      <c r="BN27" s="22">
        <v>54.255842558425584</v>
      </c>
      <c r="BO27" s="234">
        <v>0.40441176470588236</v>
      </c>
      <c r="BP27" s="22">
        <v>16.769987699876999</v>
      </c>
      <c r="BQ27" s="234">
        <v>0.125</v>
      </c>
      <c r="BR27" s="22">
        <v>7.8917589175891756</v>
      </c>
      <c r="BS27" s="234">
        <v>5.8823529411764698E-2</v>
      </c>
      <c r="BT27" s="73">
        <v>134.159901599016</v>
      </c>
      <c r="BV27" s="99">
        <v>0.80147058823529382</v>
      </c>
      <c r="BW27" s="415" t="s">
        <v>7</v>
      </c>
      <c r="BX27" s="419">
        <v>69.052890528905408</v>
      </c>
      <c r="BY27" s="589">
        <v>0.5147058823529409</v>
      </c>
      <c r="BZ27" s="419">
        <v>38.472324723247311</v>
      </c>
      <c r="CA27" s="589">
        <v>0.28676470588235292</v>
      </c>
      <c r="CB27" s="419">
        <v>11.837638376383799</v>
      </c>
      <c r="CC27" s="589">
        <v>8.8235294117647134E-2</v>
      </c>
      <c r="CD27" s="419">
        <v>10.851168511685149</v>
      </c>
      <c r="CE27" s="589">
        <v>8.088235294117653E-2</v>
      </c>
      <c r="CF27" s="419">
        <v>3.9458794587945998</v>
      </c>
      <c r="CG27" s="589">
        <v>2.9411764705882377E-2</v>
      </c>
      <c r="CH27" s="591">
        <v>134.15990159901628</v>
      </c>
      <c r="CI27" s="661">
        <v>0.80147058823529382</v>
      </c>
      <c r="CJ27" s="415" t="s">
        <v>7</v>
      </c>
      <c r="CK27" s="419">
        <v>107.52521525215272</v>
      </c>
      <c r="CL27" s="589">
        <v>0.80147058823529382</v>
      </c>
      <c r="CM27" s="419">
        <v>22.688806888068946</v>
      </c>
      <c r="CN27" s="589">
        <v>0.16911764705882365</v>
      </c>
      <c r="CO27" s="419">
        <v>3.9458794587945998</v>
      </c>
      <c r="CP27" s="589">
        <v>2.9411764705882377E-2</v>
      </c>
      <c r="CQ27" s="591">
        <v>134.15990159901628</v>
      </c>
      <c r="CS27" s="415" t="s">
        <v>7</v>
      </c>
      <c r="CT27" s="419">
        <v>4.9323493234932494</v>
      </c>
      <c r="CU27" s="589">
        <v>3.676470588235297E-2</v>
      </c>
      <c r="CV27" s="419">
        <v>6.9052890528905495</v>
      </c>
      <c r="CW27" s="589">
        <v>5.1470588235294157E-2</v>
      </c>
      <c r="CX27" s="419">
        <v>11.837638376383799</v>
      </c>
      <c r="CY27" s="589">
        <v>8.8235294117647134E-2</v>
      </c>
      <c r="CZ27" s="419">
        <v>20.715867158671642</v>
      </c>
      <c r="DA27" s="589">
        <v>0.15441176470588244</v>
      </c>
      <c r="DB27" s="419">
        <v>18.742927429274346</v>
      </c>
      <c r="DC27" s="589">
        <v>0.13970588235294126</v>
      </c>
      <c r="DD27" s="419">
        <v>71.025830258302705</v>
      </c>
      <c r="DE27" s="589">
        <v>0.52941176470588214</v>
      </c>
      <c r="DF27" s="591">
        <v>134.15990159901628</v>
      </c>
    </row>
    <row r="28" spans="1:110" x14ac:dyDescent="0.2">
      <c r="A28" s="1">
        <v>97218</v>
      </c>
      <c r="B28" s="34" t="s">
        <v>15</v>
      </c>
      <c r="C28" s="22">
        <v>745</v>
      </c>
      <c r="D28" s="14">
        <v>5392</v>
      </c>
      <c r="E28" s="23">
        <v>0.13816765578635015</v>
      </c>
      <c r="F28" s="22">
        <v>890.80950099999995</v>
      </c>
      <c r="G28" s="23">
        <v>0.17588223391227878</v>
      </c>
      <c r="H28" s="22">
        <v>1072.2778094246021</v>
      </c>
      <c r="I28" s="23">
        <v>0.21162232576044357</v>
      </c>
      <c r="J28" s="22">
        <v>181.46830842460213</v>
      </c>
      <c r="K28" s="110">
        <v>0.20371168944750864</v>
      </c>
      <c r="L28" s="507">
        <v>3.7778085602831579E-2</v>
      </c>
      <c r="M28" s="507">
        <v>1.8035345711765682E-2</v>
      </c>
      <c r="N28" s="507">
        <v>2.4574170324587641E-2</v>
      </c>
      <c r="P28" s="909">
        <v>598.68822636490324</v>
      </c>
      <c r="Q28" s="234">
        <v>0.83310344827586214</v>
      </c>
      <c r="R28" s="910">
        <v>41.630638257162147</v>
      </c>
      <c r="S28" s="234">
        <v>5.7931034482758624E-2</v>
      </c>
      <c r="T28" s="910">
        <v>23.788936146949801</v>
      </c>
      <c r="U28" s="234">
        <v>3.3103448275862077E-2</v>
      </c>
      <c r="V28" s="910">
        <v>1.9824113455791501</v>
      </c>
      <c r="W28" s="234">
        <v>2.7586206896551731E-3</v>
      </c>
      <c r="X28" s="910">
        <v>52.533900657847475</v>
      </c>
      <c r="Y28" s="234">
        <v>7.3103448275862085E-2</v>
      </c>
      <c r="Z28" s="73">
        <v>718.62411277244178</v>
      </c>
      <c r="AA28" s="62"/>
      <c r="AB28" s="7" t="s">
        <v>15</v>
      </c>
      <c r="AC28" s="22">
        <v>26.762553165318529</v>
      </c>
      <c r="AD28" s="23">
        <v>2.4958600215441981E-2</v>
      </c>
      <c r="AE28" s="22">
        <v>0</v>
      </c>
      <c r="AF28" s="23">
        <v>0</v>
      </c>
      <c r="AG28" s="22">
        <v>1011.8142633844382</v>
      </c>
      <c r="AH28" s="23">
        <v>0.94361205136511273</v>
      </c>
      <c r="AI28" s="22">
        <v>15.859290764633197</v>
      </c>
      <c r="AJ28" s="23">
        <v>1.4790281609150798E-2</v>
      </c>
      <c r="AK28" s="22">
        <v>17.841702110212282</v>
      </c>
      <c r="AL28" s="23">
        <v>1.6639066810294589E-2</v>
      </c>
      <c r="AM28" s="30">
        <v>1072.2778094246021</v>
      </c>
      <c r="AN28" s="62"/>
      <c r="AP28" s="34" t="s">
        <v>15</v>
      </c>
      <c r="AQ28" s="22">
        <v>676.00226884248957</v>
      </c>
      <c r="AR28" s="234">
        <v>0.94068965517241343</v>
      </c>
      <c r="AS28" s="22">
        <v>39.648226911583215</v>
      </c>
      <c r="AT28" s="234">
        <v>5.5172413793103774E-2</v>
      </c>
      <c r="AU28" s="22">
        <v>2.9736170183687403</v>
      </c>
      <c r="AV28" s="234">
        <v>4.1379310344827822E-3</v>
      </c>
      <c r="AW28" s="604">
        <v>0</v>
      </c>
      <c r="AX28" s="605">
        <v>2.3600136221073789E-4</v>
      </c>
      <c r="AY28" s="604">
        <v>0</v>
      </c>
      <c r="AZ28" s="605">
        <v>0</v>
      </c>
      <c r="BA28" s="604">
        <v>2.9736170183687403</v>
      </c>
      <c r="BB28" s="605">
        <v>0</v>
      </c>
      <c r="BC28" s="604"/>
      <c r="BD28" s="605">
        <v>4.926108374384227E-3</v>
      </c>
      <c r="BE28" s="73">
        <v>718.62411277244155</v>
      </c>
      <c r="BG28" s="34" t="s">
        <v>15</v>
      </c>
      <c r="BH28" s="22">
        <v>13.876879419054053</v>
      </c>
      <c r="BI28" s="234">
        <v>1.9310344827586211E-2</v>
      </c>
      <c r="BJ28" s="22">
        <v>38.657021238793419</v>
      </c>
      <c r="BK28" s="234">
        <v>5.3793103448275856E-2</v>
      </c>
      <c r="BL28" s="22">
        <v>136.78638284496137</v>
      </c>
      <c r="BM28" s="234">
        <v>0.19034482758620691</v>
      </c>
      <c r="BN28" s="22">
        <v>266.63432598039566</v>
      </c>
      <c r="BO28" s="234">
        <v>0.37103448275862067</v>
      </c>
      <c r="BP28" s="22">
        <v>178.4170211021235</v>
      </c>
      <c r="BQ28" s="234">
        <v>0.24827586206896551</v>
      </c>
      <c r="BR28" s="22">
        <v>84.252482187113884</v>
      </c>
      <c r="BS28" s="234">
        <v>0.11724137931034484</v>
      </c>
      <c r="BT28" s="73">
        <v>718.62411277244189</v>
      </c>
      <c r="BV28" s="99">
        <v>0.84000000000000064</v>
      </c>
      <c r="BW28" s="415" t="s">
        <v>15</v>
      </c>
      <c r="BX28" s="419">
        <v>290.42326212734844</v>
      </c>
      <c r="BY28" s="589">
        <v>0.40413793103448298</v>
      </c>
      <c r="BZ28" s="419">
        <v>313.22099260150901</v>
      </c>
      <c r="CA28" s="589">
        <v>0.43586206896551766</v>
      </c>
      <c r="CB28" s="419">
        <v>66.410780076901943</v>
      </c>
      <c r="CC28" s="589">
        <v>9.2413793103447966E-2</v>
      </c>
      <c r="CD28" s="419">
        <v>27.753758838108233</v>
      </c>
      <c r="CE28" s="589">
        <v>3.8620689655172229E-2</v>
      </c>
      <c r="CF28" s="419">
        <v>20.815319128581176</v>
      </c>
      <c r="CG28" s="589">
        <v>2.896551724137917E-2</v>
      </c>
      <c r="CH28" s="591">
        <v>718.62411277244883</v>
      </c>
      <c r="CI28" s="661">
        <v>0.84000000000000064</v>
      </c>
      <c r="CJ28" s="415" t="s">
        <v>15</v>
      </c>
      <c r="CK28" s="419">
        <v>603.6442547288575</v>
      </c>
      <c r="CL28" s="589">
        <v>0.84000000000000064</v>
      </c>
      <c r="CM28" s="419">
        <v>94.164538915010183</v>
      </c>
      <c r="CN28" s="589">
        <v>0.1310344827586202</v>
      </c>
      <c r="CO28" s="419">
        <v>20.815319128581176</v>
      </c>
      <c r="CP28" s="589">
        <v>2.896551724137917E-2</v>
      </c>
      <c r="CQ28" s="591">
        <v>718.62411277244883</v>
      </c>
      <c r="CS28" s="415" t="s">
        <v>15</v>
      </c>
      <c r="CT28" s="419">
        <v>33.700992874845717</v>
      </c>
      <c r="CU28" s="589">
        <v>4.68965517241378E-2</v>
      </c>
      <c r="CV28" s="419">
        <v>52.533900657847795</v>
      </c>
      <c r="CW28" s="589">
        <v>7.3103448275861946E-2</v>
      </c>
      <c r="CX28" s="419">
        <v>61.454751712954042</v>
      </c>
      <c r="CY28" s="589">
        <v>8.551724137931023E-2</v>
      </c>
      <c r="CZ28" s="419">
        <v>94.16453891501007</v>
      </c>
      <c r="DA28" s="589">
        <v>0.13103448275862029</v>
      </c>
      <c r="DB28" s="419">
        <v>145.70723390006827</v>
      </c>
      <c r="DC28" s="589">
        <v>0.20275862068965464</v>
      </c>
      <c r="DD28" s="419">
        <v>331.06269471172163</v>
      </c>
      <c r="DE28" s="589">
        <v>0.46068965517241522</v>
      </c>
      <c r="DF28" s="591">
        <v>718.62411277244746</v>
      </c>
    </row>
    <row r="29" spans="1:110" x14ac:dyDescent="0.2">
      <c r="A29" s="1">
        <v>97233</v>
      </c>
      <c r="B29" s="34" t="s">
        <v>16</v>
      </c>
      <c r="C29" s="22">
        <v>252</v>
      </c>
      <c r="D29" s="14">
        <v>1934</v>
      </c>
      <c r="E29" s="23">
        <v>0.13029989658738367</v>
      </c>
      <c r="F29" s="22">
        <v>328.62053000000003</v>
      </c>
      <c r="G29" s="23">
        <v>0.17830514202822731</v>
      </c>
      <c r="H29" s="22">
        <v>430.91082440531375</v>
      </c>
      <c r="I29" s="23">
        <v>0.23019206032112305</v>
      </c>
      <c r="J29" s="22">
        <v>102.29029440531372</v>
      </c>
      <c r="K29" s="110">
        <v>0.31127177113771226</v>
      </c>
      <c r="L29" s="507">
        <v>5.5695188947301411E-2</v>
      </c>
      <c r="M29" s="507">
        <v>2.6902982234365824E-2</v>
      </c>
      <c r="N29" s="507">
        <v>3.6412059044697465E-2</v>
      </c>
      <c r="P29" s="909">
        <v>257.73332577985548</v>
      </c>
      <c r="Q29" s="234">
        <v>0.86043785586742705</v>
      </c>
      <c r="R29" s="910">
        <v>16.916859221071597</v>
      </c>
      <c r="S29" s="234">
        <v>5.6476616022186343E-2</v>
      </c>
      <c r="T29" s="910">
        <v>3.9804374637815521</v>
      </c>
      <c r="U29" s="234">
        <v>1.328861553463208E-2</v>
      </c>
      <c r="V29" s="910">
        <v>1.999708382211024</v>
      </c>
      <c r="W29" s="234">
        <v>6.6759887862521015E-3</v>
      </c>
      <c r="X29" s="910">
        <v>18.907077952962375</v>
      </c>
      <c r="Y29" s="234">
        <v>6.3120923789502389E-2</v>
      </c>
      <c r="Z29" s="73">
        <v>299.53740879988203</v>
      </c>
      <c r="AA29" s="62"/>
      <c r="AB29" s="7" t="s">
        <v>16</v>
      </c>
      <c r="AC29" s="22">
        <v>17.911968587016982</v>
      </c>
      <c r="AD29" s="23">
        <v>4.1567692368221935E-2</v>
      </c>
      <c r="AE29" s="22">
        <v>0</v>
      </c>
      <c r="AF29" s="23">
        <v>0</v>
      </c>
      <c r="AG29" s="22">
        <v>392.08257983280316</v>
      </c>
      <c r="AH29" s="23">
        <v>0.90989262192218956</v>
      </c>
      <c r="AI29" s="22">
        <v>5.9706561956723281</v>
      </c>
      <c r="AJ29" s="23">
        <v>1.385589745607398E-2</v>
      </c>
      <c r="AK29" s="22">
        <v>14.945619789821251</v>
      </c>
      <c r="AL29" s="23">
        <v>3.4683788253514453E-2</v>
      </c>
      <c r="AM29" s="30">
        <v>430.91082440531375</v>
      </c>
      <c r="AN29" s="62"/>
      <c r="AP29" s="34" t="s">
        <v>16</v>
      </c>
      <c r="AQ29" s="22">
        <v>286.59149739227138</v>
      </c>
      <c r="AR29" s="234">
        <v>0.95678031849350953</v>
      </c>
      <c r="AS29" s="22">
        <v>9.9510936594538997</v>
      </c>
      <c r="AT29" s="234">
        <v>3.32215388365803E-2</v>
      </c>
      <c r="AU29" s="22">
        <v>2.99481774815641</v>
      </c>
      <c r="AV29" s="234">
        <v>9.9981426699101254E-3</v>
      </c>
      <c r="AW29" s="604">
        <v>0</v>
      </c>
      <c r="AX29" s="605">
        <v>2.3600136221073789E-4</v>
      </c>
      <c r="AY29" s="604">
        <v>1.99970838221102</v>
      </c>
      <c r="AZ29" s="605">
        <v>0</v>
      </c>
      <c r="BA29" s="604">
        <v>0.99510936594539001</v>
      </c>
      <c r="BB29" s="605">
        <v>0</v>
      </c>
      <c r="BC29" s="604"/>
      <c r="BD29" s="605">
        <v>0</v>
      </c>
      <c r="BE29" s="73">
        <v>299.53740879988169</v>
      </c>
      <c r="BG29" s="34" t="s">
        <v>16</v>
      </c>
      <c r="BH29" s="22">
        <v>4.9755468297269401</v>
      </c>
      <c r="BI29" s="234">
        <v>1.6610769418290094E-2</v>
      </c>
      <c r="BJ29" s="22">
        <v>14.926640489180821</v>
      </c>
      <c r="BK29" s="234">
        <v>4.983230825487029E-2</v>
      </c>
      <c r="BL29" s="22">
        <v>78.613639909685645</v>
      </c>
      <c r="BM29" s="234">
        <v>0.26245015680898348</v>
      </c>
      <c r="BN29" s="22">
        <v>95.53524395591738</v>
      </c>
      <c r="BO29" s="234">
        <v>0.31894261334063789</v>
      </c>
      <c r="BP29" s="22">
        <v>66.677072343501123</v>
      </c>
      <c r="BQ29" s="234">
        <v>0.22260015071455533</v>
      </c>
      <c r="BR29" s="22">
        <v>38.809265271870132</v>
      </c>
      <c r="BS29" s="234">
        <v>0.12956400146266275</v>
      </c>
      <c r="BT29" s="73">
        <v>299.53740879988209</v>
      </c>
      <c r="BV29" s="99">
        <v>0.87375815242099542</v>
      </c>
      <c r="BW29" s="415" t="s">
        <v>16</v>
      </c>
      <c r="BX29" s="419">
        <v>125.38852493427957</v>
      </c>
      <c r="BY29" s="589">
        <v>0.41860722985037874</v>
      </c>
      <c r="BZ29" s="419">
        <v>136.33472795967882</v>
      </c>
      <c r="CA29" s="589">
        <v>0.45515092257061673</v>
      </c>
      <c r="CB29" s="419">
        <v>21.892406050798577</v>
      </c>
      <c r="CC29" s="589">
        <v>7.3087385440476285E-2</v>
      </c>
      <c r="CD29" s="419">
        <v>8.955984293508509</v>
      </c>
      <c r="CE29" s="589">
        <v>2.9899384952922117E-2</v>
      </c>
      <c r="CF29" s="419">
        <v>6.9657655616177294</v>
      </c>
      <c r="CG29" s="589">
        <v>2.3255077185606092E-2</v>
      </c>
      <c r="CH29" s="591">
        <v>299.53740879988322</v>
      </c>
      <c r="CI29" s="661">
        <v>0.87375815242099542</v>
      </c>
      <c r="CJ29" s="415" t="s">
        <v>16</v>
      </c>
      <c r="CK29" s="419">
        <v>261.72325289395837</v>
      </c>
      <c r="CL29" s="589">
        <v>0.87375815242099553</v>
      </c>
      <c r="CM29" s="419">
        <v>30.848390344307084</v>
      </c>
      <c r="CN29" s="589">
        <v>0.10298677039339842</v>
      </c>
      <c r="CO29" s="419">
        <v>6.9657655616177294</v>
      </c>
      <c r="CP29" s="589">
        <v>2.3255077185606095E-2</v>
      </c>
      <c r="CQ29" s="591">
        <v>299.53740879988317</v>
      </c>
      <c r="CS29" s="415" t="s">
        <v>16</v>
      </c>
      <c r="CT29" s="419">
        <v>6.9657655616177294</v>
      </c>
      <c r="CU29" s="589">
        <v>2.3255077185606123E-2</v>
      </c>
      <c r="CV29" s="419">
        <v>14.926640489180853</v>
      </c>
      <c r="CW29" s="589">
        <v>4.9832308254870276E-2</v>
      </c>
      <c r="CX29" s="419">
        <v>39.804374637815577</v>
      </c>
      <c r="CY29" s="589">
        <v>0.13288615534632062</v>
      </c>
      <c r="CZ29" s="419">
        <v>52.740796395105633</v>
      </c>
      <c r="DA29" s="589">
        <v>0.17607415583387481</v>
      </c>
      <c r="DB29" s="419">
        <v>60.706416147828868</v>
      </c>
      <c r="DC29" s="589">
        <v>0.20266722741260695</v>
      </c>
      <c r="DD29" s="419">
        <v>124.39341556833418</v>
      </c>
      <c r="DE29" s="589">
        <v>0.41528507596672126</v>
      </c>
      <c r="DF29" s="591">
        <v>299.53740879988283</v>
      </c>
    </row>
    <row r="30" spans="1:110" x14ac:dyDescent="0.2">
      <c r="A30" s="1">
        <v>97219</v>
      </c>
      <c r="B30" s="34" t="s">
        <v>31</v>
      </c>
      <c r="C30" s="22">
        <v>320</v>
      </c>
      <c r="D30" s="14">
        <v>1844</v>
      </c>
      <c r="E30" s="23">
        <v>0.17353579175704989</v>
      </c>
      <c r="F30" s="22">
        <v>325.244056</v>
      </c>
      <c r="G30" s="23">
        <v>0.19764741509967146</v>
      </c>
      <c r="H30" s="22">
        <v>356.53259271173101</v>
      </c>
      <c r="I30" s="23">
        <v>0.19348720569840322</v>
      </c>
      <c r="J30" s="22">
        <v>31.288536711731012</v>
      </c>
      <c r="K30" s="110">
        <v>9.6200179940355346E-2</v>
      </c>
      <c r="L30" s="507">
        <v>1.8539729273057581E-2</v>
      </c>
      <c r="M30" s="507">
        <v>1.626806442125428E-3</v>
      </c>
      <c r="N30" s="507">
        <v>7.2330103672193502E-3</v>
      </c>
      <c r="P30" s="909">
        <v>191.56041762618938</v>
      </c>
      <c r="Q30" s="234">
        <v>0.76018099547511309</v>
      </c>
      <c r="R30" s="910">
        <v>27.36577394659848</v>
      </c>
      <c r="S30" s="234">
        <v>0.10859728506787329</v>
      </c>
      <c r="T30" s="910">
        <v>10.26216522997443</v>
      </c>
      <c r="U30" s="234">
        <v>4.072398190045249E-2</v>
      </c>
      <c r="V30" s="910">
        <v>0</v>
      </c>
      <c r="W30" s="234">
        <v>0</v>
      </c>
      <c r="X30" s="910">
        <v>22.804811622165403</v>
      </c>
      <c r="Y30" s="234">
        <v>9.0497737556561084E-2</v>
      </c>
      <c r="Z30" s="73">
        <v>251.99316842492769</v>
      </c>
      <c r="AA30" s="62"/>
      <c r="AB30" s="7" t="s">
        <v>31</v>
      </c>
      <c r="AC30" s="22">
        <v>13.68288697329924</v>
      </c>
      <c r="AD30" s="23">
        <v>3.8377660985295471E-2</v>
      </c>
      <c r="AE30" s="22">
        <v>0</v>
      </c>
      <c r="AF30" s="23">
        <v>0</v>
      </c>
      <c r="AG30" s="22">
        <v>333.72778108956561</v>
      </c>
      <c r="AH30" s="23">
        <v>0.93603723169117425</v>
      </c>
      <c r="AI30" s="22">
        <v>4.5609623244330804</v>
      </c>
      <c r="AJ30" s="23">
        <v>1.2792553661765158E-2</v>
      </c>
      <c r="AK30" s="22">
        <v>4.5609623244330919</v>
      </c>
      <c r="AL30" s="23">
        <v>1.2792553661765191E-2</v>
      </c>
      <c r="AM30" s="30">
        <v>356.53259271173101</v>
      </c>
      <c r="AN30" s="62"/>
      <c r="AP30" s="34" t="s">
        <v>31</v>
      </c>
      <c r="AQ30" s="22">
        <v>237.17004087051933</v>
      </c>
      <c r="AR30" s="234">
        <v>0.94117647058823517</v>
      </c>
      <c r="AS30" s="22">
        <v>13.682886973299238</v>
      </c>
      <c r="AT30" s="234">
        <v>5.4298642533936826E-2</v>
      </c>
      <c r="AU30" s="22">
        <v>1.1402405811082701</v>
      </c>
      <c r="AV30" s="234">
        <v>4.5248868778280694E-3</v>
      </c>
      <c r="AW30" s="604">
        <v>0</v>
      </c>
      <c r="AX30" s="605">
        <v>2.3600136221073789E-4</v>
      </c>
      <c r="AY30" s="604">
        <v>0</v>
      </c>
      <c r="AZ30" s="605">
        <v>0</v>
      </c>
      <c r="BA30" s="604">
        <v>1.1402405811082701</v>
      </c>
      <c r="BB30" s="605">
        <v>0</v>
      </c>
      <c r="BC30" s="604"/>
      <c r="BD30" s="605">
        <v>0</v>
      </c>
      <c r="BE30" s="73">
        <v>251.99316842492684</v>
      </c>
      <c r="BG30" s="34" t="s">
        <v>31</v>
      </c>
      <c r="BH30" s="22">
        <v>5.7012029055413507</v>
      </c>
      <c r="BI30" s="234">
        <v>2.2624434389140271E-2</v>
      </c>
      <c r="BJ30" s="22">
        <v>22.804811622165403</v>
      </c>
      <c r="BK30" s="234">
        <v>9.0497737556561084E-2</v>
      </c>
      <c r="BL30" s="22">
        <v>76.396118934254091</v>
      </c>
      <c r="BM30" s="234">
        <v>0.30316742081447962</v>
      </c>
      <c r="BN30" s="22">
        <v>86.658284164228519</v>
      </c>
      <c r="BO30" s="234">
        <v>0.34389140271493207</v>
      </c>
      <c r="BP30" s="22">
        <v>34.207217433248097</v>
      </c>
      <c r="BQ30" s="234">
        <v>0.13574660633484162</v>
      </c>
      <c r="BR30" s="22">
        <v>26.225533365490211</v>
      </c>
      <c r="BS30" s="234">
        <v>0.10407239819004524</v>
      </c>
      <c r="BT30" s="73">
        <v>251.99316842492769</v>
      </c>
      <c r="BV30" s="99">
        <v>0.88687782805429882</v>
      </c>
      <c r="BW30" s="415" t="s">
        <v>31</v>
      </c>
      <c r="BX30" s="419">
        <v>133.40814798966778</v>
      </c>
      <c r="BY30" s="589">
        <v>0.52941176470588247</v>
      </c>
      <c r="BZ30" s="419">
        <v>90.079005907553466</v>
      </c>
      <c r="CA30" s="589">
        <v>0.35746606334841635</v>
      </c>
      <c r="CB30" s="419">
        <v>17.103608716624048</v>
      </c>
      <c r="CC30" s="589">
        <v>6.7873303167420726E-2</v>
      </c>
      <c r="CD30" s="419">
        <v>7.9816840677578913</v>
      </c>
      <c r="CE30" s="589">
        <v>3.1674208144796344E-2</v>
      </c>
      <c r="CF30" s="419">
        <v>3.42072174332481</v>
      </c>
      <c r="CG30" s="589">
        <v>1.3574660633484146E-2</v>
      </c>
      <c r="CH30" s="591">
        <v>251.993168424928</v>
      </c>
      <c r="CI30" s="661">
        <v>0.88687782805429882</v>
      </c>
      <c r="CJ30" s="415" t="s">
        <v>31</v>
      </c>
      <c r="CK30" s="419">
        <v>223.48715389722125</v>
      </c>
      <c r="CL30" s="589">
        <v>0.88687782805429882</v>
      </c>
      <c r="CM30" s="419">
        <v>25.085292784381942</v>
      </c>
      <c r="CN30" s="589">
        <v>9.9547511312217077E-2</v>
      </c>
      <c r="CO30" s="419">
        <v>3.42072174332481</v>
      </c>
      <c r="CP30" s="589">
        <v>1.3574660633484146E-2</v>
      </c>
      <c r="CQ30" s="591">
        <v>251.993168424928</v>
      </c>
      <c r="CS30" s="415" t="s">
        <v>31</v>
      </c>
      <c r="CT30" s="419">
        <v>1.1402405811082701</v>
      </c>
      <c r="CU30" s="589">
        <v>4.5248868778280504E-3</v>
      </c>
      <c r="CV30" s="419">
        <v>23.945052203273665</v>
      </c>
      <c r="CW30" s="589">
        <v>9.5022624434389025E-2</v>
      </c>
      <c r="CX30" s="419">
        <v>14.823127554407508</v>
      </c>
      <c r="CY30" s="589">
        <v>5.8823529411764643E-2</v>
      </c>
      <c r="CZ30" s="419">
        <v>54.731547893197011</v>
      </c>
      <c r="DA30" s="589">
        <v>0.21719457013574658</v>
      </c>
      <c r="DB30" s="419">
        <v>46.7498638254391</v>
      </c>
      <c r="DC30" s="589">
        <v>0.18552036199095015</v>
      </c>
      <c r="DD30" s="419">
        <v>110.60333636750238</v>
      </c>
      <c r="DE30" s="589">
        <v>0.4389140271493216</v>
      </c>
      <c r="DF30" s="591">
        <v>251.99316842492792</v>
      </c>
    </row>
    <row r="31" spans="1:110" x14ac:dyDescent="0.2">
      <c r="A31" s="1">
        <v>97225</v>
      </c>
      <c r="B31" s="35" t="s">
        <v>20</v>
      </c>
      <c r="C31" s="24">
        <v>833</v>
      </c>
      <c r="D31" s="15">
        <v>4439</v>
      </c>
      <c r="E31" s="25">
        <v>0.18765487722460014</v>
      </c>
      <c r="F31" s="24">
        <v>862</v>
      </c>
      <c r="G31" s="25">
        <v>0.19381536565836299</v>
      </c>
      <c r="H31" s="24">
        <v>861</v>
      </c>
      <c r="I31" s="25">
        <v>0.20428172386991555</v>
      </c>
      <c r="J31" s="24">
        <v>-1</v>
      </c>
      <c r="K31" s="111">
        <v>-1.1600928074245939E-3</v>
      </c>
      <c r="L31" s="507">
        <v>-2.32126301712543E-4</v>
      </c>
      <c r="M31" s="507">
        <v>3.4280251342932999E-3</v>
      </c>
      <c r="N31" s="507">
        <v>2.2064882042434064E-3</v>
      </c>
      <c r="P31" s="909">
        <v>464</v>
      </c>
      <c r="Q31" s="234">
        <v>0.73417721518987344</v>
      </c>
      <c r="R31" s="910">
        <v>53</v>
      </c>
      <c r="S31" s="234">
        <v>8.3860759493670889E-2</v>
      </c>
      <c r="T31" s="910">
        <v>68</v>
      </c>
      <c r="U31" s="234">
        <v>0.10759493670886076</v>
      </c>
      <c r="V31" s="910">
        <v>7</v>
      </c>
      <c r="W31" s="234">
        <v>1.1075949367088608E-2</v>
      </c>
      <c r="X31" s="910">
        <v>40</v>
      </c>
      <c r="Y31" s="234">
        <v>6.3291139240506333E-2</v>
      </c>
      <c r="Z31" s="73">
        <v>632</v>
      </c>
      <c r="AA31" s="62"/>
      <c r="AB31" s="8" t="s">
        <v>20</v>
      </c>
      <c r="AC31" s="22">
        <v>38</v>
      </c>
      <c r="AD31" s="25">
        <v>4.4134727061556328E-2</v>
      </c>
      <c r="AE31" s="22">
        <v>0</v>
      </c>
      <c r="AF31" s="25">
        <v>0</v>
      </c>
      <c r="AG31" s="22">
        <v>792</v>
      </c>
      <c r="AH31" s="25">
        <v>0.91986062717770034</v>
      </c>
      <c r="AI31" s="22">
        <v>13</v>
      </c>
      <c r="AJ31" s="25">
        <v>1.5098722415795587E-2</v>
      </c>
      <c r="AK31" s="22">
        <v>18</v>
      </c>
      <c r="AL31" s="25">
        <v>2.0905923344947737E-2</v>
      </c>
      <c r="AM31" s="31">
        <v>861</v>
      </c>
      <c r="AN31" s="62"/>
      <c r="AP31" s="35" t="s">
        <v>20</v>
      </c>
      <c r="AQ31" s="24">
        <v>548</v>
      </c>
      <c r="AR31" s="230">
        <v>0.86708860759493667</v>
      </c>
      <c r="AS31" s="24">
        <v>78</v>
      </c>
      <c r="AT31" s="230">
        <v>0.12341772151898735</v>
      </c>
      <c r="AU31" s="24">
        <v>6</v>
      </c>
      <c r="AV31" s="230">
        <v>9.4936708860759497E-3</v>
      </c>
      <c r="AW31" s="606">
        <v>0</v>
      </c>
      <c r="AX31" s="607">
        <v>2.3600136221073789E-4</v>
      </c>
      <c r="AY31" s="606">
        <v>0</v>
      </c>
      <c r="AZ31" s="607">
        <v>0</v>
      </c>
      <c r="BA31" s="606">
        <v>6</v>
      </c>
      <c r="BB31" s="607">
        <v>0</v>
      </c>
      <c r="BC31" s="606"/>
      <c r="BD31" s="607">
        <v>0</v>
      </c>
      <c r="BE31" s="74">
        <v>632</v>
      </c>
      <c r="BG31" s="35" t="s">
        <v>20</v>
      </c>
      <c r="BH31" s="24">
        <v>13</v>
      </c>
      <c r="BI31" s="230">
        <v>2.0569620253164556E-2</v>
      </c>
      <c r="BJ31" s="24">
        <v>70</v>
      </c>
      <c r="BK31" s="230">
        <v>0.11075949367088607</v>
      </c>
      <c r="BL31" s="24">
        <v>150</v>
      </c>
      <c r="BM31" s="230">
        <v>0.23734177215189872</v>
      </c>
      <c r="BN31" s="24">
        <v>203</v>
      </c>
      <c r="BO31" s="230">
        <v>0.32120253164556961</v>
      </c>
      <c r="BP31" s="24">
        <v>111</v>
      </c>
      <c r="BQ31" s="230">
        <v>0.17563291139240506</v>
      </c>
      <c r="BR31" s="24">
        <v>85</v>
      </c>
      <c r="BS31" s="230">
        <v>0.13449367088607594</v>
      </c>
      <c r="BT31" s="74">
        <v>632</v>
      </c>
      <c r="BV31" s="99">
        <v>0.87183544303797467</v>
      </c>
      <c r="BW31" s="420" t="s">
        <v>20</v>
      </c>
      <c r="BX31" s="424">
        <v>325</v>
      </c>
      <c r="BY31" s="592">
        <v>0.51424050632911389</v>
      </c>
      <c r="BZ31" s="424">
        <v>226</v>
      </c>
      <c r="CA31" s="592">
        <v>0.35759493670886078</v>
      </c>
      <c r="CB31" s="424">
        <v>54</v>
      </c>
      <c r="CC31" s="592">
        <v>8.5443037974683542E-2</v>
      </c>
      <c r="CD31" s="424">
        <v>18</v>
      </c>
      <c r="CE31" s="592">
        <v>2.8481012658227847E-2</v>
      </c>
      <c r="CF31" s="424">
        <v>9</v>
      </c>
      <c r="CG31" s="592">
        <v>1.4240506329113924E-2</v>
      </c>
      <c r="CH31" s="593">
        <v>632</v>
      </c>
      <c r="CI31" s="661">
        <v>0.87183544303797467</v>
      </c>
      <c r="CJ31" s="420" t="s">
        <v>20</v>
      </c>
      <c r="CK31" s="424">
        <v>551</v>
      </c>
      <c r="CL31" s="592">
        <v>0.87183544303797467</v>
      </c>
      <c r="CM31" s="424">
        <v>72</v>
      </c>
      <c r="CN31" s="592">
        <v>0.11392405063291139</v>
      </c>
      <c r="CO31" s="424">
        <v>9</v>
      </c>
      <c r="CP31" s="592">
        <v>1.4240506329113924E-2</v>
      </c>
      <c r="CQ31" s="593">
        <v>632</v>
      </c>
      <c r="CS31" s="420" t="s">
        <v>20</v>
      </c>
      <c r="CT31" s="424">
        <v>46</v>
      </c>
      <c r="CU31" s="592">
        <v>7.2784810126582278E-2</v>
      </c>
      <c r="CV31" s="424">
        <v>63</v>
      </c>
      <c r="CW31" s="592">
        <v>9.9683544303797472E-2</v>
      </c>
      <c r="CX31" s="424">
        <v>52</v>
      </c>
      <c r="CY31" s="592">
        <v>8.2278481012658222E-2</v>
      </c>
      <c r="CZ31" s="424">
        <v>125</v>
      </c>
      <c r="DA31" s="592">
        <v>0.19778481012658228</v>
      </c>
      <c r="DB31" s="424">
        <v>80</v>
      </c>
      <c r="DC31" s="592">
        <v>0.12658227848101267</v>
      </c>
      <c r="DD31" s="424">
        <v>266</v>
      </c>
      <c r="DE31" s="592">
        <v>0.42088607594936711</v>
      </c>
      <c r="DF31" s="593">
        <v>632</v>
      </c>
    </row>
    <row r="32" spans="1:110" x14ac:dyDescent="0.2">
      <c r="A32" s="3"/>
      <c r="B32" s="37" t="s">
        <v>37</v>
      </c>
      <c r="C32" s="26">
        <v>3316</v>
      </c>
      <c r="D32" s="26">
        <v>23436</v>
      </c>
      <c r="E32" s="27">
        <v>0.14149172213688344</v>
      </c>
      <c r="F32" s="26">
        <v>4046.4109270000004</v>
      </c>
      <c r="G32" s="27">
        <v>0.16669428154564186</v>
      </c>
      <c r="H32" s="26">
        <v>4701.9854704162817</v>
      </c>
      <c r="I32" s="27">
        <v>0.19058572010881009</v>
      </c>
      <c r="J32" s="26">
        <v>655.57454341628136</v>
      </c>
      <c r="K32" s="113">
        <v>0.16201383281216147</v>
      </c>
      <c r="L32" s="509">
        <v>3.0486388407146459E-2</v>
      </c>
      <c r="M32" s="509">
        <v>2.0106573853506893E-2</v>
      </c>
      <c r="N32" s="509">
        <v>2.3554842712198987E-2</v>
      </c>
      <c r="P32" s="298">
        <v>2564.7701011245454</v>
      </c>
      <c r="Q32" s="227">
        <v>0.79958672228803584</v>
      </c>
      <c r="R32" s="228">
        <v>236.16443851945814</v>
      </c>
      <c r="S32" s="227">
        <v>7.36260724631701E-2</v>
      </c>
      <c r="T32" s="228">
        <v>191.31796397535362</v>
      </c>
      <c r="U32" s="227">
        <v>5.9644840550348036E-2</v>
      </c>
      <c r="V32" s="228">
        <v>22.006366188878005</v>
      </c>
      <c r="W32" s="227">
        <v>6.8606532034665027E-3</v>
      </c>
      <c r="X32" s="228">
        <v>193.3608037468691</v>
      </c>
      <c r="Y32" s="227">
        <v>6.028171149497949E-2</v>
      </c>
      <c r="Z32" s="76">
        <v>3207.6196735551043</v>
      </c>
      <c r="AA32" s="62"/>
      <c r="AB32" s="9" t="s">
        <v>37</v>
      </c>
      <c r="AC32" s="26">
        <v>197.61603980005543</v>
      </c>
      <c r="AD32" s="27">
        <v>4.2028211495634377E-2</v>
      </c>
      <c r="AE32" s="26">
        <v>3.0203518106915599</v>
      </c>
      <c r="AF32" s="27">
        <v>6.4235668733875477E-4</v>
      </c>
      <c r="AG32" s="26">
        <v>4346.4450516742354</v>
      </c>
      <c r="AH32" s="27">
        <v>0.92438504521568199</v>
      </c>
      <c r="AI32" s="26">
        <v>61.483319469865357</v>
      </c>
      <c r="AJ32" s="27">
        <v>1.3076033487704936E-2</v>
      </c>
      <c r="AK32" s="26">
        <v>93.42070766143388</v>
      </c>
      <c r="AL32" s="27">
        <v>1.9868353113639679E-2</v>
      </c>
      <c r="AM32" s="32">
        <v>4701.9854704162826</v>
      </c>
      <c r="AN32" s="62"/>
      <c r="AP32" s="37" t="s">
        <v>37</v>
      </c>
      <c r="AQ32" s="26">
        <v>2898.7757876270025</v>
      </c>
      <c r="AR32" s="227">
        <v>0.90456416000846163</v>
      </c>
      <c r="AS32" s="26">
        <v>289.72085008043791</v>
      </c>
      <c r="AT32" s="227">
        <v>9.0407508751991314E-2</v>
      </c>
      <c r="AU32" s="26">
        <v>16.11384299067424</v>
      </c>
      <c r="AV32" s="227">
        <v>5.0283312395470563E-3</v>
      </c>
      <c r="AW32" s="612">
        <v>1.0021731363380499</v>
      </c>
      <c r="AX32" s="613">
        <v>3.3818922400383574E-4</v>
      </c>
      <c r="AY32" s="612">
        <v>2.9996386032495899</v>
      </c>
      <c r="AZ32" s="613">
        <v>1.0127449131926067E-3</v>
      </c>
      <c r="BA32" s="612">
        <v>12.1120312510866</v>
      </c>
      <c r="BB32" s="613">
        <v>3.4362265471412183E-3</v>
      </c>
      <c r="BC32" s="612"/>
      <c r="BD32" s="613">
        <v>2.0092480201123124E-3</v>
      </c>
      <c r="BE32" s="76">
        <v>3204.6104806981148</v>
      </c>
      <c r="BG32" s="37" t="s">
        <v>37</v>
      </c>
      <c r="BH32" s="26">
        <v>53.619079548433696</v>
      </c>
      <c r="BI32" s="227">
        <v>1.6716158711237113E-2</v>
      </c>
      <c r="BJ32" s="26">
        <v>278.57508477854947</v>
      </c>
      <c r="BK32" s="227">
        <v>8.6847916252426549E-2</v>
      </c>
      <c r="BL32" s="26">
        <v>739.61492948064188</v>
      </c>
      <c r="BM32" s="227">
        <v>0.23058061888643544</v>
      </c>
      <c r="BN32" s="26">
        <v>1148.0342573861506</v>
      </c>
      <c r="BO32" s="227">
        <v>0.3579084723949672</v>
      </c>
      <c r="BP32" s="26">
        <v>617.0706422738308</v>
      </c>
      <c r="BQ32" s="227">
        <v>0.19237649879791152</v>
      </c>
      <c r="BR32" s="26">
        <v>370.70568008749785</v>
      </c>
      <c r="BS32" s="227">
        <v>0.11557033495702229</v>
      </c>
      <c r="BT32" s="76">
        <v>3207.6196735551039</v>
      </c>
      <c r="BV32" s="99">
        <v>0.84789027263987271</v>
      </c>
      <c r="BW32" s="37" t="s">
        <v>37</v>
      </c>
      <c r="BX32" s="26">
        <v>1440.6297508405487</v>
      </c>
      <c r="BY32" s="227">
        <v>0.44912735843269397</v>
      </c>
      <c r="BZ32" s="26">
        <v>1279.0797686951166</v>
      </c>
      <c r="CA32" s="227">
        <v>0.39876291420717869</v>
      </c>
      <c r="CB32" s="26">
        <v>289.8193953604756</v>
      </c>
      <c r="CC32" s="227">
        <v>9.0353416195149736E-2</v>
      </c>
      <c r="CD32" s="26">
        <v>124.78369016289493</v>
      </c>
      <c r="CE32" s="227">
        <v>3.8902271111397976E-2</v>
      </c>
      <c r="CF32" s="26">
        <v>73.307068496078472</v>
      </c>
      <c r="CG32" s="227">
        <v>2.2854040053579591E-2</v>
      </c>
      <c r="CH32" s="76">
        <v>3207.6196735551143</v>
      </c>
      <c r="CI32" s="661">
        <v>0.84789027263987271</v>
      </c>
      <c r="CJ32" s="37" t="s">
        <v>37</v>
      </c>
      <c r="CK32" s="26">
        <v>2719.7095195356655</v>
      </c>
      <c r="CL32" s="227">
        <v>0.84789027263987271</v>
      </c>
      <c r="CM32" s="26">
        <v>414.60308552337045</v>
      </c>
      <c r="CN32" s="227">
        <v>0.12925568730654768</v>
      </c>
      <c r="CO32" s="26">
        <v>73.307068496078472</v>
      </c>
      <c r="CP32" s="227">
        <v>2.2854040053579591E-2</v>
      </c>
      <c r="CQ32" s="76">
        <v>3207.6196735551143</v>
      </c>
      <c r="CS32" s="37" t="s">
        <v>37</v>
      </c>
      <c r="CT32" s="26">
        <v>140.96946763725521</v>
      </c>
      <c r="CU32" s="227">
        <v>4.3948311203932132E-2</v>
      </c>
      <c r="CV32" s="26">
        <v>240.58380355802731</v>
      </c>
      <c r="CW32" s="227">
        <v>7.5003843361323555E-2</v>
      </c>
      <c r="CX32" s="26">
        <v>305.42660680384495</v>
      </c>
      <c r="CY32" s="227">
        <v>9.5219083896355625E-2</v>
      </c>
      <c r="CZ32" s="26">
        <v>587.39628737667567</v>
      </c>
      <c r="DA32" s="227">
        <v>0.18312529138644576</v>
      </c>
      <c r="DB32" s="26">
        <v>600.05082297985598</v>
      </c>
      <c r="DC32" s="227">
        <v>0.18707043978028726</v>
      </c>
      <c r="DD32" s="26">
        <v>1333.1926851994517</v>
      </c>
      <c r="DE32" s="227">
        <v>0.41563303037165572</v>
      </c>
      <c r="DF32" s="76">
        <v>3207.6196735551107</v>
      </c>
    </row>
    <row r="33" spans="1:110" ht="13.5" thickBot="1" x14ac:dyDescent="0.25">
      <c r="A33" s="3"/>
      <c r="B33" s="36" t="s">
        <v>277</v>
      </c>
      <c r="C33" s="68">
        <v>14025</v>
      </c>
      <c r="D33" s="68">
        <v>108316</v>
      </c>
      <c r="E33" s="53">
        <v>0.12948225562243806</v>
      </c>
      <c r="F33" s="387">
        <v>17545.298964000001</v>
      </c>
      <c r="G33" s="388">
        <v>0.15551819087086138</v>
      </c>
      <c r="H33" s="68">
        <v>19780.437001443654</v>
      </c>
      <c r="I33" s="53">
        <v>0.18522518041338243</v>
      </c>
      <c r="J33" s="68">
        <v>2235.1380374436521</v>
      </c>
      <c r="K33" s="112">
        <v>0.12739241673965082</v>
      </c>
      <c r="L33" s="508">
        <v>2.4271342128770801E-2</v>
      </c>
      <c r="M33" s="508">
        <v>2.2647098020115886E-2</v>
      </c>
      <c r="N33" s="508">
        <v>2.318822633730222E-2</v>
      </c>
      <c r="P33" s="297">
        <v>11336.130229027236</v>
      </c>
      <c r="Q33" s="224">
        <v>0.83585095443470181</v>
      </c>
      <c r="R33" s="225">
        <v>712.44487989091408</v>
      </c>
      <c r="S33" s="224">
        <v>5.2530953756521656E-2</v>
      </c>
      <c r="T33" s="225">
        <v>615.29229580842457</v>
      </c>
      <c r="U33" s="224">
        <v>4.5367567442979387E-2</v>
      </c>
      <c r="V33" s="225">
        <v>45.789108848523867</v>
      </c>
      <c r="W33" s="224">
        <v>3.3761847791543369E-3</v>
      </c>
      <c r="X33" s="225">
        <v>852.72583328006067</v>
      </c>
      <c r="Y33" s="224">
        <v>6.2874339586642791E-2</v>
      </c>
      <c r="Z33" s="75">
        <v>13562.38234685516</v>
      </c>
      <c r="AA33" s="62"/>
      <c r="AB33" s="11" t="s">
        <v>277</v>
      </c>
      <c r="AC33" s="68">
        <v>544.24467486478488</v>
      </c>
      <c r="AD33" s="53">
        <v>2.7514289741175271E-2</v>
      </c>
      <c r="AE33" s="68">
        <v>17.023625058793009</v>
      </c>
      <c r="AF33" s="53">
        <v>8.6062937120906676E-4</v>
      </c>
      <c r="AG33" s="68">
        <v>18467.066888987149</v>
      </c>
      <c r="AH33" s="53">
        <v>0.93360257347395059</v>
      </c>
      <c r="AI33" s="68">
        <v>344.81105618786466</v>
      </c>
      <c r="AJ33" s="53">
        <v>1.7431923074434554E-2</v>
      </c>
      <c r="AK33" s="68">
        <v>407.29075634506444</v>
      </c>
      <c r="AL33" s="53">
        <v>2.0590584339230663E-2</v>
      </c>
      <c r="AM33" s="48">
        <v>19780.437001443654</v>
      </c>
      <c r="AN33" s="62"/>
      <c r="AP33" s="36" t="s">
        <v>277</v>
      </c>
      <c r="AQ33" s="68">
        <v>12202.83029170701</v>
      </c>
      <c r="AR33" s="224">
        <v>0.90018591354172361</v>
      </c>
      <c r="AS33" s="68">
        <v>1295.0216021518772</v>
      </c>
      <c r="AT33" s="224">
        <v>9.5531952516097807E-2</v>
      </c>
      <c r="AU33" s="68">
        <v>58.048179822292347</v>
      </c>
      <c r="AV33" s="224">
        <v>4.2821339421786576E-3</v>
      </c>
      <c r="AW33" s="608">
        <v>3.4999661747849897</v>
      </c>
      <c r="AX33" s="609">
        <v>3.4887097588792899E-4</v>
      </c>
      <c r="AY33" s="608">
        <v>2.9996386032495899</v>
      </c>
      <c r="AZ33" s="609">
        <v>2.3310504046600836E-4</v>
      </c>
      <c r="BA33" s="608">
        <v>51.54857504425776</v>
      </c>
      <c r="BB33" s="609">
        <v>3.9480387051311358E-3</v>
      </c>
      <c r="BC33" s="608"/>
      <c r="BD33" s="609">
        <v>7.3276077474418108E-4</v>
      </c>
      <c r="BE33" s="75">
        <v>13555.900073681179</v>
      </c>
      <c r="BG33" s="36" t="s">
        <v>277</v>
      </c>
      <c r="BH33" s="68">
        <v>143.4646617979397</v>
      </c>
      <c r="BI33" s="224">
        <v>1.0578131343657792E-2</v>
      </c>
      <c r="BJ33" s="68">
        <v>914.7976507778684</v>
      </c>
      <c r="BK33" s="224">
        <v>6.7451103160352299E-2</v>
      </c>
      <c r="BL33" s="68">
        <v>3198.2212336055454</v>
      </c>
      <c r="BM33" s="224">
        <v>0.23581559285173431</v>
      </c>
      <c r="BN33" s="68">
        <v>5410.0630723917566</v>
      </c>
      <c r="BO33" s="224">
        <v>0.39890212014604054</v>
      </c>
      <c r="BP33" s="68">
        <v>2794.8295660859367</v>
      </c>
      <c r="BQ33" s="224">
        <v>0.20607217040551881</v>
      </c>
      <c r="BR33" s="68">
        <v>1101.0061621961133</v>
      </c>
      <c r="BS33" s="224">
        <v>8.1180882092696222E-2</v>
      </c>
      <c r="BT33" s="75">
        <v>13562.38234685516</v>
      </c>
      <c r="BV33" s="99">
        <v>0.85303895632274562</v>
      </c>
      <c r="BW33" s="36" t="s">
        <v>277</v>
      </c>
      <c r="BX33" s="68">
        <v>5986.0046567132158</v>
      </c>
      <c r="BY33" s="224">
        <v>0.44136822747083543</v>
      </c>
      <c r="BZ33" s="68">
        <v>5583.2358256981479</v>
      </c>
      <c r="CA33" s="224">
        <v>0.41167072885191014</v>
      </c>
      <c r="CB33" s="68">
        <v>1183.1862255590459</v>
      </c>
      <c r="CC33" s="224">
        <v>8.7240294168037649E-2</v>
      </c>
      <c r="CD33" s="68">
        <v>486.94358222248508</v>
      </c>
      <c r="CE33" s="224">
        <v>3.5903985728244638E-2</v>
      </c>
      <c r="CF33" s="68">
        <v>323.01205666227497</v>
      </c>
      <c r="CG33" s="224">
        <v>2.3816763780972052E-2</v>
      </c>
      <c r="CH33" s="75">
        <v>13562.382346855171</v>
      </c>
      <c r="CI33" s="661">
        <v>0.85303895632274562</v>
      </c>
      <c r="CJ33" s="36" t="s">
        <v>277</v>
      </c>
      <c r="CK33" s="68">
        <v>11569.240482411364</v>
      </c>
      <c r="CL33" s="224">
        <v>0.85303895632274573</v>
      </c>
      <c r="CM33" s="68">
        <v>1670.1298077815311</v>
      </c>
      <c r="CN33" s="224">
        <v>0.12314427989628231</v>
      </c>
      <c r="CO33" s="68">
        <v>323.01205666227497</v>
      </c>
      <c r="CP33" s="224">
        <v>2.3816763780972056E-2</v>
      </c>
      <c r="CQ33" s="75">
        <v>13562.382346855169</v>
      </c>
      <c r="CS33" s="36" t="s">
        <v>277</v>
      </c>
      <c r="CT33" s="68">
        <v>396.96474194160044</v>
      </c>
      <c r="CU33" s="224">
        <v>2.9269543638374734E-2</v>
      </c>
      <c r="CV33" s="68">
        <v>754.6786191932805</v>
      </c>
      <c r="CW33" s="224">
        <v>5.5644989198249131E-2</v>
      </c>
      <c r="CX33" s="68">
        <v>965.76855397484405</v>
      </c>
      <c r="CY33" s="224">
        <v>7.1209359039990899E-2</v>
      </c>
      <c r="CZ33" s="68">
        <v>2130.8902105595494</v>
      </c>
      <c r="DA33" s="224">
        <v>0.15711769186728894</v>
      </c>
      <c r="DB33" s="68">
        <v>2360.4162801709645</v>
      </c>
      <c r="DC33" s="224">
        <v>0.17404141984820945</v>
      </c>
      <c r="DD33" s="68">
        <v>6953.6639410149292</v>
      </c>
      <c r="DE33" s="224">
        <v>0.51271699640788693</v>
      </c>
      <c r="DF33" s="75">
        <v>13562.382346855167</v>
      </c>
    </row>
    <row r="34" spans="1:110" x14ac:dyDescent="0.2">
      <c r="A34" s="1">
        <v>97210</v>
      </c>
      <c r="B34" s="33" t="s">
        <v>33</v>
      </c>
      <c r="C34" s="70">
        <v>2093</v>
      </c>
      <c r="D34" s="13">
        <v>18533</v>
      </c>
      <c r="E34" s="52">
        <v>0.11293368585765931</v>
      </c>
      <c r="F34" s="70">
        <v>2894.1127150000002</v>
      </c>
      <c r="G34" s="52">
        <v>0.14944097029548181</v>
      </c>
      <c r="H34" s="70">
        <v>3408.9835020563828</v>
      </c>
      <c r="I34" s="52">
        <v>0.17982525833736021</v>
      </c>
      <c r="J34" s="70">
        <v>514.8707870563826</v>
      </c>
      <c r="K34" s="109">
        <v>0.17790281089877405</v>
      </c>
      <c r="L34" s="507">
        <v>3.3289203549729418E-2</v>
      </c>
      <c r="M34" s="507">
        <v>3.2938872012642673E-2</v>
      </c>
      <c r="N34" s="507">
        <v>3.3055635992109478E-2</v>
      </c>
      <c r="P34" s="909">
        <v>2047.2636045033316</v>
      </c>
      <c r="Q34" s="237">
        <v>0.91263872814170532</v>
      </c>
      <c r="R34" s="910">
        <v>42.678058135521312</v>
      </c>
      <c r="S34" s="237">
        <v>1.9025224016430049E-2</v>
      </c>
      <c r="T34" s="910">
        <v>72.703960028445806</v>
      </c>
      <c r="U34" s="237">
        <v>3.2410310751029708E-2</v>
      </c>
      <c r="V34" s="910">
        <v>12.558672921495781</v>
      </c>
      <c r="W34" s="237">
        <v>5.598463850483076E-3</v>
      </c>
      <c r="X34" s="910">
        <v>68.031216311872157</v>
      </c>
      <c r="Y34" s="237">
        <v>3.032727324035189E-2</v>
      </c>
      <c r="Z34" s="72">
        <v>2243.2355119006666</v>
      </c>
      <c r="AA34" s="62"/>
      <c r="AB34" s="6" t="s">
        <v>121</v>
      </c>
      <c r="AC34" s="22">
        <v>103.16752212173071</v>
      </c>
      <c r="AD34" s="23">
        <v>3.0263426637147855E-2</v>
      </c>
      <c r="AE34" s="22">
        <v>9.9853834668404797</v>
      </c>
      <c r="AF34" s="23">
        <v>2.9291381025508194E-3</v>
      </c>
      <c r="AG34" s="22">
        <v>3123.188264951983</v>
      </c>
      <c r="AH34" s="23">
        <v>0.91616408910984726</v>
      </c>
      <c r="AI34" s="22">
        <v>90.356536541771519</v>
      </c>
      <c r="AJ34" s="23">
        <v>2.6505419133670265E-2</v>
      </c>
      <c r="AK34" s="22">
        <v>82.285794974056898</v>
      </c>
      <c r="AL34" s="23">
        <v>2.4137927016783765E-2</v>
      </c>
      <c r="AM34" s="30">
        <v>3408.9835020563828</v>
      </c>
      <c r="AN34" s="62"/>
      <c r="AP34" s="33" t="s">
        <v>33</v>
      </c>
      <c r="AQ34" s="70">
        <v>2065.4281797830472</v>
      </c>
      <c r="AR34" s="237">
        <v>0.92178670450585276</v>
      </c>
      <c r="AS34" s="70">
        <v>165.22701767839294</v>
      </c>
      <c r="AT34" s="237">
        <v>7.3739706668035351E-2</v>
      </c>
      <c r="AU34" s="70">
        <v>10.02387686983125</v>
      </c>
      <c r="AV34" s="237">
        <v>4.4735888261119537E-3</v>
      </c>
      <c r="AW34" s="610">
        <v>0</v>
      </c>
      <c r="AX34" s="611">
        <v>2.3600136221073789E-4</v>
      </c>
      <c r="AY34" s="610">
        <v>0</v>
      </c>
      <c r="AZ34" s="611">
        <v>0</v>
      </c>
      <c r="BA34" s="610">
        <v>10.02387686983125</v>
      </c>
      <c r="BB34" s="611">
        <v>0</v>
      </c>
      <c r="BC34" s="610"/>
      <c r="BD34" s="611">
        <v>1.1724184737203626E-3</v>
      </c>
      <c r="BE34" s="72">
        <v>2240.6790743312713</v>
      </c>
      <c r="BG34" s="33" t="s">
        <v>33</v>
      </c>
      <c r="BH34" s="70">
        <v>17.547154399953271</v>
      </c>
      <c r="BI34" s="237">
        <v>7.8222524148103285E-3</v>
      </c>
      <c r="BJ34" s="70">
        <v>160.44309044388243</v>
      </c>
      <c r="BK34" s="237">
        <v>7.1523069955299043E-2</v>
      </c>
      <c r="BL34" s="70">
        <v>536.54420100424898</v>
      </c>
      <c r="BM34" s="237">
        <v>0.23918317900987646</v>
      </c>
      <c r="BN34" s="70">
        <v>1006.5009752998592</v>
      </c>
      <c r="BO34" s="237">
        <v>0.44868270404968003</v>
      </c>
      <c r="BP34" s="70">
        <v>351.29437977199257</v>
      </c>
      <c r="BQ34" s="237">
        <v>0.15660164878289798</v>
      </c>
      <c r="BR34" s="70">
        <v>170.90571098073025</v>
      </c>
      <c r="BS34" s="237">
        <v>7.6187145787436239E-2</v>
      </c>
      <c r="BT34" s="72">
        <v>2243.2355119006666</v>
      </c>
      <c r="BV34" s="99">
        <v>0.847870251725659</v>
      </c>
      <c r="BW34" s="408" t="s">
        <v>33</v>
      </c>
      <c r="BX34" s="412">
        <v>896.19418571822769</v>
      </c>
      <c r="BY34" s="594">
        <v>0.39950962837553133</v>
      </c>
      <c r="BZ34" s="412">
        <v>1005.7784724369229</v>
      </c>
      <c r="CA34" s="594">
        <v>0.44836062335012766</v>
      </c>
      <c r="CB34" s="412">
        <v>175.59842984315375</v>
      </c>
      <c r="CC34" s="594">
        <v>7.8279087911893738E-2</v>
      </c>
      <c r="CD34" s="412">
        <v>82.893879818417815</v>
      </c>
      <c r="CE34" s="594">
        <v>3.6952820771004577E-2</v>
      </c>
      <c r="CF34" s="412">
        <v>82.770544083938248</v>
      </c>
      <c r="CG34" s="594">
        <v>3.6897839591442619E-2</v>
      </c>
      <c r="CH34" s="590">
        <v>2243.2355119006606</v>
      </c>
      <c r="CI34" s="661">
        <v>0.847870251725659</v>
      </c>
      <c r="CJ34" s="408" t="s">
        <v>33</v>
      </c>
      <c r="CK34" s="412">
        <v>1901.9726581551506</v>
      </c>
      <c r="CL34" s="594">
        <v>0.847870251725659</v>
      </c>
      <c r="CM34" s="412">
        <v>258.49230966157154</v>
      </c>
      <c r="CN34" s="594">
        <v>0.1152319086828983</v>
      </c>
      <c r="CO34" s="412">
        <v>82.770544083938248</v>
      </c>
      <c r="CP34" s="594">
        <v>3.6897839591442619E-2</v>
      </c>
      <c r="CQ34" s="590">
        <v>2243.2355119006606</v>
      </c>
      <c r="CS34" s="408" t="s">
        <v>33</v>
      </c>
      <c r="CT34" s="412">
        <v>82.796863539586226</v>
      </c>
      <c r="CU34" s="594">
        <v>3.690957240126496E-2</v>
      </c>
      <c r="CV34" s="412">
        <v>212.92943809218161</v>
      </c>
      <c r="CW34" s="594">
        <v>9.4920679064932095E-2</v>
      </c>
      <c r="CX34" s="412">
        <v>148.1117767496203</v>
      </c>
      <c r="CY34" s="594">
        <v>6.6025959362656095E-2</v>
      </c>
      <c r="CZ34" s="412">
        <v>386.48232089427592</v>
      </c>
      <c r="DA34" s="594">
        <v>0.17228789346635051</v>
      </c>
      <c r="DB34" s="412">
        <v>414.44935985920063</v>
      </c>
      <c r="DC34" s="594">
        <v>0.18475517067222383</v>
      </c>
      <c r="DD34" s="412">
        <v>998.46575276579938</v>
      </c>
      <c r="DE34" s="594">
        <v>0.44510072503257242</v>
      </c>
      <c r="DF34" s="590">
        <v>2243.2355119006643</v>
      </c>
    </row>
    <row r="35" spans="1:110" x14ac:dyDescent="0.2">
      <c r="A35" s="1">
        <v>97217</v>
      </c>
      <c r="B35" s="34" t="s">
        <v>14</v>
      </c>
      <c r="C35" s="22">
        <v>941</v>
      </c>
      <c r="D35" s="14">
        <v>7269</v>
      </c>
      <c r="E35" s="23">
        <v>0.1294538450956115</v>
      </c>
      <c r="F35" s="22">
        <v>1384.2089089999999</v>
      </c>
      <c r="G35" s="23">
        <v>0.13829773039982132</v>
      </c>
      <c r="H35" s="22">
        <v>1753.7319510171083</v>
      </c>
      <c r="I35" s="23">
        <v>0.15587604837575983</v>
      </c>
      <c r="J35" s="22">
        <v>369.52304201710831</v>
      </c>
      <c r="K35" s="110">
        <v>0.26695612173459021</v>
      </c>
      <c r="L35" s="507">
        <v>4.8461082985311599E-2</v>
      </c>
      <c r="M35" s="507">
        <v>3.9348519282417671E-2</v>
      </c>
      <c r="N35" s="507">
        <v>4.2377206276038137E-2</v>
      </c>
      <c r="P35" s="909">
        <v>883.55318162800847</v>
      </c>
      <c r="Q35" s="234">
        <v>0.81733457595526549</v>
      </c>
      <c r="R35" s="910">
        <v>41.306363109177141</v>
      </c>
      <c r="S35" s="234">
        <v>3.8210624417520975E-2</v>
      </c>
      <c r="T35" s="910">
        <v>101.75469936650956</v>
      </c>
      <c r="U35" s="234">
        <v>9.4128611369990692E-2</v>
      </c>
      <c r="V35" s="910">
        <v>4.0298890838221597</v>
      </c>
      <c r="W35" s="234">
        <v>3.727865796831314E-3</v>
      </c>
      <c r="X35" s="910">
        <v>50.373613547776998</v>
      </c>
      <c r="Y35" s="234">
        <v>4.6598322460391424E-2</v>
      </c>
      <c r="Z35" s="73">
        <v>1081.0177467352944</v>
      </c>
      <c r="AA35" s="62"/>
      <c r="AB35" s="7" t="s">
        <v>14</v>
      </c>
      <c r="AC35" s="22">
        <v>68.426069870083438</v>
      </c>
      <c r="AD35" s="23">
        <v>3.9017405043227107E-2</v>
      </c>
      <c r="AE35" s="22">
        <v>5.0224441629789194</v>
      </c>
      <c r="AF35" s="23">
        <v>2.8638607856041301E-3</v>
      </c>
      <c r="AG35" s="22">
        <v>1593.7228662367627</v>
      </c>
      <c r="AH35" s="23">
        <v>0.90876080880687304</v>
      </c>
      <c r="AI35" s="22">
        <v>35.254070887544508</v>
      </c>
      <c r="AJ35" s="23">
        <v>2.0102314305842622E-2</v>
      </c>
      <c r="AK35" s="22">
        <v>51.306499859738778</v>
      </c>
      <c r="AL35" s="23">
        <v>2.9255611058453177E-2</v>
      </c>
      <c r="AM35" s="30">
        <v>1753.7319510171083</v>
      </c>
      <c r="AN35" s="62"/>
      <c r="AP35" s="34" t="s">
        <v>14</v>
      </c>
      <c r="AQ35" s="22">
        <v>901.68768250520236</v>
      </c>
      <c r="AR35" s="234">
        <v>0.83644859813084016</v>
      </c>
      <c r="AS35" s="22">
        <v>169.25534152053072</v>
      </c>
      <c r="AT35" s="234">
        <v>0.15700934579439338</v>
      </c>
      <c r="AU35" s="22">
        <v>7.0523058966887788</v>
      </c>
      <c r="AV35" s="234">
        <v>6.5420560747663902E-3</v>
      </c>
      <c r="AW35" s="604">
        <v>1.0074722709555399</v>
      </c>
      <c r="AX35" s="605">
        <v>2.3600136221073789E-4</v>
      </c>
      <c r="AY35" s="604">
        <v>0</v>
      </c>
      <c r="AZ35" s="605">
        <v>0</v>
      </c>
      <c r="BA35" s="604">
        <v>6.0448336257332391</v>
      </c>
      <c r="BB35" s="605">
        <v>0</v>
      </c>
      <c r="BC35" s="604"/>
      <c r="BD35" s="605">
        <v>0</v>
      </c>
      <c r="BE35" s="73">
        <v>1077.9953299224219</v>
      </c>
      <c r="BG35" s="34" t="s">
        <v>14</v>
      </c>
      <c r="BH35" s="22">
        <v>16.119556335288642</v>
      </c>
      <c r="BI35" s="234">
        <v>1.4911463187325259E-2</v>
      </c>
      <c r="BJ35" s="22">
        <v>86.642615302176438</v>
      </c>
      <c r="BK35" s="234">
        <v>8.0149114631873256E-2</v>
      </c>
      <c r="BL35" s="22">
        <v>265.97267953226253</v>
      </c>
      <c r="BM35" s="234">
        <v>0.24603914259086671</v>
      </c>
      <c r="BN35" s="22">
        <v>387.87682431788284</v>
      </c>
      <c r="BO35" s="234">
        <v>0.35880708294501396</v>
      </c>
      <c r="BP35" s="22">
        <v>211.56917690066339</v>
      </c>
      <c r="BQ35" s="234">
        <v>0.195712954333644</v>
      </c>
      <c r="BR35" s="22">
        <v>112.83689434702048</v>
      </c>
      <c r="BS35" s="234">
        <v>0.10438024231127679</v>
      </c>
      <c r="BT35" s="73">
        <v>1081.0177467352944</v>
      </c>
      <c r="BV35" s="99">
        <v>0.89189189189189133</v>
      </c>
      <c r="BW35" s="415" t="s">
        <v>14</v>
      </c>
      <c r="BX35" s="419">
        <v>468.47460599432367</v>
      </c>
      <c r="BY35" s="589">
        <v>0.43336439888164002</v>
      </c>
      <c r="BZ35" s="419">
        <v>495.67635731012302</v>
      </c>
      <c r="CA35" s="589">
        <v>0.45852749301025131</v>
      </c>
      <c r="CB35" s="419">
        <v>71.530531237843334</v>
      </c>
      <c r="CC35" s="589">
        <v>6.6169617893756125E-2</v>
      </c>
      <c r="CD35" s="419">
        <v>25.186806773888492</v>
      </c>
      <c r="CE35" s="589">
        <v>2.3299161230195813E-2</v>
      </c>
      <c r="CF35" s="419">
        <v>20.149445419110798</v>
      </c>
      <c r="CG35" s="589">
        <v>1.8639328984156656E-2</v>
      </c>
      <c r="CH35" s="591">
        <v>1081.0177467352894</v>
      </c>
      <c r="CI35" s="661">
        <v>0.89189189189189133</v>
      </c>
      <c r="CJ35" s="415" t="s">
        <v>14</v>
      </c>
      <c r="CK35" s="419">
        <v>964.15096330444669</v>
      </c>
      <c r="CL35" s="589">
        <v>0.89189189189189133</v>
      </c>
      <c r="CM35" s="419">
        <v>96.717338011731826</v>
      </c>
      <c r="CN35" s="589">
        <v>8.9468779123951944E-2</v>
      </c>
      <c r="CO35" s="419">
        <v>20.149445419110798</v>
      </c>
      <c r="CP35" s="589">
        <v>1.8639328984156656E-2</v>
      </c>
      <c r="CQ35" s="591">
        <v>1081.0177467352894</v>
      </c>
      <c r="CS35" s="415" t="s">
        <v>14</v>
      </c>
      <c r="CT35" s="419">
        <v>69.515586695932242</v>
      </c>
      <c r="CU35" s="589">
        <v>6.4305684995340257E-2</v>
      </c>
      <c r="CV35" s="419">
        <v>91.679976656954253</v>
      </c>
      <c r="CW35" s="589">
        <v>8.4808946877912642E-2</v>
      </c>
      <c r="CX35" s="419">
        <v>135.00128430804264</v>
      </c>
      <c r="CY35" s="589">
        <v>0.1248835041938495</v>
      </c>
      <c r="CZ35" s="419">
        <v>266.98015180321732</v>
      </c>
      <c r="DA35" s="589">
        <v>0.24697110904007427</v>
      </c>
      <c r="DB35" s="419">
        <v>150.11336837237562</v>
      </c>
      <c r="DC35" s="589">
        <v>0.13886300093196682</v>
      </c>
      <c r="DD35" s="419">
        <v>367.7273788987705</v>
      </c>
      <c r="DE35" s="589">
        <v>0.34016775396085652</v>
      </c>
      <c r="DF35" s="591">
        <v>1081.0177467352926</v>
      </c>
    </row>
    <row r="36" spans="1:110" x14ac:dyDescent="0.2">
      <c r="A36" s="1">
        <v>97220</v>
      </c>
      <c r="B36" s="34" t="s">
        <v>28</v>
      </c>
      <c r="C36" s="22">
        <v>1576</v>
      </c>
      <c r="D36" s="14">
        <v>13019</v>
      </c>
      <c r="E36" s="23">
        <v>0.12105384438128888</v>
      </c>
      <c r="F36" s="22">
        <v>1982.3926100000001</v>
      </c>
      <c r="G36" s="23">
        <v>0.14076576397150622</v>
      </c>
      <c r="H36" s="22">
        <v>2284.3373385886907</v>
      </c>
      <c r="I36" s="23">
        <v>0.17623547919197374</v>
      </c>
      <c r="J36" s="22">
        <v>301.94472858869062</v>
      </c>
      <c r="K36" s="110">
        <v>0.1523132839910509</v>
      </c>
      <c r="L36" s="507">
        <v>2.8760104054723179E-2</v>
      </c>
      <c r="M36" s="507">
        <v>2.32066303391123E-2</v>
      </c>
      <c r="N36" s="507">
        <v>2.505444924124367E-2</v>
      </c>
      <c r="P36" s="909">
        <v>1452.7290099827642</v>
      </c>
      <c r="Q36" s="234">
        <v>0.87878506127817146</v>
      </c>
      <c r="R36" s="910">
        <v>62.609930399759349</v>
      </c>
      <c r="S36" s="234">
        <v>3.7874008947909259E-2</v>
      </c>
      <c r="T36" s="910">
        <v>37.569079281693057</v>
      </c>
      <c r="U36" s="234">
        <v>2.2726293349864903E-2</v>
      </c>
      <c r="V36" s="910">
        <v>12.53350365312121</v>
      </c>
      <c r="W36" s="234">
        <v>7.5817690017555214E-3</v>
      </c>
      <c r="X36" s="910">
        <v>87.669201926221945</v>
      </c>
      <c r="Y36" s="234">
        <v>5.3032867422298811E-2</v>
      </c>
      <c r="Z36" s="73">
        <v>1653.1107252435597</v>
      </c>
      <c r="AA36" s="62"/>
      <c r="AB36" s="7" t="s">
        <v>28</v>
      </c>
      <c r="AC36" s="22">
        <v>45.029324739378254</v>
      </c>
      <c r="AD36" s="23">
        <v>1.9712204488676034E-2</v>
      </c>
      <c r="AE36" s="22">
        <v>5.0023985339718298</v>
      </c>
      <c r="AF36" s="23">
        <v>2.1898685669001984E-3</v>
      </c>
      <c r="AG36" s="22">
        <v>1908.6472733181349</v>
      </c>
      <c r="AH36" s="23">
        <v>0.83553652128163147</v>
      </c>
      <c r="AI36" s="22">
        <v>220.44560858173296</v>
      </c>
      <c r="AJ36" s="23">
        <v>9.6503088601584852E-2</v>
      </c>
      <c r="AK36" s="22">
        <v>105.21273341547294</v>
      </c>
      <c r="AL36" s="23">
        <v>4.6058317061207547E-2</v>
      </c>
      <c r="AM36" s="30">
        <v>2284.3373385886907</v>
      </c>
      <c r="AN36" s="62"/>
      <c r="AP36" s="34" t="s">
        <v>28</v>
      </c>
      <c r="AQ36" s="22">
        <v>1477.7993294877265</v>
      </c>
      <c r="AR36" s="234">
        <v>0.89395060289745187</v>
      </c>
      <c r="AS36" s="22">
        <v>170.30727493585738</v>
      </c>
      <c r="AT36" s="234">
        <v>0.10302230354882309</v>
      </c>
      <c r="AU36" s="22">
        <v>5.0041208199786</v>
      </c>
      <c r="AV36" s="234">
        <v>3.0270935537250921E-3</v>
      </c>
      <c r="AW36" s="604">
        <v>0</v>
      </c>
      <c r="AX36" s="605">
        <v>2.3600136221073789E-4</v>
      </c>
      <c r="AY36" s="604">
        <v>0</v>
      </c>
      <c r="AZ36" s="605">
        <v>0</v>
      </c>
      <c r="BA36" s="604">
        <v>5.0041208199786</v>
      </c>
      <c r="BB36" s="605">
        <v>0</v>
      </c>
      <c r="BC36" s="604"/>
      <c r="BD36" s="605">
        <v>0</v>
      </c>
      <c r="BE36" s="73">
        <v>1653.1107252435625</v>
      </c>
      <c r="BG36" s="34" t="s">
        <v>28</v>
      </c>
      <c r="BH36" s="22">
        <v>5.0049696095833003</v>
      </c>
      <c r="BI36" s="234">
        <v>3.0276070036663136E-3</v>
      </c>
      <c r="BJ36" s="22">
        <v>120.27560538380594</v>
      </c>
      <c r="BK36" s="234">
        <v>7.2757138131860605E-2</v>
      </c>
      <c r="BL36" s="22">
        <v>561.10187443356415</v>
      </c>
      <c r="BM36" s="234">
        <v>0.33942183416110538</v>
      </c>
      <c r="BN36" s="22">
        <v>743.81641299706109</v>
      </c>
      <c r="BO36" s="234">
        <v>0.44994954157560829</v>
      </c>
      <c r="BP36" s="22">
        <v>167.80176175248172</v>
      </c>
      <c r="BQ36" s="234">
        <v>0.10150666811974061</v>
      </c>
      <c r="BR36" s="22">
        <v>55.110101067063631</v>
      </c>
      <c r="BS36" s="234">
        <v>3.3337211008018855E-2</v>
      </c>
      <c r="BT36" s="73">
        <v>1653.1107252435597</v>
      </c>
      <c r="BV36" s="99">
        <v>0.84847439846057338</v>
      </c>
      <c r="BW36" s="415" t="s">
        <v>28</v>
      </c>
      <c r="BX36" s="419">
        <v>771.35721538699295</v>
      </c>
      <c r="BY36" s="589">
        <v>0.46660952809034845</v>
      </c>
      <c r="BZ36" s="419">
        <v>631.26491280276207</v>
      </c>
      <c r="CA36" s="589">
        <v>0.38186487037022498</v>
      </c>
      <c r="CB36" s="419">
        <v>157.80594742624123</v>
      </c>
      <c r="CC36" s="589">
        <v>9.5459998544858898E-2</v>
      </c>
      <c r="CD36" s="419">
        <v>47.611984216090022</v>
      </c>
      <c r="CE36" s="589">
        <v>2.8801448982841142E-2</v>
      </c>
      <c r="CF36" s="419">
        <v>45.070665411477563</v>
      </c>
      <c r="CG36" s="589">
        <v>2.7264154011726591E-2</v>
      </c>
      <c r="CH36" s="591">
        <v>1653.1107252435638</v>
      </c>
      <c r="CI36" s="661">
        <v>0.84847439846057338</v>
      </c>
      <c r="CJ36" s="415" t="s">
        <v>28</v>
      </c>
      <c r="CK36" s="419">
        <v>1402.6221281897551</v>
      </c>
      <c r="CL36" s="589">
        <v>0.84847439846057338</v>
      </c>
      <c r="CM36" s="419">
        <v>205.41793164233127</v>
      </c>
      <c r="CN36" s="589">
        <v>0.12426144752770002</v>
      </c>
      <c r="CO36" s="419">
        <v>45.070665411477563</v>
      </c>
      <c r="CP36" s="589">
        <v>2.7264154011726587E-2</v>
      </c>
      <c r="CQ36" s="591">
        <v>1653.110725243564</v>
      </c>
      <c r="CS36" s="415" t="s">
        <v>28</v>
      </c>
      <c r="CT36" s="419">
        <v>47.593543408600269</v>
      </c>
      <c r="CU36" s="589">
        <v>2.8790293766673143E-2</v>
      </c>
      <c r="CV36" s="419">
        <v>107.68817235707101</v>
      </c>
      <c r="CW36" s="589">
        <v>6.5142746164933776E-2</v>
      </c>
      <c r="CX36" s="419">
        <v>125.21223053238585</v>
      </c>
      <c r="CY36" s="589">
        <v>7.5743402193423889E-2</v>
      </c>
      <c r="CZ36" s="419">
        <v>295.49104465709735</v>
      </c>
      <c r="DA36" s="589">
        <v>0.17874848922389083</v>
      </c>
      <c r="DB36" s="419">
        <v>290.50696339662858</v>
      </c>
      <c r="DC36" s="589">
        <v>0.17573351800365727</v>
      </c>
      <c r="DD36" s="419">
        <v>786.61877089178006</v>
      </c>
      <c r="DE36" s="589">
        <v>0.47584155064742123</v>
      </c>
      <c r="DF36" s="591">
        <v>1653.1107252435629</v>
      </c>
    </row>
    <row r="37" spans="1:110" x14ac:dyDescent="0.2">
      <c r="A37" s="1">
        <v>97226</v>
      </c>
      <c r="B37" s="34" t="s">
        <v>21</v>
      </c>
      <c r="C37" s="22">
        <v>477</v>
      </c>
      <c r="D37" s="14">
        <v>4152</v>
      </c>
      <c r="E37" s="23">
        <v>0.11488439306358382</v>
      </c>
      <c r="F37" s="22">
        <v>659</v>
      </c>
      <c r="G37" s="23">
        <v>0.14012332541273606</v>
      </c>
      <c r="H37" s="22">
        <v>815</v>
      </c>
      <c r="I37" s="23">
        <v>0.18875177382560762</v>
      </c>
      <c r="J37" s="22">
        <v>156</v>
      </c>
      <c r="K37" s="110">
        <v>0.23672230652503792</v>
      </c>
      <c r="L37" s="507">
        <v>4.3408664577233358E-2</v>
      </c>
      <c r="M37" s="507">
        <v>3.2848691275862762E-2</v>
      </c>
      <c r="N37" s="507">
        <v>3.635675377960057E-2</v>
      </c>
      <c r="P37" s="909">
        <v>482</v>
      </c>
      <c r="Q37" s="234">
        <v>0.84265734265734271</v>
      </c>
      <c r="R37" s="910">
        <v>26</v>
      </c>
      <c r="S37" s="234">
        <v>4.5454545454545456E-2</v>
      </c>
      <c r="T37" s="910">
        <v>33</v>
      </c>
      <c r="U37" s="234">
        <v>5.7692307692307696E-2</v>
      </c>
      <c r="V37" s="910">
        <v>3</v>
      </c>
      <c r="W37" s="234">
        <v>5.244755244755245E-3</v>
      </c>
      <c r="X37" s="910">
        <v>28</v>
      </c>
      <c r="Y37" s="234">
        <v>4.8951048951048952E-2</v>
      </c>
      <c r="Z37" s="73">
        <v>572</v>
      </c>
      <c r="AA37" s="62"/>
      <c r="AB37" s="7" t="s">
        <v>21</v>
      </c>
      <c r="AC37" s="22">
        <v>35</v>
      </c>
      <c r="AD37" s="23">
        <v>4.2944785276073622E-2</v>
      </c>
      <c r="AE37" s="22">
        <v>5</v>
      </c>
      <c r="AF37" s="23">
        <v>6.1349693251533744E-3</v>
      </c>
      <c r="AG37" s="22">
        <v>735</v>
      </c>
      <c r="AH37" s="23">
        <v>0.90184049079754602</v>
      </c>
      <c r="AI37" s="22">
        <v>15</v>
      </c>
      <c r="AJ37" s="23">
        <v>1.8404907975460124E-2</v>
      </c>
      <c r="AK37" s="22">
        <v>25</v>
      </c>
      <c r="AL37" s="23">
        <v>3.0674846625766871E-2</v>
      </c>
      <c r="AM37" s="30">
        <v>815</v>
      </c>
      <c r="AN37" s="62"/>
      <c r="AP37" s="34" t="s">
        <v>21</v>
      </c>
      <c r="AQ37" s="22">
        <v>508</v>
      </c>
      <c r="AR37" s="234">
        <v>0.88811188811188813</v>
      </c>
      <c r="AS37" s="22">
        <v>61</v>
      </c>
      <c r="AT37" s="234">
        <v>0.10664335664335664</v>
      </c>
      <c r="AU37" s="22">
        <v>3</v>
      </c>
      <c r="AV37" s="234">
        <v>5.244755244755245E-3</v>
      </c>
      <c r="AW37" s="604">
        <v>0</v>
      </c>
      <c r="AX37" s="605">
        <v>2.3600136221073789E-4</v>
      </c>
      <c r="AY37" s="604">
        <v>0</v>
      </c>
      <c r="AZ37" s="605">
        <v>0</v>
      </c>
      <c r="BA37" s="604">
        <v>3</v>
      </c>
      <c r="BB37" s="605">
        <v>0</v>
      </c>
      <c r="BC37" s="604"/>
      <c r="BD37" s="605">
        <v>0</v>
      </c>
      <c r="BE37" s="73">
        <v>572</v>
      </c>
      <c r="BG37" s="34" t="s">
        <v>21</v>
      </c>
      <c r="BH37" s="22">
        <v>7</v>
      </c>
      <c r="BI37" s="234">
        <v>1.2237762237762238E-2</v>
      </c>
      <c r="BJ37" s="22">
        <v>39</v>
      </c>
      <c r="BK37" s="234">
        <v>6.8181818181818177E-2</v>
      </c>
      <c r="BL37" s="22">
        <v>125</v>
      </c>
      <c r="BM37" s="234">
        <v>0.21853146853146854</v>
      </c>
      <c r="BN37" s="22">
        <v>222</v>
      </c>
      <c r="BO37" s="234">
        <v>0.38811188811188813</v>
      </c>
      <c r="BP37" s="22">
        <v>114</v>
      </c>
      <c r="BQ37" s="234">
        <v>0.1993006993006993</v>
      </c>
      <c r="BR37" s="22">
        <v>65</v>
      </c>
      <c r="BS37" s="234">
        <v>0.11363636363636363</v>
      </c>
      <c r="BT37" s="73">
        <v>572</v>
      </c>
      <c r="BV37" s="99">
        <v>0.82517482517482521</v>
      </c>
      <c r="BW37" s="415" t="s">
        <v>21</v>
      </c>
      <c r="BX37" s="419">
        <v>238</v>
      </c>
      <c r="BY37" s="589">
        <v>0.41608391608391609</v>
      </c>
      <c r="BZ37" s="419">
        <v>234</v>
      </c>
      <c r="CA37" s="589">
        <v>0.40909090909090912</v>
      </c>
      <c r="CB37" s="419">
        <v>59</v>
      </c>
      <c r="CC37" s="589">
        <v>0.10314685314685315</v>
      </c>
      <c r="CD37" s="419">
        <v>19</v>
      </c>
      <c r="CE37" s="589">
        <v>3.3216783216783216E-2</v>
      </c>
      <c r="CF37" s="419">
        <v>22</v>
      </c>
      <c r="CG37" s="589">
        <v>3.8461538461538464E-2</v>
      </c>
      <c r="CH37" s="591">
        <v>572</v>
      </c>
      <c r="CI37" s="661">
        <v>0.82517482517482521</v>
      </c>
      <c r="CJ37" s="415" t="s">
        <v>21</v>
      </c>
      <c r="CK37" s="419">
        <v>472</v>
      </c>
      <c r="CL37" s="589">
        <v>0.82517482517482521</v>
      </c>
      <c r="CM37" s="419">
        <v>78</v>
      </c>
      <c r="CN37" s="589">
        <v>0.13636363636363635</v>
      </c>
      <c r="CO37" s="419">
        <v>22</v>
      </c>
      <c r="CP37" s="589">
        <v>3.8461538461538464E-2</v>
      </c>
      <c r="CQ37" s="591">
        <v>572</v>
      </c>
      <c r="CS37" s="415" t="s">
        <v>21</v>
      </c>
      <c r="CT37" s="419">
        <v>26</v>
      </c>
      <c r="CU37" s="589">
        <v>4.5454545454545456E-2</v>
      </c>
      <c r="CV37" s="419">
        <v>47</v>
      </c>
      <c r="CW37" s="589">
        <v>8.2167832167832161E-2</v>
      </c>
      <c r="CX37" s="419">
        <v>68</v>
      </c>
      <c r="CY37" s="589">
        <v>0.11888111888111888</v>
      </c>
      <c r="CZ37" s="419">
        <v>138</v>
      </c>
      <c r="DA37" s="589">
        <v>0.24125874125874125</v>
      </c>
      <c r="DB37" s="419">
        <v>97</v>
      </c>
      <c r="DC37" s="589">
        <v>0.16958041958041958</v>
      </c>
      <c r="DD37" s="419">
        <v>196</v>
      </c>
      <c r="DE37" s="589">
        <v>0.34265734265734266</v>
      </c>
      <c r="DF37" s="591">
        <v>572</v>
      </c>
    </row>
    <row r="38" spans="1:110" x14ac:dyDescent="0.2">
      <c r="A38" s="1">
        <v>97232</v>
      </c>
      <c r="B38" s="35" t="s">
        <v>26</v>
      </c>
      <c r="C38" s="24">
        <v>1163</v>
      </c>
      <c r="D38" s="15">
        <v>7795</v>
      </c>
      <c r="E38" s="25">
        <v>0.14919820397690828</v>
      </c>
      <c r="F38" s="24">
        <v>1465.5973039999999</v>
      </c>
      <c r="G38" s="25">
        <v>0.16128311165753884</v>
      </c>
      <c r="H38" s="24">
        <v>1731.880245196578</v>
      </c>
      <c r="I38" s="25">
        <v>0.18973287897108937</v>
      </c>
      <c r="J38" s="24">
        <v>266.28294119657812</v>
      </c>
      <c r="K38" s="111">
        <v>0.18168902226404351</v>
      </c>
      <c r="L38" s="507">
        <v>3.3952625150485582E-2</v>
      </c>
      <c r="M38" s="507">
        <v>2.3395479446615353E-2</v>
      </c>
      <c r="N38" s="507">
        <v>2.6902496286397071E-2</v>
      </c>
      <c r="P38" s="909">
        <v>1083.6815528356992</v>
      </c>
      <c r="Q38" s="230">
        <v>0.87591483121834568</v>
      </c>
      <c r="R38" s="910">
        <v>51.173851106130236</v>
      </c>
      <c r="S38" s="230">
        <v>4.1362644807532989E-2</v>
      </c>
      <c r="T38" s="910">
        <v>43.146580344384319</v>
      </c>
      <c r="U38" s="230">
        <v>3.4874386798508204E-2</v>
      </c>
      <c r="V38" s="910">
        <v>4.0102137307687862</v>
      </c>
      <c r="W38" s="230">
        <v>3.2413633635677403E-3</v>
      </c>
      <c r="X38" s="910">
        <v>55.187486487003198</v>
      </c>
      <c r="Y38" s="230">
        <v>4.4606773812045378E-2</v>
      </c>
      <c r="Z38" s="73">
        <v>1237.1996845039857</v>
      </c>
      <c r="AA38" s="62"/>
      <c r="AB38" s="8" t="s">
        <v>26</v>
      </c>
      <c r="AC38" s="22">
        <v>61.204517908208473</v>
      </c>
      <c r="AD38" s="25">
        <v>3.5339924961879467E-2</v>
      </c>
      <c r="AE38" s="22">
        <v>2.0068176904364798</v>
      </c>
      <c r="AF38" s="25">
        <v>1.1587508408866312E-3</v>
      </c>
      <c r="AG38" s="22">
        <v>1551.2700747073991</v>
      </c>
      <c r="AH38" s="25">
        <v>0.89571440000536606</v>
      </c>
      <c r="AI38" s="22">
        <v>67.228392629622078</v>
      </c>
      <c r="AJ38" s="25">
        <v>3.8818153169702149E-2</v>
      </c>
      <c r="AK38" s="22">
        <v>50.170442260911841</v>
      </c>
      <c r="AL38" s="25">
        <v>2.896877102216569E-2</v>
      </c>
      <c r="AM38" s="31">
        <v>1731.880245196578</v>
      </c>
      <c r="AN38" s="62"/>
      <c r="AP38" s="35" t="s">
        <v>26</v>
      </c>
      <c r="AQ38" s="24">
        <v>1149.9065366201094</v>
      </c>
      <c r="AR38" s="230">
        <v>0.93019737986778805</v>
      </c>
      <c r="AS38" s="24">
        <v>69.235210320058542</v>
      </c>
      <c r="AT38" s="230">
        <v>5.6006648526070686E-2</v>
      </c>
      <c r="AU38" s="24">
        <v>17.054528718605912</v>
      </c>
      <c r="AV38" s="230">
        <v>1.3795971606141174E-2</v>
      </c>
      <c r="AW38" s="606">
        <v>2.0068176904364798</v>
      </c>
      <c r="AX38" s="607">
        <v>2.3600136221073789E-4</v>
      </c>
      <c r="AY38" s="606">
        <v>0.99998719511406997</v>
      </c>
      <c r="AZ38" s="607">
        <v>0</v>
      </c>
      <c r="BA38" s="606">
        <v>14.047723833055363</v>
      </c>
      <c r="BB38" s="607">
        <v>0</v>
      </c>
      <c r="BC38" s="606"/>
      <c r="BD38" s="607">
        <v>8.1103307965676172E-4</v>
      </c>
      <c r="BE38" s="74">
        <v>1236.1962756587739</v>
      </c>
      <c r="BG38" s="35" t="s">
        <v>26</v>
      </c>
      <c r="BH38" s="24">
        <v>9.0272579568599856</v>
      </c>
      <c r="BI38" s="230">
        <v>7.2965246192082294E-3</v>
      </c>
      <c r="BJ38" s="24">
        <v>81.27611646267745</v>
      </c>
      <c r="BK38" s="230">
        <v>6.569361234137594E-2</v>
      </c>
      <c r="BL38" s="24">
        <v>316.07378624374564</v>
      </c>
      <c r="BM38" s="230">
        <v>0.25547515910535085</v>
      </c>
      <c r="BN38" s="24">
        <v>524.78282604913943</v>
      </c>
      <c r="BO38" s="230">
        <v>0.42416986733999512</v>
      </c>
      <c r="BP38" s="24">
        <v>205.69881326973922</v>
      </c>
      <c r="BQ38" s="230">
        <v>0.16626161148126006</v>
      </c>
      <c r="BR38" s="24">
        <v>100.34088452182401</v>
      </c>
      <c r="BS38" s="230">
        <v>8.110322511280979E-2</v>
      </c>
      <c r="BT38" s="74">
        <v>1237.1996845039857</v>
      </c>
      <c r="BV38" s="99">
        <v>0.85158109804355864</v>
      </c>
      <c r="BW38" s="420" t="s">
        <v>26</v>
      </c>
      <c r="BX38" s="424">
        <v>553.87826091036709</v>
      </c>
      <c r="BY38" s="592">
        <v>0.44768703698176565</v>
      </c>
      <c r="BZ38" s="424">
        <v>499.69760491868601</v>
      </c>
      <c r="CA38" s="592">
        <v>0.40389406106179299</v>
      </c>
      <c r="CB38" s="424">
        <v>116.3954260453161</v>
      </c>
      <c r="CC38" s="592">
        <v>9.4079741130859151E-2</v>
      </c>
      <c r="CD38" s="424">
        <v>41.139762653947813</v>
      </c>
      <c r="CE38" s="592">
        <v>3.3252322296251843E-2</v>
      </c>
      <c r="CF38" s="424">
        <v>26.08862997567423</v>
      </c>
      <c r="CG38" s="592">
        <v>2.1086838529330444E-2</v>
      </c>
      <c r="CH38" s="593">
        <v>1237.1996845039912</v>
      </c>
      <c r="CI38" s="661">
        <v>0.85158109804355864</v>
      </c>
      <c r="CJ38" s="420" t="s">
        <v>26</v>
      </c>
      <c r="CK38" s="424">
        <v>1053.5758658290531</v>
      </c>
      <c r="CL38" s="592">
        <v>0.85158109804355864</v>
      </c>
      <c r="CM38" s="424">
        <v>157.53518869926393</v>
      </c>
      <c r="CN38" s="592">
        <v>0.12733206342711101</v>
      </c>
      <c r="CO38" s="424">
        <v>26.08862997567423</v>
      </c>
      <c r="CP38" s="592">
        <v>2.1086838529330444E-2</v>
      </c>
      <c r="CQ38" s="593">
        <v>1237.1996845039912</v>
      </c>
      <c r="CS38" s="420" t="s">
        <v>26</v>
      </c>
      <c r="CT38" s="424">
        <v>55.18406483689899</v>
      </c>
      <c r="CU38" s="592">
        <v>4.460400817110053E-2</v>
      </c>
      <c r="CV38" s="424">
        <v>136.46360294968102</v>
      </c>
      <c r="CW38" s="592">
        <v>0.11030038615342119</v>
      </c>
      <c r="CX38" s="424">
        <v>113.38519950966136</v>
      </c>
      <c r="CY38" s="592">
        <v>9.1646644377474898E-2</v>
      </c>
      <c r="CZ38" s="424">
        <v>295.00220049416384</v>
      </c>
      <c r="DA38" s="592">
        <v>0.23844348183166089</v>
      </c>
      <c r="DB38" s="424">
        <v>216.73631056714069</v>
      </c>
      <c r="DC38" s="592">
        <v>0.17518296624366914</v>
      </c>
      <c r="DD38" s="424">
        <v>420.42830614644458</v>
      </c>
      <c r="DE38" s="592">
        <v>0.33982251322267332</v>
      </c>
      <c r="DF38" s="593">
        <v>1237.1996845039905</v>
      </c>
    </row>
    <row r="39" spans="1:110" x14ac:dyDescent="0.2">
      <c r="A39" s="3"/>
      <c r="B39" s="37" t="s">
        <v>38</v>
      </c>
      <c r="C39" s="26">
        <v>6250</v>
      </c>
      <c r="D39" s="26">
        <v>50768</v>
      </c>
      <c r="E39" s="27">
        <v>0.12310904506775922</v>
      </c>
      <c r="F39" s="26">
        <v>8385.3115379999999</v>
      </c>
      <c r="G39" s="27">
        <v>0.14661440577433871</v>
      </c>
      <c r="H39" s="26">
        <v>9993.9330368587598</v>
      </c>
      <c r="I39" s="27">
        <v>0.17756098690650413</v>
      </c>
      <c r="J39" s="26">
        <v>1608.6214988587599</v>
      </c>
      <c r="K39" s="113">
        <v>0.19183801240644613</v>
      </c>
      <c r="L39" s="509">
        <v>3.5722584868103979E-2</v>
      </c>
      <c r="M39" s="509">
        <v>2.9826157122597952E-2</v>
      </c>
      <c r="N39" s="509">
        <v>3.1787893713354443E-2</v>
      </c>
      <c r="P39" s="298">
        <v>5949.2273489498029</v>
      </c>
      <c r="Q39" s="227">
        <v>0.87661851264512658</v>
      </c>
      <c r="R39" s="228">
        <v>223.76820275058802</v>
      </c>
      <c r="S39" s="227">
        <v>3.2972239513946455E-2</v>
      </c>
      <c r="T39" s="228">
        <v>288.17431902103272</v>
      </c>
      <c r="U39" s="227">
        <v>4.2462479260829376E-2</v>
      </c>
      <c r="V39" s="228">
        <v>36.132279389207937</v>
      </c>
      <c r="W39" s="227">
        <v>5.3240905345863059E-3</v>
      </c>
      <c r="X39" s="228">
        <v>289.2615182728743</v>
      </c>
      <c r="Y39" s="227">
        <v>4.2622678045511307E-2</v>
      </c>
      <c r="Z39" s="76">
        <v>6786.5636683835055</v>
      </c>
      <c r="AA39" s="62"/>
      <c r="AB39" s="9" t="s">
        <v>38</v>
      </c>
      <c r="AC39" s="26">
        <v>312.82743463940085</v>
      </c>
      <c r="AD39" s="27">
        <v>3.1301734110650709E-2</v>
      </c>
      <c r="AE39" s="26">
        <v>27.017043854227712</v>
      </c>
      <c r="AF39" s="27">
        <v>2.7033444945634305E-3</v>
      </c>
      <c r="AG39" s="26">
        <v>8911.8284792142804</v>
      </c>
      <c r="AH39" s="27">
        <v>0.89172385349656091</v>
      </c>
      <c r="AI39" s="26">
        <v>428.28460864067102</v>
      </c>
      <c r="AJ39" s="27">
        <v>4.2854460507300657E-2</v>
      </c>
      <c r="AK39" s="26">
        <v>313.97547051017864</v>
      </c>
      <c r="AL39" s="27">
        <v>3.1416607390924216E-2</v>
      </c>
      <c r="AM39" s="32">
        <v>9993.9330368587598</v>
      </c>
      <c r="AN39" s="62"/>
      <c r="AP39" s="37" t="s">
        <v>38</v>
      </c>
      <c r="AQ39" s="26">
        <v>6102.8217283960848</v>
      </c>
      <c r="AR39" s="227">
        <v>0.90012366755976958</v>
      </c>
      <c r="AS39" s="26">
        <v>635.02484445483947</v>
      </c>
      <c r="AT39" s="227">
        <v>9.3661738359918922E-2</v>
      </c>
      <c r="AU39" s="26">
        <v>42.134832305104538</v>
      </c>
      <c r="AV39" s="227">
        <v>6.2145940803114757E-3</v>
      </c>
      <c r="AW39" s="612">
        <v>3.01428996139202</v>
      </c>
      <c r="AX39" s="613">
        <v>3.1182742366039798E-4</v>
      </c>
      <c r="AY39" s="612">
        <v>0.99998719511406997</v>
      </c>
      <c r="AZ39" s="613">
        <v>1.5518565394746832E-4</v>
      </c>
      <c r="BA39" s="612">
        <v>38.120555148598449</v>
      </c>
      <c r="BB39" s="613">
        <v>0</v>
      </c>
      <c r="BC39" s="612"/>
      <c r="BD39" s="613">
        <v>5.5263487244140881E-4</v>
      </c>
      <c r="BE39" s="76">
        <v>6779.9814051560288</v>
      </c>
      <c r="BG39" s="37" t="s">
        <v>38</v>
      </c>
      <c r="BH39" s="26">
        <v>54.698938301685196</v>
      </c>
      <c r="BI39" s="227">
        <v>8.0598872970882984E-3</v>
      </c>
      <c r="BJ39" s="26">
        <v>487.63742759254228</v>
      </c>
      <c r="BK39" s="227">
        <v>7.1853363708100693E-2</v>
      </c>
      <c r="BL39" s="26">
        <v>1804.6925412138214</v>
      </c>
      <c r="BM39" s="227">
        <v>0.26592140432150124</v>
      </c>
      <c r="BN39" s="26">
        <v>2884.9770386639429</v>
      </c>
      <c r="BO39" s="227">
        <v>0.42510130010334313</v>
      </c>
      <c r="BP39" s="26">
        <v>1050.364131694877</v>
      </c>
      <c r="BQ39" s="227">
        <v>0.15477113057793845</v>
      </c>
      <c r="BR39" s="26">
        <v>504.19359091663836</v>
      </c>
      <c r="BS39" s="227">
        <v>7.4292913992028045E-2</v>
      </c>
      <c r="BT39" s="76">
        <v>6786.5636683835082</v>
      </c>
      <c r="BV39" s="99">
        <v>0.85379315639111331</v>
      </c>
      <c r="BW39" s="37" t="s">
        <v>38</v>
      </c>
      <c r="BX39" s="26">
        <v>2927.9042680099119</v>
      </c>
      <c r="BY39" s="227">
        <v>0.43142662635732859</v>
      </c>
      <c r="BZ39" s="26">
        <v>2866.417347468494</v>
      </c>
      <c r="CA39" s="227">
        <v>0.42236653003378472</v>
      </c>
      <c r="CB39" s="26">
        <v>580.3303345525544</v>
      </c>
      <c r="CC39" s="227">
        <v>8.5511661410638998E-2</v>
      </c>
      <c r="CD39" s="26">
        <v>215.83243346234411</v>
      </c>
      <c r="CE39" s="227">
        <v>3.1802904092367169E-2</v>
      </c>
      <c r="CF39" s="26">
        <v>196.07928489020082</v>
      </c>
      <c r="CG39" s="227">
        <v>2.8892278105880503E-2</v>
      </c>
      <c r="CH39" s="76">
        <v>6786.5636683835055</v>
      </c>
      <c r="CI39" s="661">
        <v>0.85379315639111331</v>
      </c>
      <c r="CJ39" s="37" t="s">
        <v>38</v>
      </c>
      <c r="CK39" s="26">
        <v>5794.3216154784059</v>
      </c>
      <c r="CL39" s="227">
        <v>0.85379315639111331</v>
      </c>
      <c r="CM39" s="26">
        <v>796.16276801489857</v>
      </c>
      <c r="CN39" s="227">
        <v>0.11731456550300616</v>
      </c>
      <c r="CO39" s="26">
        <v>196.07928489020082</v>
      </c>
      <c r="CP39" s="227">
        <v>2.8892278105880503E-2</v>
      </c>
      <c r="CQ39" s="76">
        <v>6786.5636683835055</v>
      </c>
      <c r="CS39" s="37" t="s">
        <v>38</v>
      </c>
      <c r="CT39" s="26">
        <v>281.09005848101771</v>
      </c>
      <c r="CU39" s="227">
        <v>4.1418613633660999E-2</v>
      </c>
      <c r="CV39" s="26">
        <v>595.76119005588782</v>
      </c>
      <c r="CW39" s="227">
        <v>8.7785397613132823E-2</v>
      </c>
      <c r="CX39" s="26">
        <v>589.71049109971011</v>
      </c>
      <c r="CY39" s="227">
        <v>8.6893827261503173E-2</v>
      </c>
      <c r="CZ39" s="26">
        <v>1381.9557178487544</v>
      </c>
      <c r="DA39" s="227">
        <v>0.20363114314934613</v>
      </c>
      <c r="DB39" s="26">
        <v>1168.8060021953454</v>
      </c>
      <c r="DC39" s="227">
        <v>0.17222353746424704</v>
      </c>
      <c r="DD39" s="26">
        <v>2769.2402087027949</v>
      </c>
      <c r="DE39" s="227">
        <v>0.40804748087810971</v>
      </c>
      <c r="DF39" s="76">
        <v>6786.563668383511</v>
      </c>
    </row>
    <row r="40" spans="1:110" x14ac:dyDescent="0.2">
      <c r="A40" s="1">
        <v>97202</v>
      </c>
      <c r="B40" s="38" t="s">
        <v>0</v>
      </c>
      <c r="C40" s="20">
        <v>459</v>
      </c>
      <c r="D40" s="18">
        <v>3463</v>
      </c>
      <c r="E40" s="21">
        <v>0.13254403696217154</v>
      </c>
      <c r="F40" s="20">
        <v>659.51912900000002</v>
      </c>
      <c r="G40" s="21">
        <v>0.14816678799054711</v>
      </c>
      <c r="H40" s="20">
        <v>850.96038681194636</v>
      </c>
      <c r="I40" s="21">
        <v>0.17164557295906122</v>
      </c>
      <c r="J40" s="20">
        <v>191.44125781194634</v>
      </c>
      <c r="K40" s="114">
        <v>0.29027400327602376</v>
      </c>
      <c r="L40" s="507">
        <v>5.2292292485473624E-2</v>
      </c>
      <c r="M40" s="507">
        <v>3.6910974728195045E-2</v>
      </c>
      <c r="N40" s="507">
        <v>4.2012936057001626E-2</v>
      </c>
      <c r="P40" s="909">
        <v>474.90862099928847</v>
      </c>
      <c r="Q40" s="234">
        <v>0.8875739644970414</v>
      </c>
      <c r="R40" s="910">
        <v>27.439164768847778</v>
      </c>
      <c r="S40" s="234">
        <v>5.128205128205128E-2</v>
      </c>
      <c r="T40" s="910">
        <v>7.38746743776671</v>
      </c>
      <c r="U40" s="234">
        <v>1.3806706114398423E-2</v>
      </c>
      <c r="V40" s="910">
        <v>6.33211494665718</v>
      </c>
      <c r="W40" s="234">
        <v>1.1834319526627219E-2</v>
      </c>
      <c r="X40" s="910">
        <v>18.996344839971542</v>
      </c>
      <c r="Y40" s="234">
        <v>3.5502958579881665E-2</v>
      </c>
      <c r="Z40" s="73">
        <v>535.06371299253169</v>
      </c>
      <c r="AA40" s="62"/>
      <c r="AB40" s="10" t="s">
        <v>0</v>
      </c>
      <c r="AC40" s="22">
        <v>33.382635702185269</v>
      </c>
      <c r="AD40" s="21">
        <v>3.9229365102705416E-2</v>
      </c>
      <c r="AE40" s="22">
        <v>3.16605747332859</v>
      </c>
      <c r="AF40" s="21">
        <v>3.7205697496565803E-3</v>
      </c>
      <c r="AG40" s="22">
        <v>740.62834732928695</v>
      </c>
      <c r="AH40" s="21">
        <v>0.87034409451653871</v>
      </c>
      <c r="AI40" s="22">
        <v>46.435509608819324</v>
      </c>
      <c r="AJ40" s="21">
        <v>5.4568356328296513E-2</v>
      </c>
      <c r="AK40" s="22">
        <v>27.347836698326319</v>
      </c>
      <c r="AL40" s="21">
        <v>3.2137614302802923E-2</v>
      </c>
      <c r="AM40" s="29">
        <v>850.96038681194636</v>
      </c>
      <c r="AN40" s="62"/>
      <c r="AP40" s="38" t="s">
        <v>0</v>
      </c>
      <c r="AQ40" s="20">
        <v>496.01567082148102</v>
      </c>
      <c r="AR40" s="301">
        <v>0.92885375494071165</v>
      </c>
      <c r="AS40" s="20">
        <v>35.881984697724043</v>
      </c>
      <c r="AT40" s="301">
        <v>6.7193675889327856E-2</v>
      </c>
      <c r="AU40" s="20">
        <v>2.11070498221906</v>
      </c>
      <c r="AV40" s="301">
        <v>3.9525691699604602E-3</v>
      </c>
      <c r="AW40" s="614">
        <v>0</v>
      </c>
      <c r="AX40" s="615">
        <v>2.3600136221073789E-4</v>
      </c>
      <c r="AY40" s="614">
        <v>0</v>
      </c>
      <c r="AZ40" s="615">
        <v>0</v>
      </c>
      <c r="BA40" s="614">
        <v>2.11070498221906</v>
      </c>
      <c r="BB40" s="615">
        <v>0</v>
      </c>
      <c r="BC40" s="614"/>
      <c r="BD40" s="615">
        <v>4.7619047619047615E-3</v>
      </c>
      <c r="BE40" s="77">
        <v>534.00836050142414</v>
      </c>
      <c r="BG40" s="38" t="s">
        <v>0</v>
      </c>
      <c r="BH40" s="20">
        <v>9.4981724199857709</v>
      </c>
      <c r="BI40" s="301">
        <v>1.7751479289940832E-2</v>
      </c>
      <c r="BJ40" s="20">
        <v>35.881984697724022</v>
      </c>
      <c r="BK40" s="301">
        <v>6.7061143984220917E-2</v>
      </c>
      <c r="BL40" s="20">
        <v>99.203134164295818</v>
      </c>
      <c r="BM40" s="301">
        <v>0.1854043392504931</v>
      </c>
      <c r="BN40" s="20">
        <v>182.57598096194869</v>
      </c>
      <c r="BO40" s="301">
        <v>0.34122287968441817</v>
      </c>
      <c r="BP40" s="20">
        <v>117.14412651315783</v>
      </c>
      <c r="BQ40" s="301">
        <v>0.21893491124260356</v>
      </c>
      <c r="BR40" s="20">
        <v>90.760314235419585</v>
      </c>
      <c r="BS40" s="301">
        <v>0.16962524654832348</v>
      </c>
      <c r="BT40" s="77">
        <v>535.06371299253169</v>
      </c>
      <c r="BV40" s="99">
        <v>0.80670611439842121</v>
      </c>
      <c r="BW40" s="428" t="s">
        <v>0</v>
      </c>
      <c r="BX40" s="431">
        <v>220.56867064189069</v>
      </c>
      <c r="BY40" s="595">
        <v>0.41222879684418096</v>
      </c>
      <c r="BZ40" s="431">
        <v>211.07049822190504</v>
      </c>
      <c r="CA40" s="595">
        <v>0.39447731755424026</v>
      </c>
      <c r="CB40" s="431">
        <v>49.601567082147945</v>
      </c>
      <c r="CC40" s="595">
        <v>9.2702169625246952E-2</v>
      </c>
      <c r="CD40" s="431">
        <v>28.494517259957327</v>
      </c>
      <c r="CE40" s="595">
        <v>5.3254437869822709E-2</v>
      </c>
      <c r="CF40" s="431">
        <v>25.328459786628734</v>
      </c>
      <c r="CG40" s="595">
        <v>4.7337278106509076E-2</v>
      </c>
      <c r="CH40" s="596">
        <v>535.06371299252976</v>
      </c>
      <c r="CI40" s="661">
        <v>0.80670611439842121</v>
      </c>
      <c r="CJ40" s="428" t="s">
        <v>0</v>
      </c>
      <c r="CK40" s="431">
        <v>431.6391688637957</v>
      </c>
      <c r="CL40" s="595">
        <v>0.80670611439842133</v>
      </c>
      <c r="CM40" s="431">
        <v>78.096084342105272</v>
      </c>
      <c r="CN40" s="595">
        <v>0.1459566074950697</v>
      </c>
      <c r="CO40" s="431">
        <v>25.328459786628734</v>
      </c>
      <c r="CP40" s="595">
        <v>4.7337278106509083E-2</v>
      </c>
      <c r="CQ40" s="596">
        <v>535.06371299252964</v>
      </c>
      <c r="CS40" s="428" t="s">
        <v>0</v>
      </c>
      <c r="CT40" s="431">
        <v>33.771279715504981</v>
      </c>
      <c r="CU40" s="595">
        <v>6.3116370808678518E-2</v>
      </c>
      <c r="CV40" s="431">
        <v>60.155091993243254</v>
      </c>
      <c r="CW40" s="595">
        <v>0.11242603550295861</v>
      </c>
      <c r="CX40" s="431">
        <v>83.372846797652926</v>
      </c>
      <c r="CY40" s="595">
        <v>0.1558185404339251</v>
      </c>
      <c r="CZ40" s="431">
        <v>110.81201156650073</v>
      </c>
      <c r="DA40" s="595">
        <v>0.20710059171597639</v>
      </c>
      <c r="DB40" s="431">
        <v>105.53524911095307</v>
      </c>
      <c r="DC40" s="595">
        <v>0.19723865877712038</v>
      </c>
      <c r="DD40" s="431">
        <v>141.41723380867694</v>
      </c>
      <c r="DE40" s="595">
        <v>0.26429980276134096</v>
      </c>
      <c r="DF40" s="596">
        <v>535.06371299253192</v>
      </c>
    </row>
    <row r="41" spans="1:110" x14ac:dyDescent="0.2">
      <c r="A41" s="1">
        <v>97206</v>
      </c>
      <c r="B41" s="34" t="s">
        <v>5</v>
      </c>
      <c r="C41" s="22">
        <v>449</v>
      </c>
      <c r="D41" s="14">
        <v>3959</v>
      </c>
      <c r="E41" s="23">
        <v>0.11341247789845921</v>
      </c>
      <c r="F41" s="22">
        <v>594.36839899999995</v>
      </c>
      <c r="G41" s="23">
        <v>9.7290366650035834E-2</v>
      </c>
      <c r="H41" s="22">
        <v>752.61206650685585</v>
      </c>
      <c r="I41" s="23">
        <v>0.12251459693612425</v>
      </c>
      <c r="J41" s="22">
        <v>158.2436675068559</v>
      </c>
      <c r="K41" s="110">
        <v>0.26623835953104885</v>
      </c>
      <c r="L41" s="507">
        <v>4.83422601915795E-2</v>
      </c>
      <c r="M41" s="507">
        <v>2.8444682443052205E-2</v>
      </c>
      <c r="N41" s="507">
        <v>3.5034888548997056E-2</v>
      </c>
      <c r="P41" s="909">
        <v>445.61205574894325</v>
      </c>
      <c r="Q41" s="234">
        <v>0.83461538461538454</v>
      </c>
      <c r="R41" s="910">
        <v>36.963211997608198</v>
      </c>
      <c r="S41" s="234">
        <v>6.9230769230769235E-2</v>
      </c>
      <c r="T41" s="910">
        <v>22.588629554093899</v>
      </c>
      <c r="U41" s="234">
        <v>4.230769230769231E-2</v>
      </c>
      <c r="V41" s="910">
        <v>11.294314777046949</v>
      </c>
      <c r="W41" s="234">
        <v>2.1153846153846155E-2</v>
      </c>
      <c r="X41" s="910">
        <v>17.454850109981649</v>
      </c>
      <c r="Y41" s="234">
        <v>3.2692307692307694E-2</v>
      </c>
      <c r="Z41" s="73">
        <v>533.91306218767397</v>
      </c>
      <c r="AA41" s="62"/>
      <c r="AB41" s="7" t="s">
        <v>5</v>
      </c>
      <c r="AC41" s="22">
        <v>33.882944331140848</v>
      </c>
      <c r="AD41" s="23">
        <v>4.5020463847203269E-2</v>
      </c>
      <c r="AE41" s="22">
        <v>1.0267558888224499</v>
      </c>
      <c r="AF41" s="23">
        <v>1.364256480218281E-3</v>
      </c>
      <c r="AG41" s="22">
        <v>678.68564251163946</v>
      </c>
      <c r="AH41" s="23">
        <v>0.90177353342428379</v>
      </c>
      <c r="AI41" s="22">
        <v>24.642141331738799</v>
      </c>
      <c r="AJ41" s="23">
        <v>3.2742155525238743E-2</v>
      </c>
      <c r="AK41" s="22">
        <v>14.374582443514328</v>
      </c>
      <c r="AL41" s="23">
        <v>1.9099590723055972E-2</v>
      </c>
      <c r="AM41" s="30">
        <v>752.61206650685585</v>
      </c>
      <c r="AN41" s="62"/>
      <c r="AP41" s="34" t="s">
        <v>5</v>
      </c>
      <c r="AQ41" s="22">
        <v>478.46824419125682</v>
      </c>
      <c r="AR41" s="234">
        <v>0.8961538461538453</v>
      </c>
      <c r="AS41" s="22">
        <v>54.418062107589847</v>
      </c>
      <c r="AT41" s="234">
        <v>0.10192307692307785</v>
      </c>
      <c r="AU41" s="22">
        <v>1.0267558888224499</v>
      </c>
      <c r="AV41" s="234">
        <v>1.9230769230769407E-3</v>
      </c>
      <c r="AW41" s="604">
        <v>0</v>
      </c>
      <c r="AX41" s="605">
        <v>2.3600136221073789E-4</v>
      </c>
      <c r="AY41" s="604">
        <v>0</v>
      </c>
      <c r="AZ41" s="605">
        <v>0</v>
      </c>
      <c r="BA41" s="604">
        <v>1.0267558888224499</v>
      </c>
      <c r="BB41" s="605">
        <v>0</v>
      </c>
      <c r="BC41" s="604"/>
      <c r="BD41" s="605">
        <v>0</v>
      </c>
      <c r="BE41" s="73">
        <v>533.91306218766908</v>
      </c>
      <c r="BG41" s="34" t="s">
        <v>5</v>
      </c>
      <c r="BH41" s="22">
        <v>9.2408029994020495</v>
      </c>
      <c r="BI41" s="234">
        <v>1.7307692307692309E-2</v>
      </c>
      <c r="BJ41" s="22">
        <v>51.337794441122497</v>
      </c>
      <c r="BK41" s="234">
        <v>9.6153846153846159E-2</v>
      </c>
      <c r="BL41" s="22">
        <v>135.53177732456339</v>
      </c>
      <c r="BM41" s="234">
        <v>0.25384615384615383</v>
      </c>
      <c r="BN41" s="22">
        <v>205.35117776449002</v>
      </c>
      <c r="BO41" s="234">
        <v>0.38461538461538469</v>
      </c>
      <c r="BP41" s="22">
        <v>89.327762327553145</v>
      </c>
      <c r="BQ41" s="234">
        <v>0.1673076923076923</v>
      </c>
      <c r="BR41" s="22">
        <v>43.123747330542898</v>
      </c>
      <c r="BS41" s="234">
        <v>8.0769230769230774E-2</v>
      </c>
      <c r="BT41" s="73">
        <v>533.91306218767397</v>
      </c>
      <c r="BV41" s="99">
        <v>0.84807692307692228</v>
      </c>
      <c r="BW41" s="415" t="s">
        <v>5</v>
      </c>
      <c r="BX41" s="419">
        <v>219.72576020800301</v>
      </c>
      <c r="BY41" s="589">
        <v>0.41153846153846124</v>
      </c>
      <c r="BZ41" s="419">
        <v>233.07358676269467</v>
      </c>
      <c r="CA41" s="589">
        <v>0.43653846153846104</v>
      </c>
      <c r="CB41" s="419">
        <v>47.230770885832698</v>
      </c>
      <c r="CC41" s="589">
        <v>8.8461538461538911E-2</v>
      </c>
      <c r="CD41" s="419">
        <v>21.561873665271449</v>
      </c>
      <c r="CE41" s="589">
        <v>4.0384615384615588E-2</v>
      </c>
      <c r="CF41" s="419">
        <v>12.321070665869399</v>
      </c>
      <c r="CG41" s="589">
        <v>2.3076923076923196E-2</v>
      </c>
      <c r="CH41" s="591">
        <v>533.91306218767124</v>
      </c>
      <c r="CI41" s="661">
        <v>0.84807692307692228</v>
      </c>
      <c r="CJ41" s="415" t="s">
        <v>5</v>
      </c>
      <c r="CK41" s="419">
        <v>452.79934697069768</v>
      </c>
      <c r="CL41" s="589">
        <v>0.84807692307692228</v>
      </c>
      <c r="CM41" s="419">
        <v>68.792644551104146</v>
      </c>
      <c r="CN41" s="589">
        <v>0.1288461538461545</v>
      </c>
      <c r="CO41" s="419">
        <v>12.321070665869399</v>
      </c>
      <c r="CP41" s="589">
        <v>2.3076923076923196E-2</v>
      </c>
      <c r="CQ41" s="591">
        <v>533.91306218767124</v>
      </c>
      <c r="CS41" s="415" t="s">
        <v>5</v>
      </c>
      <c r="CT41" s="419">
        <v>37.989967886430648</v>
      </c>
      <c r="CU41" s="589">
        <v>7.1153846153846151E-2</v>
      </c>
      <c r="CV41" s="419">
        <v>60.578597440524547</v>
      </c>
      <c r="CW41" s="589">
        <v>0.11346153846153846</v>
      </c>
      <c r="CX41" s="419">
        <v>81.113715216973546</v>
      </c>
      <c r="CY41" s="589">
        <v>0.15192307692307691</v>
      </c>
      <c r="CZ41" s="419">
        <v>102.67558888224499</v>
      </c>
      <c r="DA41" s="589">
        <v>0.19230769230769232</v>
      </c>
      <c r="DB41" s="419">
        <v>123.21070665869399</v>
      </c>
      <c r="DC41" s="589">
        <v>0.23076923076923078</v>
      </c>
      <c r="DD41" s="419">
        <v>128.34448610280623</v>
      </c>
      <c r="DE41" s="589">
        <v>0.24038461538461536</v>
      </c>
      <c r="DF41" s="591">
        <v>533.91306218767397</v>
      </c>
    </row>
    <row r="42" spans="1:110" x14ac:dyDescent="0.2">
      <c r="A42" s="1">
        <v>97207</v>
      </c>
      <c r="B42" s="34" t="s">
        <v>6</v>
      </c>
      <c r="C42" s="22">
        <v>1264</v>
      </c>
      <c r="D42" s="14">
        <v>15233</v>
      </c>
      <c r="E42" s="23">
        <v>8.2977745683712995E-2</v>
      </c>
      <c r="F42" s="22">
        <v>1894.5744979999999</v>
      </c>
      <c r="G42" s="23">
        <v>0.11193823521109209</v>
      </c>
      <c r="H42" s="22">
        <v>2461.4217874082842</v>
      </c>
      <c r="I42" s="23">
        <v>0.13803740348093113</v>
      </c>
      <c r="J42" s="22">
        <v>566.84728940828427</v>
      </c>
      <c r="K42" s="110">
        <v>0.29919503825617538</v>
      </c>
      <c r="L42" s="507">
        <v>5.3743407691520861E-2</v>
      </c>
      <c r="M42" s="507">
        <v>4.1301421661399162E-2</v>
      </c>
      <c r="N42" s="507">
        <v>4.5432341006810706E-2</v>
      </c>
      <c r="P42" s="909">
        <v>1385.0779212846635</v>
      </c>
      <c r="Q42" s="234">
        <v>0.81849789079500224</v>
      </c>
      <c r="R42" s="910">
        <v>88.782519878128269</v>
      </c>
      <c r="S42" s="234">
        <v>5.2465138706646409E-2</v>
      </c>
      <c r="T42" s="910">
        <v>180.62069601731531</v>
      </c>
      <c r="U42" s="234">
        <v>0.10673598680064007</v>
      </c>
      <c r="V42" s="910">
        <v>0</v>
      </c>
      <c r="W42" s="234">
        <v>0</v>
      </c>
      <c r="X42" s="910">
        <v>37.738154844390728</v>
      </c>
      <c r="Y42" s="234">
        <v>2.2300983697711208E-2</v>
      </c>
      <c r="Z42" s="73">
        <v>1692.2192920244979</v>
      </c>
      <c r="AA42" s="62"/>
      <c r="AB42" s="7" t="s">
        <v>6</v>
      </c>
      <c r="AC42" s="22">
        <v>84.106763588435726</v>
      </c>
      <c r="AD42" s="23">
        <v>3.4169992326668494E-2</v>
      </c>
      <c r="AE42" s="22">
        <v>2.3011273072329099</v>
      </c>
      <c r="AF42" s="23">
        <v>9.3487728068574795E-4</v>
      </c>
      <c r="AG42" s="22">
        <v>2288.0371282498672</v>
      </c>
      <c r="AH42" s="23">
        <v>0.92955914340021351</v>
      </c>
      <c r="AI42" s="22">
        <v>28.824935941110962</v>
      </c>
      <c r="AJ42" s="23">
        <v>1.1710685299272388E-2</v>
      </c>
      <c r="AK42" s="22">
        <v>58.151832321637357</v>
      </c>
      <c r="AL42" s="23">
        <v>2.3625301693159798E-2</v>
      </c>
      <c r="AM42" s="30">
        <v>2461.4217874082842</v>
      </c>
      <c r="AN42" s="62"/>
      <c r="AP42" s="34" t="s">
        <v>6</v>
      </c>
      <c r="AQ42" s="22">
        <v>1363.9468739844262</v>
      </c>
      <c r="AR42" s="234">
        <v>0.80601071055788343</v>
      </c>
      <c r="AS42" s="22">
        <v>325.76905510601398</v>
      </c>
      <c r="AT42" s="234">
        <v>0.19250995225109238</v>
      </c>
      <c r="AU42" s="22">
        <v>2.5033629340603301</v>
      </c>
      <c r="AV42" s="234">
        <v>1.4793371910241083E-3</v>
      </c>
      <c r="AW42" s="604">
        <v>0</v>
      </c>
      <c r="AX42" s="605">
        <v>2.3600136221073789E-4</v>
      </c>
      <c r="AY42" s="604">
        <v>0</v>
      </c>
      <c r="AZ42" s="605">
        <v>0</v>
      </c>
      <c r="BA42" s="604">
        <v>2.5033629340603301</v>
      </c>
      <c r="BB42" s="605">
        <v>0</v>
      </c>
      <c r="BC42" s="604"/>
      <c r="BD42" s="605">
        <v>0</v>
      </c>
      <c r="BE42" s="73">
        <v>1692.2192920245006</v>
      </c>
      <c r="BG42" s="34" t="s">
        <v>6</v>
      </c>
      <c r="BH42" s="22">
        <v>27.4002562958947</v>
      </c>
      <c r="BI42" s="234">
        <v>1.6191906347500753E-2</v>
      </c>
      <c r="BJ42" s="22">
        <v>111.65134871372227</v>
      </c>
      <c r="BK42" s="234">
        <v>6.597924349399624E-2</v>
      </c>
      <c r="BL42" s="22">
        <v>349.75550287726264</v>
      </c>
      <c r="BM42" s="234">
        <v>0.20668450272708469</v>
      </c>
      <c r="BN42" s="22">
        <v>679.4478315267047</v>
      </c>
      <c r="BO42" s="234">
        <v>0.40151287408728376</v>
      </c>
      <c r="BP42" s="22">
        <v>398.29234625989147</v>
      </c>
      <c r="BQ42" s="234">
        <v>0.23536686299291137</v>
      </c>
      <c r="BR42" s="22">
        <v>125.6720063510222</v>
      </c>
      <c r="BS42" s="234">
        <v>7.4264610351223254E-2</v>
      </c>
      <c r="BT42" s="73">
        <v>1692.2192920244979</v>
      </c>
      <c r="BV42" s="99">
        <v>0.85870721347347712</v>
      </c>
      <c r="BW42" s="415" t="s">
        <v>6</v>
      </c>
      <c r="BX42" s="419">
        <v>789.2434453111016</v>
      </c>
      <c r="BY42" s="589">
        <v>0.46639548965718625</v>
      </c>
      <c r="BZ42" s="419">
        <v>663.87746752931309</v>
      </c>
      <c r="CA42" s="589">
        <v>0.39231172381629087</v>
      </c>
      <c r="CB42" s="419">
        <v>133.59628876989331</v>
      </c>
      <c r="CC42" s="589">
        <v>7.8947385483393639E-2</v>
      </c>
      <c r="CD42" s="419">
        <v>59.066289760393069</v>
      </c>
      <c r="CE42" s="589">
        <v>3.4904630882519251E-2</v>
      </c>
      <c r="CF42" s="419">
        <v>46.435800653794381</v>
      </c>
      <c r="CG42" s="589">
        <v>2.7440770160610015E-2</v>
      </c>
      <c r="CH42" s="591">
        <v>1692.2192920244954</v>
      </c>
      <c r="CI42" s="661">
        <v>0.85870721347347712</v>
      </c>
      <c r="CJ42" s="415" t="s">
        <v>6</v>
      </c>
      <c r="CK42" s="419">
        <v>1453.1209128404148</v>
      </c>
      <c r="CL42" s="589">
        <v>0.85870721347347712</v>
      </c>
      <c r="CM42" s="419">
        <v>192.66257853028637</v>
      </c>
      <c r="CN42" s="589">
        <v>0.11385201636591287</v>
      </c>
      <c r="CO42" s="419">
        <v>46.435800653794381</v>
      </c>
      <c r="CP42" s="589">
        <v>2.7440770160610011E-2</v>
      </c>
      <c r="CQ42" s="591">
        <v>1692.2192920244956</v>
      </c>
      <c r="CS42" s="415" t="s">
        <v>6</v>
      </c>
      <c r="CT42" s="419">
        <v>70.130219493566472</v>
      </c>
      <c r="CU42" s="589">
        <v>4.1442749071644143E-2</v>
      </c>
      <c r="CV42" s="419">
        <v>132.42314102655678</v>
      </c>
      <c r="CW42" s="589">
        <v>7.8254125603385391E-2</v>
      </c>
      <c r="CX42" s="419">
        <v>132.863226568089</v>
      </c>
      <c r="CY42" s="589">
        <v>7.8514189735502518E-2</v>
      </c>
      <c r="CZ42" s="419">
        <v>258.23731958302443</v>
      </c>
      <c r="DA42" s="589">
        <v>0.15260275119194558</v>
      </c>
      <c r="DB42" s="419">
        <v>377.28624441704187</v>
      </c>
      <c r="DC42" s="589">
        <v>0.22295351801933036</v>
      </c>
      <c r="DD42" s="419">
        <v>721.27914093621712</v>
      </c>
      <c r="DE42" s="589">
        <v>0.42623266637819202</v>
      </c>
      <c r="DF42" s="591">
        <v>1692.2192920244956</v>
      </c>
    </row>
    <row r="43" spans="1:110" x14ac:dyDescent="0.2">
      <c r="A43" s="1">
        <v>97221</v>
      </c>
      <c r="B43" s="34" t="s">
        <v>27</v>
      </c>
      <c r="C43" s="22">
        <v>1046</v>
      </c>
      <c r="D43" s="14">
        <v>12274</v>
      </c>
      <c r="E43" s="23">
        <v>8.5220791917875183E-2</v>
      </c>
      <c r="F43" s="22">
        <v>1416.9132570000002</v>
      </c>
      <c r="G43" s="23">
        <v>0.10415909115547184</v>
      </c>
      <c r="H43" s="22">
        <v>1747.9241503790263</v>
      </c>
      <c r="I43" s="23">
        <v>0.12878211659564173</v>
      </c>
      <c r="J43" s="22">
        <v>331.01089337902613</v>
      </c>
      <c r="K43" s="110">
        <v>0.23361408452050786</v>
      </c>
      <c r="L43" s="507">
        <v>4.2883662150322799E-2</v>
      </c>
      <c r="M43" s="507">
        <v>3.0816016620833331E-2</v>
      </c>
      <c r="N43" s="507">
        <v>3.482296926013273E-2</v>
      </c>
      <c r="P43" s="909">
        <v>1037.6677138879713</v>
      </c>
      <c r="Q43" s="234">
        <v>0.84612889368266575</v>
      </c>
      <c r="R43" s="910">
        <v>52.875470374964515</v>
      </c>
      <c r="S43" s="234">
        <v>4.3115404529343829E-2</v>
      </c>
      <c r="T43" s="910">
        <v>90.506446104560695</v>
      </c>
      <c r="U43" s="234">
        <v>7.3800233050201169E-2</v>
      </c>
      <c r="V43" s="910">
        <v>5.0292314895276604</v>
      </c>
      <c r="W43" s="234">
        <v>4.1009063107146871E-3</v>
      </c>
      <c r="X43" s="910">
        <v>40.291873896553248</v>
      </c>
      <c r="Y43" s="234">
        <v>3.2854562427074539E-2</v>
      </c>
      <c r="Z43" s="73">
        <v>1226.3707357535775</v>
      </c>
      <c r="AA43" s="62"/>
      <c r="AB43" s="7" t="s">
        <v>27</v>
      </c>
      <c r="AC43" s="22">
        <v>42.561012460934322</v>
      </c>
      <c r="AD43" s="23">
        <v>2.434946187550829E-2</v>
      </c>
      <c r="AE43" s="22">
        <v>5.01274147742736</v>
      </c>
      <c r="AF43" s="23">
        <v>2.8678255153922892E-3</v>
      </c>
      <c r="AG43" s="22">
        <v>1635.934116924062</v>
      </c>
      <c r="AH43" s="23">
        <v>0.93592969498666179</v>
      </c>
      <c r="AI43" s="22">
        <v>25.121721992007231</v>
      </c>
      <c r="AJ43" s="23">
        <v>1.4372318150395568E-2</v>
      </c>
      <c r="AK43" s="22">
        <v>39.294557524595348</v>
      </c>
      <c r="AL43" s="23">
        <v>2.2480699472042062E-2</v>
      </c>
      <c r="AM43" s="30">
        <v>1747.9241503790263</v>
      </c>
      <c r="AN43" s="62"/>
      <c r="AP43" s="34" t="s">
        <v>27</v>
      </c>
      <c r="AQ43" s="22">
        <v>1105.5853386999954</v>
      </c>
      <c r="AR43" s="234">
        <v>0.90341115545841566</v>
      </c>
      <c r="AS43" s="22">
        <v>115.70556140143519</v>
      </c>
      <c r="AT43" s="234">
        <v>9.45469257412066E-2</v>
      </c>
      <c r="AU43" s="22">
        <v>2.49887935838915</v>
      </c>
      <c r="AV43" s="234">
        <v>2.041918800377753E-3</v>
      </c>
      <c r="AW43" s="604">
        <v>0</v>
      </c>
      <c r="AX43" s="605">
        <v>2.3600136221073789E-4</v>
      </c>
      <c r="AY43" s="604">
        <v>0</v>
      </c>
      <c r="AZ43" s="605">
        <v>0</v>
      </c>
      <c r="BA43" s="604">
        <v>2.49887935838915</v>
      </c>
      <c r="BB43" s="605">
        <v>0</v>
      </c>
      <c r="BC43" s="604"/>
      <c r="BD43" s="605">
        <v>0</v>
      </c>
      <c r="BE43" s="73">
        <v>1223.7897794598198</v>
      </c>
      <c r="BG43" s="34" t="s">
        <v>27</v>
      </c>
      <c r="BH43" s="22">
        <v>5.0955720385224401</v>
      </c>
      <c r="BI43" s="234">
        <v>4.155001330320659E-3</v>
      </c>
      <c r="BJ43" s="22">
        <v>70.451371946657673</v>
      </c>
      <c r="BK43" s="234">
        <v>5.7447042637858506E-2</v>
      </c>
      <c r="BL43" s="22">
        <v>309.53068976222335</v>
      </c>
      <c r="BM43" s="234">
        <v>0.25239569139916213</v>
      </c>
      <c r="BN43" s="22">
        <v>528.35755527039623</v>
      </c>
      <c r="BO43" s="234">
        <v>0.43083020482034928</v>
      </c>
      <c r="BP43" s="22">
        <v>254.95149474766441</v>
      </c>
      <c r="BQ43" s="234">
        <v>0.20789104576195094</v>
      </c>
      <c r="BR43" s="22">
        <v>57.984051988113436</v>
      </c>
      <c r="BS43" s="234">
        <v>4.728101405035854E-2</v>
      </c>
      <c r="BT43" s="73">
        <v>1226.3707357535775</v>
      </c>
      <c r="BV43" s="99">
        <v>0.85845704738436812</v>
      </c>
      <c r="BW43" s="415" t="s">
        <v>27</v>
      </c>
      <c r="BX43" s="419">
        <v>543.98078357644636</v>
      </c>
      <c r="BY43" s="589">
        <v>0.44356960559906194</v>
      </c>
      <c r="BZ43" s="419">
        <v>508.80581723716608</v>
      </c>
      <c r="CA43" s="589">
        <v>0.41488744178530618</v>
      </c>
      <c r="CB43" s="419">
        <v>98.018192755383041</v>
      </c>
      <c r="CC43" s="589">
        <v>7.9925417247626127E-2</v>
      </c>
      <c r="CD43" s="419">
        <v>63.036430306266105</v>
      </c>
      <c r="CE43" s="589">
        <v>5.1400794611697539E-2</v>
      </c>
      <c r="CF43" s="419">
        <v>12.52951187831734</v>
      </c>
      <c r="CG43" s="589">
        <v>1.0216740756308263E-2</v>
      </c>
      <c r="CH43" s="591">
        <v>1226.3707357535789</v>
      </c>
      <c r="CI43" s="661">
        <v>0.85845704738436812</v>
      </c>
      <c r="CJ43" s="415" t="s">
        <v>27</v>
      </c>
      <c r="CK43" s="419">
        <v>1052.7866008136125</v>
      </c>
      <c r="CL43" s="589">
        <v>0.85845704738436801</v>
      </c>
      <c r="CM43" s="419">
        <v>161.05462306164915</v>
      </c>
      <c r="CN43" s="589">
        <v>0.13132621185932367</v>
      </c>
      <c r="CO43" s="419">
        <v>12.52951187831734</v>
      </c>
      <c r="CP43" s="589">
        <v>1.0216740756308261E-2</v>
      </c>
      <c r="CQ43" s="591">
        <v>1226.3707357535791</v>
      </c>
      <c r="CS43" s="415" t="s">
        <v>27</v>
      </c>
      <c r="CT43" s="419">
        <v>35.058937129539139</v>
      </c>
      <c r="CU43" s="589">
        <v>2.8587551959152208E-2</v>
      </c>
      <c r="CV43" s="419">
        <v>75.694693277796489</v>
      </c>
      <c r="CW43" s="589">
        <v>6.1722520825877134E-2</v>
      </c>
      <c r="CX43" s="419">
        <v>106.26925963525031</v>
      </c>
      <c r="CY43" s="589">
        <v>8.6653453590402385E-2</v>
      </c>
      <c r="CZ43" s="419">
        <v>312.61243361232323</v>
      </c>
      <c r="DA43" s="589">
        <v>0.25490858881285167</v>
      </c>
      <c r="DB43" s="419">
        <v>249.04536705161667</v>
      </c>
      <c r="DC43" s="589">
        <v>0.2030751059128818</v>
      </c>
      <c r="DD43" s="419">
        <v>447.69004504705248</v>
      </c>
      <c r="DE43" s="589">
        <v>0.36505277889883492</v>
      </c>
      <c r="DF43" s="591">
        <v>1226.3707357535782</v>
      </c>
    </row>
    <row r="44" spans="1:110" x14ac:dyDescent="0.2">
      <c r="A44" s="1">
        <v>97227</v>
      </c>
      <c r="B44" s="34" t="s">
        <v>22</v>
      </c>
      <c r="C44" s="22">
        <v>768</v>
      </c>
      <c r="D44" s="14">
        <v>7724</v>
      </c>
      <c r="E44" s="23">
        <v>9.9430346970481615E-2</v>
      </c>
      <c r="F44" s="22">
        <v>1097</v>
      </c>
      <c r="G44" s="23">
        <v>0.11316973651176042</v>
      </c>
      <c r="H44" s="22">
        <v>1446</v>
      </c>
      <c r="I44" s="23">
        <v>0.14608561924815949</v>
      </c>
      <c r="J44" s="22">
        <v>349</v>
      </c>
      <c r="K44" s="110">
        <v>0.31814038286235186</v>
      </c>
      <c r="L44" s="507">
        <v>5.6798852593462623E-2</v>
      </c>
      <c r="M44" s="507">
        <v>3.6297715484060689E-2</v>
      </c>
      <c r="N44" s="507">
        <v>4.3086852786075047E-2</v>
      </c>
      <c r="P44" s="909">
        <v>862</v>
      </c>
      <c r="Q44" s="234">
        <v>0.83770651117589889</v>
      </c>
      <c r="R44" s="910">
        <v>73</v>
      </c>
      <c r="S44" s="234">
        <v>7.0942662779397467E-2</v>
      </c>
      <c r="T44" s="910">
        <v>55</v>
      </c>
      <c r="U44" s="234">
        <v>5.3449951409135082E-2</v>
      </c>
      <c r="V44" s="910">
        <v>9</v>
      </c>
      <c r="W44" s="234">
        <v>8.7463556851311956E-3</v>
      </c>
      <c r="X44" s="910">
        <v>30</v>
      </c>
      <c r="Y44" s="234">
        <v>2.9154518950437316E-2</v>
      </c>
      <c r="Z44" s="73">
        <v>1029</v>
      </c>
      <c r="AA44" s="62"/>
      <c r="AB44" s="7" t="s">
        <v>22</v>
      </c>
      <c r="AC44" s="22">
        <v>65</v>
      </c>
      <c r="AD44" s="23">
        <v>4.4951590594744122E-2</v>
      </c>
      <c r="AE44" s="22">
        <v>0</v>
      </c>
      <c r="AF44" s="23">
        <v>0</v>
      </c>
      <c r="AG44" s="22">
        <v>1319</v>
      </c>
      <c r="AH44" s="23">
        <v>0.91217150760719223</v>
      </c>
      <c r="AI44" s="22">
        <v>29</v>
      </c>
      <c r="AJ44" s="23">
        <v>2.0055325034578148E-2</v>
      </c>
      <c r="AK44" s="22">
        <v>33</v>
      </c>
      <c r="AL44" s="23">
        <v>2.2821576763485476E-2</v>
      </c>
      <c r="AM44" s="30">
        <v>1446</v>
      </c>
      <c r="AN44" s="62"/>
      <c r="AP44" s="34" t="s">
        <v>22</v>
      </c>
      <c r="AQ44" s="22">
        <v>875</v>
      </c>
      <c r="AR44" s="234">
        <v>0.8528265107212476</v>
      </c>
      <c r="AS44" s="22">
        <v>147</v>
      </c>
      <c r="AT44" s="234">
        <v>0.14327485380116958</v>
      </c>
      <c r="AU44" s="22">
        <v>4</v>
      </c>
      <c r="AV44" s="234">
        <v>3.8986354775828458E-3</v>
      </c>
      <c r="AW44" s="604">
        <v>0</v>
      </c>
      <c r="AX44" s="605">
        <v>2.3600136221073789E-4</v>
      </c>
      <c r="AY44" s="604">
        <v>0</v>
      </c>
      <c r="AZ44" s="605">
        <v>0</v>
      </c>
      <c r="BA44" s="604">
        <v>4</v>
      </c>
      <c r="BB44" s="605">
        <v>0</v>
      </c>
      <c r="BC44" s="604"/>
      <c r="BD44" s="605">
        <v>2.9155042146412668E-3</v>
      </c>
      <c r="BE44" s="73">
        <v>1026</v>
      </c>
      <c r="BG44" s="34" t="s">
        <v>22</v>
      </c>
      <c r="BH44" s="22">
        <v>21</v>
      </c>
      <c r="BI44" s="234">
        <v>2.0408163265306121E-2</v>
      </c>
      <c r="BJ44" s="22">
        <v>87</v>
      </c>
      <c r="BK44" s="234">
        <v>8.4548104956268216E-2</v>
      </c>
      <c r="BL44" s="22">
        <v>248</v>
      </c>
      <c r="BM44" s="234">
        <v>0.24101068999028183</v>
      </c>
      <c r="BN44" s="22">
        <v>467</v>
      </c>
      <c r="BO44" s="234">
        <v>0.45383867832847424</v>
      </c>
      <c r="BP44" s="22">
        <v>149</v>
      </c>
      <c r="BQ44" s="234">
        <v>0.14480077745383868</v>
      </c>
      <c r="BR44" s="22">
        <v>57</v>
      </c>
      <c r="BS44" s="234">
        <v>5.5393586005830907E-2</v>
      </c>
      <c r="BT44" s="73">
        <v>1029</v>
      </c>
      <c r="BV44" s="99">
        <v>0.85908649173955287</v>
      </c>
      <c r="BW44" s="415" t="s">
        <v>22</v>
      </c>
      <c r="BX44" s="419">
        <v>446</v>
      </c>
      <c r="BY44" s="589">
        <v>0.4334305150631681</v>
      </c>
      <c r="BZ44" s="419">
        <v>438</v>
      </c>
      <c r="CA44" s="589">
        <v>0.42565597667638483</v>
      </c>
      <c r="CB44" s="419">
        <v>89</v>
      </c>
      <c r="CC44" s="589">
        <v>8.6491739552964048E-2</v>
      </c>
      <c r="CD44" s="419">
        <v>39</v>
      </c>
      <c r="CE44" s="589">
        <v>3.7900874635568516E-2</v>
      </c>
      <c r="CF44" s="419">
        <v>17</v>
      </c>
      <c r="CG44" s="589">
        <v>1.6520894071914479E-2</v>
      </c>
      <c r="CH44" s="591">
        <v>1029</v>
      </c>
      <c r="CI44" s="661">
        <v>0.85908649173955287</v>
      </c>
      <c r="CJ44" s="415" t="s">
        <v>22</v>
      </c>
      <c r="CK44" s="419">
        <v>884</v>
      </c>
      <c r="CL44" s="589">
        <v>0.85908649173955298</v>
      </c>
      <c r="CM44" s="419">
        <v>128</v>
      </c>
      <c r="CN44" s="589">
        <v>0.12439261418853255</v>
      </c>
      <c r="CO44" s="419">
        <v>17</v>
      </c>
      <c r="CP44" s="589">
        <v>1.6520894071914479E-2</v>
      </c>
      <c r="CQ44" s="591">
        <v>1029</v>
      </c>
      <c r="CS44" s="415" t="s">
        <v>22</v>
      </c>
      <c r="CT44" s="419">
        <v>50</v>
      </c>
      <c r="CU44" s="589">
        <v>4.8590864917395532E-2</v>
      </c>
      <c r="CV44" s="419">
        <v>97</v>
      </c>
      <c r="CW44" s="589">
        <v>9.4266277939747331E-2</v>
      </c>
      <c r="CX44" s="419">
        <v>151</v>
      </c>
      <c r="CY44" s="589">
        <v>0.14674441205053451</v>
      </c>
      <c r="CZ44" s="419">
        <v>239</v>
      </c>
      <c r="DA44" s="589">
        <v>0.23226433430515064</v>
      </c>
      <c r="DB44" s="419">
        <v>208</v>
      </c>
      <c r="DC44" s="589">
        <v>0.2021379980563654</v>
      </c>
      <c r="DD44" s="419">
        <v>284</v>
      </c>
      <c r="DE44" s="589">
        <v>0.2759961127308066</v>
      </c>
      <c r="DF44" s="591">
        <v>1029</v>
      </c>
    </row>
    <row r="45" spans="1:110" x14ac:dyDescent="0.2">
      <c r="A45" s="1">
        <v>97223</v>
      </c>
      <c r="B45" s="34" t="s">
        <v>18</v>
      </c>
      <c r="C45" s="22">
        <v>1096</v>
      </c>
      <c r="D45" s="14">
        <v>8200</v>
      </c>
      <c r="E45" s="23">
        <v>0.13365853658536586</v>
      </c>
      <c r="F45" s="22">
        <v>1420.7104370000002</v>
      </c>
      <c r="G45" s="23">
        <v>0.15460706178500749</v>
      </c>
      <c r="H45" s="22">
        <v>1646.2424590750165</v>
      </c>
      <c r="I45" s="23">
        <v>0.17390916365502854</v>
      </c>
      <c r="J45" s="22">
        <v>225.53202207501636</v>
      </c>
      <c r="K45" s="110">
        <v>0.15874594583204032</v>
      </c>
      <c r="L45" s="507">
        <v>2.9906135833143832E-2</v>
      </c>
      <c r="M45" s="507">
        <v>2.6288592638967767E-2</v>
      </c>
      <c r="N45" s="507">
        <v>2.7493026315890123E-2</v>
      </c>
      <c r="P45" s="909">
        <v>966.80665698568362</v>
      </c>
      <c r="Q45" s="234">
        <v>0.87023593466424687</v>
      </c>
      <c r="R45" s="910">
        <v>52.423301525813926</v>
      </c>
      <c r="S45" s="234">
        <v>4.7186932849364802E-2</v>
      </c>
      <c r="T45" s="910">
        <v>50.407020697898005</v>
      </c>
      <c r="U45" s="234">
        <v>4.5372050816696922E-2</v>
      </c>
      <c r="V45" s="910">
        <v>11.089544553537561</v>
      </c>
      <c r="W45" s="234">
        <v>9.981851179673323E-3</v>
      </c>
      <c r="X45" s="910">
        <v>30.244212418738801</v>
      </c>
      <c r="Y45" s="234">
        <v>2.7223230490018152E-2</v>
      </c>
      <c r="Z45" s="73">
        <v>1110.9707361816718</v>
      </c>
      <c r="AA45" s="62"/>
      <c r="AB45" s="7" t="s">
        <v>18</v>
      </c>
      <c r="AC45" s="22">
        <v>65.529126907267397</v>
      </c>
      <c r="AD45" s="23">
        <v>3.9805270812955838E-2</v>
      </c>
      <c r="AE45" s="22">
        <v>4.0325616558318398</v>
      </c>
      <c r="AF45" s="23">
        <v>2.4495551269511284E-3</v>
      </c>
      <c r="AG45" s="22">
        <v>1476.1991894577652</v>
      </c>
      <c r="AH45" s="23">
        <v>0.89670824690501882</v>
      </c>
      <c r="AI45" s="22">
        <v>57.464003595603721</v>
      </c>
      <c r="AJ45" s="23">
        <v>3.490616055905358E-2</v>
      </c>
      <c r="AK45" s="22">
        <v>43.017577458548203</v>
      </c>
      <c r="AL45" s="23">
        <v>2.6130766596020569E-2</v>
      </c>
      <c r="AM45" s="30">
        <v>1646.2424590750165</v>
      </c>
      <c r="AN45" s="62"/>
      <c r="AP45" s="34" t="s">
        <v>18</v>
      </c>
      <c r="AQ45" s="22">
        <v>986.96946526481634</v>
      </c>
      <c r="AR45" s="234">
        <v>0.88838475499092295</v>
      </c>
      <c r="AS45" s="22">
        <v>117.95242843308135</v>
      </c>
      <c r="AT45" s="234">
        <v>0.10617059891107335</v>
      </c>
      <c r="AU45" s="22">
        <v>6.0488424837477606</v>
      </c>
      <c r="AV45" s="234">
        <v>5.4446460980037605E-3</v>
      </c>
      <c r="AW45" s="604">
        <v>0</v>
      </c>
      <c r="AX45" s="605">
        <v>2.3600136221073789E-4</v>
      </c>
      <c r="AY45" s="604">
        <v>0</v>
      </c>
      <c r="AZ45" s="605">
        <v>0</v>
      </c>
      <c r="BA45" s="604">
        <v>6.0488424837477606</v>
      </c>
      <c r="BB45" s="605">
        <v>0</v>
      </c>
      <c r="BC45" s="604"/>
      <c r="BD45" s="605">
        <v>2.1299254526091584E-3</v>
      </c>
      <c r="BE45" s="73">
        <v>1110.9707361816454</v>
      </c>
      <c r="BG45" s="34" t="s">
        <v>18</v>
      </c>
      <c r="BH45" s="22">
        <v>14.113965795411438</v>
      </c>
      <c r="BI45" s="234">
        <v>1.2704174228675136E-2</v>
      </c>
      <c r="BJ45" s="22">
        <v>62.504705665393516</v>
      </c>
      <c r="BK45" s="234">
        <v>5.6261343012704176E-2</v>
      </c>
      <c r="BL45" s="22">
        <v>228.84787396845692</v>
      </c>
      <c r="BM45" s="234">
        <v>0.20598911070780401</v>
      </c>
      <c r="BN45" s="22">
        <v>446.60620338337628</v>
      </c>
      <c r="BO45" s="234">
        <v>0.40199637023593471</v>
      </c>
      <c r="BP45" s="22">
        <v>282.2793159082288</v>
      </c>
      <c r="BQ45" s="234">
        <v>0.25408348457350277</v>
      </c>
      <c r="BR45" s="22">
        <v>76.618671460804961</v>
      </c>
      <c r="BS45" s="234">
        <v>6.8965517241379323E-2</v>
      </c>
      <c r="BT45" s="73">
        <v>1110.9707361816718</v>
      </c>
      <c r="BV45" s="99">
        <v>0.86479128856624321</v>
      </c>
      <c r="BW45" s="415" t="s">
        <v>18</v>
      </c>
      <c r="BX45" s="419">
        <v>484.91553911377889</v>
      </c>
      <c r="BY45" s="589">
        <v>0.43647912885662432</v>
      </c>
      <c r="BZ45" s="419">
        <v>475.84227538815725</v>
      </c>
      <c r="CA45" s="589">
        <v>0.42831215970961889</v>
      </c>
      <c r="CB45" s="419">
        <v>84.683794772468659</v>
      </c>
      <c r="CC45" s="589">
        <v>7.6225045372050812E-2</v>
      </c>
      <c r="CD45" s="419">
        <v>33.268633660612686</v>
      </c>
      <c r="CE45" s="589">
        <v>2.994555353901996E-2</v>
      </c>
      <c r="CF45" s="419">
        <v>32.260493246654725</v>
      </c>
      <c r="CG45" s="589">
        <v>2.9038112522686021E-2</v>
      </c>
      <c r="CH45" s="591">
        <v>1110.9707361816722</v>
      </c>
      <c r="CI45" s="661">
        <v>0.86479128856624321</v>
      </c>
      <c r="CJ45" s="415" t="s">
        <v>18</v>
      </c>
      <c r="CK45" s="419">
        <v>960.75781450193608</v>
      </c>
      <c r="CL45" s="589">
        <v>0.8647912885662431</v>
      </c>
      <c r="CM45" s="419">
        <v>117.95242843308134</v>
      </c>
      <c r="CN45" s="589">
        <v>0.10617059891107077</v>
      </c>
      <c r="CO45" s="419">
        <v>32.260493246654725</v>
      </c>
      <c r="CP45" s="589">
        <v>2.9038112522686021E-2</v>
      </c>
      <c r="CQ45" s="591">
        <v>1110.9707361816722</v>
      </c>
      <c r="CS45" s="415" t="s">
        <v>18</v>
      </c>
      <c r="CT45" s="419">
        <v>94.765198912048263</v>
      </c>
      <c r="CU45" s="589">
        <v>8.5299455535390215E-2</v>
      </c>
      <c r="CV45" s="419">
        <v>65.529126907267411</v>
      </c>
      <c r="CW45" s="589">
        <v>5.8983666061705992E-2</v>
      </c>
      <c r="CX45" s="419">
        <v>136.09895588432462</v>
      </c>
      <c r="CY45" s="589">
        <v>0.12250453720508168</v>
      </c>
      <c r="CZ45" s="419">
        <v>224.81531231262514</v>
      </c>
      <c r="DA45" s="589">
        <v>0.20235934664246827</v>
      </c>
      <c r="DB45" s="419">
        <v>199.61180196367613</v>
      </c>
      <c r="DC45" s="589">
        <v>0.1796733212341198</v>
      </c>
      <c r="DD45" s="419">
        <v>390.15034020173061</v>
      </c>
      <c r="DE45" s="589">
        <v>0.35117967332123418</v>
      </c>
      <c r="DF45" s="591">
        <v>1110.970736181672</v>
      </c>
    </row>
    <row r="46" spans="1:110" x14ac:dyDescent="0.2">
      <c r="A46" s="1">
        <v>97231</v>
      </c>
      <c r="B46" s="35" t="s">
        <v>29</v>
      </c>
      <c r="C46" s="24">
        <v>533</v>
      </c>
      <c r="D46" s="15">
        <v>5150</v>
      </c>
      <c r="E46" s="25">
        <v>0.10349514563106796</v>
      </c>
      <c r="F46" s="24">
        <v>850.96606100000008</v>
      </c>
      <c r="G46" s="25">
        <v>0.11120265226503762</v>
      </c>
      <c r="H46" s="24">
        <v>1005.114348286826</v>
      </c>
      <c r="I46" s="25">
        <v>0.12872578509715479</v>
      </c>
      <c r="J46" s="24">
        <v>154.14828728682596</v>
      </c>
      <c r="K46" s="111">
        <v>0.18114504720162505</v>
      </c>
      <c r="L46" s="507">
        <v>3.3857414307803202E-2</v>
      </c>
      <c r="M46" s="507">
        <v>4.7896773238832235E-2</v>
      </c>
      <c r="N46" s="507">
        <v>4.3195930581480191E-2</v>
      </c>
      <c r="P46" s="909">
        <v>521.11893272760551</v>
      </c>
      <c r="Q46" s="230">
        <v>0.74305668090089216</v>
      </c>
      <c r="R46" s="910">
        <v>74.151310585746245</v>
      </c>
      <c r="S46" s="230">
        <v>0.10573138542463288</v>
      </c>
      <c r="T46" s="910">
        <v>46.3445691160914</v>
      </c>
      <c r="U46" s="230">
        <v>6.6082115890395546E-2</v>
      </c>
      <c r="V46" s="910">
        <v>22.627407645944608</v>
      </c>
      <c r="W46" s="230">
        <v>3.2264125071762913E-2</v>
      </c>
      <c r="X46" s="910">
        <v>37.075655292873122</v>
      </c>
      <c r="Y46" s="230">
        <v>5.2865692712316441E-2</v>
      </c>
      <c r="Z46" s="73">
        <v>701.31787536826096</v>
      </c>
      <c r="AA46" s="62"/>
      <c r="AB46" s="8" t="s">
        <v>29</v>
      </c>
      <c r="AC46" s="22">
        <v>41.105360781869898</v>
      </c>
      <c r="AD46" s="25">
        <v>4.089620335430711E-2</v>
      </c>
      <c r="AE46" s="22">
        <v>3.0896379410727599</v>
      </c>
      <c r="AF46" s="25">
        <v>3.0739168596477747E-3</v>
      </c>
      <c r="AG46" s="22">
        <v>922.99343848885314</v>
      </c>
      <c r="AH46" s="25">
        <v>0.91829694806571571</v>
      </c>
      <c r="AI46" s="22">
        <v>14.358435881161611</v>
      </c>
      <c r="AJ46" s="25">
        <v>1.4285375495469689E-2</v>
      </c>
      <c r="AK46" s="22">
        <v>23.567475193868631</v>
      </c>
      <c r="AL46" s="25">
        <v>2.3447556224859764E-2</v>
      </c>
      <c r="AM46" s="31">
        <v>1005.114348286826</v>
      </c>
      <c r="AN46" s="62"/>
      <c r="AP46" s="35" t="s">
        <v>29</v>
      </c>
      <c r="AQ46" s="24">
        <v>468.59508772936658</v>
      </c>
      <c r="AR46" s="230">
        <v>0.66816361622510989</v>
      </c>
      <c r="AS46" s="24">
        <v>229.66308695307484</v>
      </c>
      <c r="AT46" s="230">
        <v>0.32747359652351637</v>
      </c>
      <c r="AU46" s="24">
        <v>3.0597006858171296</v>
      </c>
      <c r="AV46" s="230">
        <v>4.3627872513737022E-3</v>
      </c>
      <c r="AW46" s="606">
        <v>1.0298793136909199</v>
      </c>
      <c r="AX46" s="607">
        <v>2.3600136221073789E-4</v>
      </c>
      <c r="AY46" s="606">
        <v>0.99994205843529005</v>
      </c>
      <c r="AZ46" s="607">
        <v>0</v>
      </c>
      <c r="BA46" s="606">
        <v>1.0298793136909199</v>
      </c>
      <c r="BB46" s="607">
        <v>0</v>
      </c>
      <c r="BC46" s="606"/>
      <c r="BD46" s="607">
        <v>0</v>
      </c>
      <c r="BE46" s="74">
        <v>701.31787536825857</v>
      </c>
      <c r="BG46" s="35" t="s">
        <v>29</v>
      </c>
      <c r="BH46" s="24">
        <v>27.776804214399206</v>
      </c>
      <c r="BI46" s="230">
        <v>3.9606582392917977E-2</v>
      </c>
      <c r="BJ46" s="24">
        <v>117.40624176076487</v>
      </c>
      <c r="BK46" s="230">
        <v>0.16740802692233539</v>
      </c>
      <c r="BL46" s="24">
        <v>209.06550067925676</v>
      </c>
      <c r="BM46" s="230">
        <v>0.29810376723889548</v>
      </c>
      <c r="BN46" s="24">
        <v>196.70694891496572</v>
      </c>
      <c r="BO46" s="230">
        <v>0.28048186966812338</v>
      </c>
      <c r="BP46" s="24">
        <v>82.390345095273602</v>
      </c>
      <c r="BQ46" s="230">
        <v>0.11747931713848099</v>
      </c>
      <c r="BR46" s="24">
        <v>67.972034703600713</v>
      </c>
      <c r="BS46" s="230">
        <v>9.6920436639246807E-2</v>
      </c>
      <c r="BT46" s="74">
        <v>701.31787536826084</v>
      </c>
      <c r="BV46" s="99">
        <v>0.89573710603959777</v>
      </c>
      <c r="BW46" s="420" t="s">
        <v>29</v>
      </c>
      <c r="BX46" s="424">
        <v>331.59120175321959</v>
      </c>
      <c r="BY46" s="592">
        <v>0.4728115643410663</v>
      </c>
      <c r="BZ46" s="424">
        <v>296.60524234298418</v>
      </c>
      <c r="CA46" s="592">
        <v>0.42292554169853147</v>
      </c>
      <c r="CB46" s="424">
        <v>47.374448429782312</v>
      </c>
      <c r="CC46" s="592">
        <v>6.7550607354626716E-2</v>
      </c>
      <c r="CD46" s="424">
        <v>13.388431077981958</v>
      </c>
      <c r="CE46" s="592">
        <v>1.9090389035003204E-2</v>
      </c>
      <c r="CF46" s="424">
        <v>12.358551764291038</v>
      </c>
      <c r="CG46" s="592">
        <v>1.7621897570772187E-2</v>
      </c>
      <c r="CH46" s="593">
        <v>701.31787536825914</v>
      </c>
      <c r="CI46" s="661">
        <v>0.89573710603959777</v>
      </c>
      <c r="CJ46" s="420" t="s">
        <v>29</v>
      </c>
      <c r="CK46" s="424">
        <v>628.19644409620378</v>
      </c>
      <c r="CL46" s="592">
        <v>0.89573710603959777</v>
      </c>
      <c r="CM46" s="424">
        <v>60.762879507764268</v>
      </c>
      <c r="CN46" s="592">
        <v>8.6640996389629923E-2</v>
      </c>
      <c r="CO46" s="424">
        <v>12.358551764291038</v>
      </c>
      <c r="CP46" s="592">
        <v>1.7621897570772187E-2</v>
      </c>
      <c r="CQ46" s="593">
        <v>701.31787536825914</v>
      </c>
      <c r="CS46" s="420" t="s">
        <v>29</v>
      </c>
      <c r="CT46" s="424">
        <v>60.762879507764268</v>
      </c>
      <c r="CU46" s="592">
        <v>8.6640996389629563E-2</v>
      </c>
      <c r="CV46" s="424">
        <v>123.58551764291077</v>
      </c>
      <c r="CW46" s="592">
        <v>0.17621897570772169</v>
      </c>
      <c r="CX46" s="424">
        <v>96.808655486946677</v>
      </c>
      <c r="CY46" s="592">
        <v>0.13803819763771519</v>
      </c>
      <c r="CZ46" s="424">
        <v>125.64527627029263</v>
      </c>
      <c r="DA46" s="592">
        <v>0.17915595863618375</v>
      </c>
      <c r="DB46" s="424">
        <v>108.13732793754687</v>
      </c>
      <c r="DC46" s="592">
        <v>0.15419160374425642</v>
      </c>
      <c r="DD46" s="424">
        <v>186.37821852280089</v>
      </c>
      <c r="DE46" s="592">
        <v>0.26575426788449341</v>
      </c>
      <c r="DF46" s="593">
        <v>701.31787536826209</v>
      </c>
    </row>
    <row r="47" spans="1:110" x14ac:dyDescent="0.2">
      <c r="A47" s="3"/>
      <c r="B47" s="37" t="s">
        <v>40</v>
      </c>
      <c r="C47" s="26">
        <v>5615</v>
      </c>
      <c r="D47" s="26">
        <v>56003</v>
      </c>
      <c r="E47" s="27">
        <v>0.10026248593825331</v>
      </c>
      <c r="F47" s="26">
        <v>7934.051781000001</v>
      </c>
      <c r="G47" s="27">
        <v>0.1172401100188791</v>
      </c>
      <c r="H47" s="26">
        <v>9910.2751984679544</v>
      </c>
      <c r="I47" s="27">
        <v>0.14207392464061422</v>
      </c>
      <c r="J47" s="26">
        <v>1976.2234174679534</v>
      </c>
      <c r="K47" s="113">
        <v>0.24908123516416877</v>
      </c>
      <c r="L47" s="509">
        <v>4.5485795883123403E-2</v>
      </c>
      <c r="M47" s="509">
        <v>3.5176792391241829E-2</v>
      </c>
      <c r="N47" s="509">
        <v>3.8601782455121025E-2</v>
      </c>
      <c r="P47" s="298">
        <v>5693.1919016341553</v>
      </c>
      <c r="Q47" s="227">
        <v>0.83369635994030722</v>
      </c>
      <c r="R47" s="228">
        <v>405.63497913110893</v>
      </c>
      <c r="S47" s="227">
        <v>5.9400141679573269E-2</v>
      </c>
      <c r="T47" s="228">
        <v>452.85482892772603</v>
      </c>
      <c r="U47" s="227">
        <v>6.6314894874712885E-2</v>
      </c>
      <c r="V47" s="228">
        <v>65.372613412713946</v>
      </c>
      <c r="W47" s="227">
        <v>9.5729971488086943E-3</v>
      </c>
      <c r="X47" s="228">
        <v>211.80109140250909</v>
      </c>
      <c r="Y47" s="227">
        <v>3.1015606356597922E-2</v>
      </c>
      <c r="Z47" s="76">
        <v>6828.8554145082135</v>
      </c>
      <c r="AA47" s="62"/>
      <c r="AB47" s="9" t="s">
        <v>40</v>
      </c>
      <c r="AC47" s="26">
        <v>365.5678437718334</v>
      </c>
      <c r="AD47" s="27">
        <v>3.688775906327476E-2</v>
      </c>
      <c r="AE47" s="26">
        <v>18.628881743715908</v>
      </c>
      <c r="AF47" s="27">
        <v>1.879754231910308E-3</v>
      </c>
      <c r="AG47" s="26">
        <v>9061.4778629614739</v>
      </c>
      <c r="AH47" s="27">
        <v>0.91435178958121166</v>
      </c>
      <c r="AI47" s="26">
        <v>225.84674835044166</v>
      </c>
      <c r="AJ47" s="27">
        <v>2.2789150031409383E-2</v>
      </c>
      <c r="AK47" s="26">
        <v>238.75386164049087</v>
      </c>
      <c r="AL47" s="27">
        <v>2.4091547092193785E-2</v>
      </c>
      <c r="AM47" s="32">
        <v>9910.2751984679562</v>
      </c>
      <c r="AN47" s="62"/>
      <c r="AP47" s="37" t="s">
        <v>40</v>
      </c>
      <c r="AQ47" s="26">
        <v>5774.5806806913415</v>
      </c>
      <c r="AR47" s="227">
        <v>0.84643729425912351</v>
      </c>
      <c r="AS47" s="26">
        <v>1026.390178698919</v>
      </c>
      <c r="AT47" s="227">
        <v>0.15044814052334624</v>
      </c>
      <c r="AU47" s="26">
        <v>21.248246333055882</v>
      </c>
      <c r="AV47" s="227">
        <v>3.114565217530208E-3</v>
      </c>
      <c r="AW47" s="612">
        <v>1.0298793136909199</v>
      </c>
      <c r="AX47" s="613">
        <v>1.5095957748219058E-4</v>
      </c>
      <c r="AY47" s="612">
        <v>0.99994205843529005</v>
      </c>
      <c r="AZ47" s="613">
        <v>1.4657137845315105E-4</v>
      </c>
      <c r="BA47" s="612">
        <v>19.218424960929671</v>
      </c>
      <c r="BB47" s="613">
        <v>2.8170342615948659E-3</v>
      </c>
      <c r="BC47" s="612">
        <v>0</v>
      </c>
      <c r="BD47" s="613">
        <v>0</v>
      </c>
      <c r="BE47" s="76">
        <v>6822.2191057233167</v>
      </c>
      <c r="BG47" s="37" t="s">
        <v>40</v>
      </c>
      <c r="BH47" s="26">
        <v>114.12557376361561</v>
      </c>
      <c r="BI47" s="227">
        <v>1.6712255105174819E-2</v>
      </c>
      <c r="BJ47" s="26">
        <v>536.23344722538479</v>
      </c>
      <c r="BK47" s="227">
        <v>7.8524645006560312E-2</v>
      </c>
      <c r="BL47" s="26">
        <v>1579.9344787760588</v>
      </c>
      <c r="BM47" s="227">
        <v>0.23136153613963126</v>
      </c>
      <c r="BN47" s="315">
        <v>2706.0456978218817</v>
      </c>
      <c r="BO47" s="314">
        <v>0.39626636289190781</v>
      </c>
      <c r="BP47" s="315">
        <v>1373.3853908517692</v>
      </c>
      <c r="BQ47" s="314">
        <v>0.20111501964647682</v>
      </c>
      <c r="BR47" s="315">
        <v>519.13082606950377</v>
      </c>
      <c r="BS47" s="314">
        <v>7.6020181210248894E-2</v>
      </c>
      <c r="BT47" s="76">
        <v>6828.8554145082144</v>
      </c>
      <c r="BV47" s="99">
        <v>0.85860659395860395</v>
      </c>
      <c r="BW47" s="37" t="s">
        <v>40</v>
      </c>
      <c r="BX47" s="26">
        <v>3036.0254006044402</v>
      </c>
      <c r="BY47" s="227">
        <v>0.44458774074411794</v>
      </c>
      <c r="BZ47" s="26">
        <v>2827.2748874822205</v>
      </c>
      <c r="CA47" s="227">
        <v>0.414018853214486</v>
      </c>
      <c r="CB47" s="26">
        <v>549.50506269550795</v>
      </c>
      <c r="CC47" s="227">
        <v>8.0468106196546513E-2</v>
      </c>
      <c r="CD47" s="26">
        <v>257.8161757304826</v>
      </c>
      <c r="CE47" s="227">
        <v>3.7753936799238823E-2</v>
      </c>
      <c r="CF47" s="26">
        <v>158.23388799555562</v>
      </c>
      <c r="CG47" s="227">
        <v>2.3171363045610942E-2</v>
      </c>
      <c r="CH47" s="76">
        <v>6828.8554145082053</v>
      </c>
      <c r="CI47" s="661">
        <v>0.85860659395860395</v>
      </c>
      <c r="CJ47" s="37" t="s">
        <v>40</v>
      </c>
      <c r="CK47" s="26">
        <v>5863.3002880866607</v>
      </c>
      <c r="CL47" s="227">
        <v>0.85860659395860373</v>
      </c>
      <c r="CM47" s="26">
        <v>807.3212384259906</v>
      </c>
      <c r="CN47" s="227">
        <v>0.11822204299578531</v>
      </c>
      <c r="CO47" s="26">
        <v>158.23388799555562</v>
      </c>
      <c r="CP47" s="227">
        <v>2.3171363045610936E-2</v>
      </c>
      <c r="CQ47" s="76">
        <v>6828.8554145082071</v>
      </c>
      <c r="CS47" s="37" t="s">
        <v>40</v>
      </c>
      <c r="CT47" s="26">
        <v>382.47848264485378</v>
      </c>
      <c r="CU47" s="227">
        <v>5.6009163970913899E-2</v>
      </c>
      <c r="CV47" s="26">
        <v>614.96616828829929</v>
      </c>
      <c r="CW47" s="227">
        <v>9.0054061912304612E-2</v>
      </c>
      <c r="CX47" s="26">
        <v>787.52665958923717</v>
      </c>
      <c r="CY47" s="227">
        <v>0.11532337584950195</v>
      </c>
      <c r="CZ47" s="26">
        <v>1373.7979422270112</v>
      </c>
      <c r="DA47" s="227">
        <v>0.20117543260739051</v>
      </c>
      <c r="DB47" s="26">
        <v>1370.8266971395285</v>
      </c>
      <c r="DC47" s="227">
        <v>0.20074033112886602</v>
      </c>
      <c r="DD47" s="26">
        <v>2299.2594646192847</v>
      </c>
      <c r="DE47" s="227">
        <v>0.33669763453102303</v>
      </c>
      <c r="DF47" s="76">
        <v>6828.8554145082144</v>
      </c>
    </row>
    <row r="48" spans="1:110" ht="13.5" thickBot="1" x14ac:dyDescent="0.25">
      <c r="B48" s="36" t="s">
        <v>41</v>
      </c>
      <c r="C48" s="68">
        <v>11865</v>
      </c>
      <c r="D48" s="68">
        <v>106771</v>
      </c>
      <c r="E48" s="53">
        <v>0.11112568019406019</v>
      </c>
      <c r="F48" s="387">
        <v>16319.363319</v>
      </c>
      <c r="G48" s="388">
        <v>0.13078427116141317</v>
      </c>
      <c r="H48" s="68">
        <v>19904.208235326714</v>
      </c>
      <c r="I48" s="53">
        <v>0.15769199271180143</v>
      </c>
      <c r="J48" s="68">
        <v>3584.8449163267142</v>
      </c>
      <c r="K48" s="112">
        <v>0.21966818473567645</v>
      </c>
      <c r="L48" s="508">
        <v>4.0514984924705955E-2</v>
      </c>
      <c r="M48" s="508">
        <v>3.2389423936706851E-2</v>
      </c>
      <c r="N48" s="508">
        <v>3.5090869249597034E-2</v>
      </c>
      <c r="P48" s="297">
        <v>11642.419250583958</v>
      </c>
      <c r="Q48" s="224">
        <v>0.85509077463602212</v>
      </c>
      <c r="R48" s="225">
        <v>629.40318188169692</v>
      </c>
      <c r="S48" s="224">
        <v>4.622723531680089E-2</v>
      </c>
      <c r="T48" s="225">
        <v>741.02914794875869</v>
      </c>
      <c r="U48" s="224">
        <v>5.4425731843971613E-2</v>
      </c>
      <c r="V48" s="225">
        <v>101.50489280192188</v>
      </c>
      <c r="W48" s="224">
        <v>7.455142745438262E-3</v>
      </c>
      <c r="X48" s="225">
        <v>501.06260967538338</v>
      </c>
      <c r="Y48" s="224">
        <v>3.6801115457767083E-2</v>
      </c>
      <c r="Z48" s="75">
        <v>13615.41908289172</v>
      </c>
      <c r="AA48" s="62"/>
      <c r="AB48" s="11" t="s">
        <v>41</v>
      </c>
      <c r="AC48" s="68">
        <v>678.39527841123424</v>
      </c>
      <c r="AD48" s="53">
        <v>3.4083007492214323E-2</v>
      </c>
      <c r="AE48" s="68">
        <v>45.645925597943616</v>
      </c>
      <c r="AF48" s="53">
        <v>2.2932801475081823E-3</v>
      </c>
      <c r="AG48" s="68">
        <v>17973.306342175754</v>
      </c>
      <c r="AH48" s="53">
        <v>0.90299026867474574</v>
      </c>
      <c r="AI48" s="68">
        <v>654.13135699111263</v>
      </c>
      <c r="AJ48" s="53">
        <v>3.286397274673486E-2</v>
      </c>
      <c r="AK48" s="68">
        <v>552.72933215066951</v>
      </c>
      <c r="AL48" s="53">
        <v>2.7769470938797024E-2</v>
      </c>
      <c r="AM48" s="48">
        <v>19904.208235326711</v>
      </c>
      <c r="AN48" s="62"/>
      <c r="AP48" s="36" t="s">
        <v>41</v>
      </c>
      <c r="AQ48" s="68">
        <v>11877.402409087426</v>
      </c>
      <c r="AR48" s="224">
        <v>0.87319712715509623</v>
      </c>
      <c r="AS48" s="68">
        <v>1661.4150231537585</v>
      </c>
      <c r="AT48" s="224">
        <v>0.12214310631760805</v>
      </c>
      <c r="AU48" s="68">
        <v>63.38307863816042</v>
      </c>
      <c r="AV48" s="224">
        <v>4.659766527295728E-3</v>
      </c>
      <c r="AW48" s="608">
        <v>4.0441692750829397</v>
      </c>
      <c r="AX48" s="609">
        <v>2.9731728126256647E-4</v>
      </c>
      <c r="AY48" s="608">
        <v>1.99992925354936</v>
      </c>
      <c r="AZ48" s="609">
        <v>1.4702983182388553E-4</v>
      </c>
      <c r="BA48" s="608">
        <v>57.338980109528123</v>
      </c>
      <c r="BB48" s="609">
        <v>4.215419414209276E-3</v>
      </c>
      <c r="BC48" s="608">
        <v>0</v>
      </c>
      <c r="BD48" s="609">
        <v>0</v>
      </c>
      <c r="BE48" s="75">
        <v>13602.200510879346</v>
      </c>
      <c r="BG48" s="36" t="s">
        <v>41</v>
      </c>
      <c r="BH48" s="68">
        <v>168.82451206530081</v>
      </c>
      <c r="BI48" s="224">
        <v>1.2399509044670912E-2</v>
      </c>
      <c r="BJ48" s="68">
        <v>1023.8708748179271</v>
      </c>
      <c r="BK48" s="224">
        <v>7.5199365409505378E-2</v>
      </c>
      <c r="BL48" s="68">
        <v>3384.62701998988</v>
      </c>
      <c r="BM48" s="224">
        <v>0.24858779589405292</v>
      </c>
      <c r="BN48" s="313">
        <v>5591.0227364858247</v>
      </c>
      <c r="BO48" s="312">
        <v>0.41063904845287885</v>
      </c>
      <c r="BP48" s="313">
        <v>2423.7495225466464</v>
      </c>
      <c r="BQ48" s="312">
        <v>0.17801505100876239</v>
      </c>
      <c r="BR48" s="313">
        <v>1023.3244169861421</v>
      </c>
      <c r="BS48" s="312">
        <v>7.51592301901296E-2</v>
      </c>
      <c r="BT48" s="75">
        <v>13615.41908289172</v>
      </c>
      <c r="BV48" s="99">
        <v>0.85620735084190758</v>
      </c>
      <c r="BW48" s="36" t="s">
        <v>41</v>
      </c>
      <c r="BX48" s="68">
        <v>5963.9296686143516</v>
      </c>
      <c r="BY48" s="224">
        <v>0.43802762385098049</v>
      </c>
      <c r="BZ48" s="68">
        <v>5693.6922349507149</v>
      </c>
      <c r="CA48" s="224">
        <v>0.41817972699092709</v>
      </c>
      <c r="CB48" s="68">
        <v>1129.8353972480622</v>
      </c>
      <c r="CC48" s="224">
        <v>8.2982050744787081E-2</v>
      </c>
      <c r="CD48" s="68">
        <v>473.64860919282671</v>
      </c>
      <c r="CE48" s="224">
        <v>3.4787662892285416E-2</v>
      </c>
      <c r="CF48" s="68">
        <v>354.31317288575644</v>
      </c>
      <c r="CG48" s="224">
        <v>2.6022935521020012E-2</v>
      </c>
      <c r="CH48" s="75">
        <v>13615.419082891711</v>
      </c>
      <c r="CI48" s="661">
        <v>0.85620735084190758</v>
      </c>
      <c r="CJ48" s="36" t="s">
        <v>41</v>
      </c>
      <c r="CK48" s="68">
        <v>11657.621903565067</v>
      </c>
      <c r="CL48" s="224">
        <v>0.85620735084190747</v>
      </c>
      <c r="CM48" s="68">
        <v>1603.4840064408891</v>
      </c>
      <c r="CN48" s="224">
        <v>0.11776971363707249</v>
      </c>
      <c r="CO48" s="68">
        <v>354.31317288575644</v>
      </c>
      <c r="CP48" s="224">
        <v>2.6022935521020009E-2</v>
      </c>
      <c r="CQ48" s="75">
        <v>13615.419082891713</v>
      </c>
      <c r="CS48" s="36" t="s">
        <v>41</v>
      </c>
      <c r="CT48" s="68">
        <v>663.56854112587143</v>
      </c>
      <c r="CU48" s="224">
        <v>4.8736549134919371E-2</v>
      </c>
      <c r="CV48" s="68">
        <v>1210.727358344187</v>
      </c>
      <c r="CW48" s="224">
        <v>8.892325318619905E-2</v>
      </c>
      <c r="CX48" s="68">
        <v>1377.2371506889472</v>
      </c>
      <c r="CY48" s="224">
        <v>0.10115275499815472</v>
      </c>
      <c r="CZ48" s="68">
        <v>2755.7536600757658</v>
      </c>
      <c r="DA48" s="224">
        <v>0.20239947395658731</v>
      </c>
      <c r="DB48" s="68">
        <v>2539.6326993348739</v>
      </c>
      <c r="DC48" s="224">
        <v>0.18652622323803575</v>
      </c>
      <c r="DD48" s="68">
        <v>5068.4996733220796</v>
      </c>
      <c r="DE48" s="224">
        <v>0.37226174548610375</v>
      </c>
      <c r="DF48" s="75">
        <v>13615.419082891725</v>
      </c>
    </row>
    <row r="49" spans="2:110" ht="13.5" thickBot="1" x14ac:dyDescent="0.25">
      <c r="B49" s="51" t="s">
        <v>42</v>
      </c>
      <c r="C49" s="71">
        <v>44684</v>
      </c>
      <c r="D49" s="71">
        <v>381325</v>
      </c>
      <c r="E49" s="54">
        <v>0.11718088244935422</v>
      </c>
      <c r="F49" s="389">
        <v>58425.464710999993</v>
      </c>
      <c r="G49" s="390">
        <v>0.14295245293156633</v>
      </c>
      <c r="H49" s="71">
        <v>67634.513886114146</v>
      </c>
      <c r="I49" s="54">
        <v>0.16984918091630705</v>
      </c>
      <c r="J49" s="71">
        <v>9209.0491751141526</v>
      </c>
      <c r="K49" s="67">
        <v>0.15762046944198851</v>
      </c>
      <c r="L49" s="510">
        <v>2.9705990900879442E-2</v>
      </c>
      <c r="M49" s="510">
        <v>2.7176354038212391E-2</v>
      </c>
      <c r="N49" s="510">
        <v>2.8018875075649596E-2</v>
      </c>
      <c r="P49" s="299">
        <v>36998.810948209502</v>
      </c>
      <c r="Q49" s="221">
        <v>0.79564158111200123</v>
      </c>
      <c r="R49" s="222">
        <v>3175.7726208563695</v>
      </c>
      <c r="S49" s="221">
        <v>6.8293458209976482E-2</v>
      </c>
      <c r="T49" s="222">
        <v>3992.4399660193176</v>
      </c>
      <c r="U49" s="221">
        <v>8.5855495505108348E-2</v>
      </c>
      <c r="V49" s="222">
        <v>213.43151100444663</v>
      </c>
      <c r="W49" s="221">
        <v>4.5897416841964578E-3</v>
      </c>
      <c r="X49" s="222">
        <v>2121.4018534698093</v>
      </c>
      <c r="Y49" s="221">
        <v>4.5619723488717442E-2</v>
      </c>
      <c r="Z49" s="78">
        <v>46501.856899559447</v>
      </c>
      <c r="AA49" s="62"/>
      <c r="AB49" s="214" t="s">
        <v>42</v>
      </c>
      <c r="AC49" s="217">
        <v>2454.0808713113775</v>
      </c>
      <c r="AD49" s="54">
        <v>3.628444606615585E-2</v>
      </c>
      <c r="AE49" s="217">
        <v>153.68226401429177</v>
      </c>
      <c r="AF49" s="54">
        <v>2.2722461533924597E-3</v>
      </c>
      <c r="AG49" s="217">
        <v>61473.758718992111</v>
      </c>
      <c r="AH49" s="54">
        <v>0.90891107493585632</v>
      </c>
      <c r="AI49" s="217">
        <v>1927.8028076999315</v>
      </c>
      <c r="AJ49" s="54">
        <v>2.850324038620352E-2</v>
      </c>
      <c r="AK49" s="217">
        <v>1625.1892240964371</v>
      </c>
      <c r="AL49" s="54">
        <v>2.4028992458391872E-2</v>
      </c>
      <c r="AM49" s="56">
        <v>67634.513886114146</v>
      </c>
      <c r="AN49" s="62"/>
      <c r="AP49" s="51" t="s">
        <v>42</v>
      </c>
      <c r="AQ49" s="71">
        <v>38143.790927105198</v>
      </c>
      <c r="AR49" s="221">
        <v>0.82061148115603721</v>
      </c>
      <c r="AS49" s="71">
        <v>8188.3776532674638</v>
      </c>
      <c r="AT49" s="221">
        <v>0.17616174352345013</v>
      </c>
      <c r="AU49" s="71">
        <v>149.98747400046705</v>
      </c>
      <c r="AV49" s="221">
        <v>3.2267753205126107E-3</v>
      </c>
      <c r="AW49" s="616">
        <v>21.077032026546181</v>
      </c>
      <c r="AX49" s="617">
        <v>4.5344351070744301E-4</v>
      </c>
      <c r="AY49" s="616">
        <v>4.9995678567989499</v>
      </c>
      <c r="AZ49" s="617">
        <v>1.0755886303876777E-4</v>
      </c>
      <c r="BA49" s="616">
        <v>123.91087411712192</v>
      </c>
      <c r="BB49" s="617">
        <v>2.6657729467663999E-3</v>
      </c>
      <c r="BC49" s="616">
        <v>0</v>
      </c>
      <c r="BD49" s="617">
        <v>0</v>
      </c>
      <c r="BE49" s="78">
        <v>46482.156054373132</v>
      </c>
      <c r="BG49" s="51" t="s">
        <v>42</v>
      </c>
      <c r="BH49" s="71">
        <v>590.477156120274</v>
      </c>
      <c r="BI49" s="221">
        <v>1.2697926394545077E-2</v>
      </c>
      <c r="BJ49" s="71">
        <v>3766.2541235000208</v>
      </c>
      <c r="BK49" s="221">
        <v>8.0991478074410012E-2</v>
      </c>
      <c r="BL49" s="71">
        <v>12058.017982929214</v>
      </c>
      <c r="BM49" s="221">
        <v>0.25930185990150106</v>
      </c>
      <c r="BN49" s="311">
        <v>18448.643907231508</v>
      </c>
      <c r="BO49" s="310">
        <v>0.39672918754791248</v>
      </c>
      <c r="BP49" s="311">
        <v>8331.8590031744061</v>
      </c>
      <c r="BQ49" s="310">
        <v>0.17917260855132305</v>
      </c>
      <c r="BR49" s="311">
        <v>3306.6047266040223</v>
      </c>
      <c r="BS49" s="310">
        <v>7.1106939530308277E-2</v>
      </c>
      <c r="BT49" s="78">
        <v>46501.856899559447</v>
      </c>
      <c r="BV49" s="99">
        <v>0.86097524754305232</v>
      </c>
      <c r="BW49" s="51" t="s">
        <v>42</v>
      </c>
      <c r="BX49" s="71">
        <v>21360.261193806633</v>
      </c>
      <c r="BY49" s="221">
        <v>0.45934211272343811</v>
      </c>
      <c r="BZ49" s="71">
        <v>18676.686561503175</v>
      </c>
      <c r="CA49" s="221">
        <v>0.40163313481961421</v>
      </c>
      <c r="CB49" s="71">
        <v>3835.6057297245202</v>
      </c>
      <c r="CC49" s="221">
        <v>8.2482850910860217E-2</v>
      </c>
      <c r="CD49" s="71">
        <v>1543.7745274962354</v>
      </c>
      <c r="CE49" s="221">
        <v>3.3198126492683354E-2</v>
      </c>
      <c r="CF49" s="71">
        <v>1085.528887028905</v>
      </c>
      <c r="CG49" s="221">
        <v>2.3343775053404129E-2</v>
      </c>
      <c r="CH49" s="78">
        <v>46501.856899559469</v>
      </c>
      <c r="CI49" s="661">
        <v>0.86097524754305232</v>
      </c>
      <c r="CJ49" s="51" t="s">
        <v>42</v>
      </c>
      <c r="CK49" s="71">
        <v>40036.947755309804</v>
      </c>
      <c r="CL49" s="221">
        <v>0.86097524754305232</v>
      </c>
      <c r="CM49" s="71">
        <v>5379.3802572207551</v>
      </c>
      <c r="CN49" s="221">
        <v>0.11568097740354358</v>
      </c>
      <c r="CO49" s="71">
        <v>1085.5288870289048</v>
      </c>
      <c r="CP49" s="221">
        <v>2.3343775053404129E-2</v>
      </c>
      <c r="CQ49" s="78">
        <v>46501.856899559461</v>
      </c>
      <c r="CS49" s="51" t="s">
        <v>42</v>
      </c>
      <c r="CT49" s="71">
        <v>1792.0472204248308</v>
      </c>
      <c r="CU49" s="221">
        <v>3.8537110986675595E-2</v>
      </c>
      <c r="CV49" s="71">
        <v>3384.8900324813999</v>
      </c>
      <c r="CW49" s="221">
        <v>7.2790427268152033E-2</v>
      </c>
      <c r="CX49" s="71">
        <v>3870.5787190945825</v>
      </c>
      <c r="CY49" s="221">
        <v>8.3234928176196057E-2</v>
      </c>
      <c r="CZ49" s="71">
        <v>7792.8292996454338</v>
      </c>
      <c r="DA49" s="221">
        <v>0.16758103480635958</v>
      </c>
      <c r="DB49" s="71">
        <v>8505.0889175408265</v>
      </c>
      <c r="DC49" s="221">
        <v>0.18289783429318049</v>
      </c>
      <c r="DD49" s="71">
        <v>21156.422710372426</v>
      </c>
      <c r="DE49" s="221">
        <v>0.45495866446943611</v>
      </c>
      <c r="DF49" s="78">
        <v>46501.856899559505</v>
      </c>
    </row>
    <row r="50" spans="2:110" x14ac:dyDescent="0.2">
      <c r="B50" s="66" t="s">
        <v>317</v>
      </c>
      <c r="C50" s="14"/>
      <c r="D50" s="14"/>
      <c r="E50" s="12"/>
      <c r="F50" s="14"/>
      <c r="G50" s="12"/>
      <c r="H50" s="14"/>
      <c r="I50" s="69"/>
      <c r="J50" s="14"/>
      <c r="K50" s="12"/>
      <c r="L50" s="12"/>
      <c r="M50" s="96"/>
      <c r="N50" s="96"/>
      <c r="AB50" s="66" t="s">
        <v>75</v>
      </c>
      <c r="AC50" s="12"/>
      <c r="AD50" s="1"/>
      <c r="AE50" s="12"/>
      <c r="AF50" s="1"/>
      <c r="AG50" s="12"/>
      <c r="AM50" s="12"/>
      <c r="AP50" s="66" t="s">
        <v>317</v>
      </c>
      <c r="AQ50" s="14"/>
      <c r="AR50" s="12"/>
      <c r="AT50" s="12"/>
      <c r="AU50" s="14"/>
      <c r="AV50" s="12"/>
      <c r="AW50" s="309"/>
      <c r="AX50" s="308"/>
      <c r="AY50" s="309"/>
      <c r="AZ50" s="308"/>
      <c r="BA50" s="309"/>
      <c r="BB50" s="308"/>
      <c r="BC50" s="309"/>
      <c r="BD50" s="308"/>
      <c r="BE50" s="12"/>
      <c r="BG50" s="66" t="s">
        <v>317</v>
      </c>
      <c r="BH50" s="14"/>
      <c r="BI50" s="12"/>
      <c r="BK50" s="12"/>
      <c r="BL50" s="14"/>
      <c r="BM50" s="12"/>
      <c r="BN50" s="307"/>
      <c r="BO50" s="135"/>
      <c r="BP50" s="307"/>
      <c r="BQ50" s="135"/>
      <c r="BR50" s="307"/>
      <c r="BS50" s="135"/>
      <c r="BT50" s="12"/>
      <c r="BV50" s="99">
        <v>0</v>
      </c>
      <c r="BW50" s="623" t="s">
        <v>317</v>
      </c>
      <c r="BX50" s="597"/>
      <c r="BY50" s="433"/>
      <c r="CA50" s="433"/>
      <c r="CB50" s="597"/>
      <c r="CC50" s="433"/>
      <c r="CD50" s="624"/>
      <c r="CE50" s="625"/>
      <c r="CF50" s="624"/>
      <c r="CG50" s="625"/>
      <c r="CH50" s="433"/>
      <c r="CI50" s="661">
        <v>0</v>
      </c>
      <c r="CJ50" s="623" t="s">
        <v>317</v>
      </c>
      <c r="CK50" s="597"/>
      <c r="CL50" s="433"/>
      <c r="CN50" s="433"/>
      <c r="CP50" s="433"/>
      <c r="CQ50" s="433"/>
      <c r="CS50" s="623" t="s">
        <v>317</v>
      </c>
      <c r="CT50" s="597"/>
      <c r="CU50" s="433"/>
      <c r="CW50" s="433"/>
      <c r="CY50" s="433"/>
      <c r="CZ50" s="597"/>
      <c r="DA50" s="433"/>
      <c r="DC50" s="433"/>
      <c r="DE50" s="433"/>
      <c r="DF50" s="433"/>
    </row>
    <row r="51" spans="2:110" x14ac:dyDescent="0.2">
      <c r="Z51" s="796"/>
      <c r="AC51" s="12"/>
      <c r="AD51" s="1"/>
      <c r="AE51" s="12"/>
      <c r="AF51" s="1"/>
      <c r="AG51" s="12"/>
      <c r="AM51" s="12"/>
    </row>
  </sheetData>
  <pageMargins left="0.7" right="0.7" top="0.75" bottom="0.75" header="0.3" footer="0.3"/>
  <pageSetup paperSize="9" scale="11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B7B"/>
  </sheetPr>
  <dimension ref="A2:Z56"/>
  <sheetViews>
    <sheetView zoomScale="80" zoomScaleNormal="80" workbookViewId="0">
      <selection activeCell="B2" sqref="B2"/>
    </sheetView>
  </sheetViews>
  <sheetFormatPr baseColWidth="10" defaultColWidth="11.42578125" defaultRowHeight="12.75" x14ac:dyDescent="0.2"/>
  <cols>
    <col min="1" max="1" width="8.5703125" style="536" customWidth="1"/>
    <col min="2" max="2" width="22.28515625" style="536" customWidth="1"/>
    <col min="3" max="3" width="12" style="543" customWidth="1"/>
    <col min="4" max="4" width="8.7109375" style="536" customWidth="1"/>
    <col min="5" max="5" width="12" style="543" customWidth="1"/>
    <col min="6" max="6" width="8.7109375" style="536" customWidth="1"/>
    <col min="7" max="7" width="12" style="543" customWidth="1"/>
    <col min="8" max="8" width="8.7109375" style="536" customWidth="1"/>
    <col min="9" max="9" width="12" style="543" customWidth="1"/>
    <col min="10" max="10" width="8.7109375" style="536" customWidth="1"/>
    <col min="11" max="11" width="12" style="543" customWidth="1"/>
    <col min="12" max="12" width="8.7109375" style="536" customWidth="1"/>
    <col min="13" max="13" width="12" style="543" customWidth="1"/>
    <col min="14" max="14" width="8.7109375" style="536" customWidth="1"/>
    <col min="15" max="18" width="11.42578125" style="536"/>
    <col min="19" max="19" width="19.140625" style="536" customWidth="1"/>
    <col min="20" max="20" width="11.42578125" style="543"/>
    <col min="21" max="21" width="7.42578125" style="536" customWidth="1"/>
    <col min="22" max="22" width="12.28515625" style="536" customWidth="1"/>
    <col min="23" max="23" width="7.42578125" style="536" customWidth="1"/>
    <col min="24" max="24" width="12.28515625" style="536" customWidth="1"/>
    <col min="25" max="25" width="7.42578125" style="536" customWidth="1"/>
    <col min="26" max="16384" width="11.42578125" style="536"/>
  </cols>
  <sheetData>
    <row r="2" spans="1:26" ht="15" x14ac:dyDescent="0.2">
      <c r="C2" s="537" t="s">
        <v>170</v>
      </c>
      <c r="D2" s="538"/>
      <c r="E2" s="537"/>
      <c r="F2" s="538"/>
      <c r="G2" s="537"/>
      <c r="H2" s="538"/>
      <c r="I2" s="537"/>
      <c r="J2" s="538"/>
      <c r="K2" s="537"/>
      <c r="L2" s="538"/>
      <c r="M2" s="537"/>
      <c r="N2" s="538"/>
      <c r="T2" s="537" t="s">
        <v>312</v>
      </c>
      <c r="U2" s="538"/>
      <c r="V2" s="538"/>
      <c r="W2" s="538"/>
      <c r="X2" s="538"/>
      <c r="Y2" s="539"/>
    </row>
    <row r="3" spans="1:26" ht="26.25" thickBot="1" x14ac:dyDescent="0.25">
      <c r="C3" s="540" t="s">
        <v>60</v>
      </c>
      <c r="D3" s="541" t="s">
        <v>55</v>
      </c>
      <c r="E3" s="540" t="s">
        <v>61</v>
      </c>
      <c r="F3" s="541" t="s">
        <v>55</v>
      </c>
      <c r="G3" s="540" t="s">
        <v>62</v>
      </c>
      <c r="H3" s="541" t="s">
        <v>55</v>
      </c>
      <c r="I3" s="540" t="s">
        <v>63</v>
      </c>
      <c r="J3" s="541" t="s">
        <v>55</v>
      </c>
      <c r="K3" s="540" t="s">
        <v>97</v>
      </c>
      <c r="L3" s="541" t="s">
        <v>55</v>
      </c>
      <c r="M3" s="540" t="s">
        <v>98</v>
      </c>
      <c r="N3" s="541" t="s">
        <v>55</v>
      </c>
      <c r="T3" s="542" t="s">
        <v>263</v>
      </c>
      <c r="U3" s="541" t="s">
        <v>55</v>
      </c>
      <c r="V3" s="542" t="s">
        <v>264</v>
      </c>
      <c r="W3" s="541" t="s">
        <v>55</v>
      </c>
      <c r="X3" s="542" t="s">
        <v>287</v>
      </c>
      <c r="Y3" s="541" t="s">
        <v>55</v>
      </c>
    </row>
    <row r="4" spans="1:26" x14ac:dyDescent="0.2">
      <c r="A4" s="543">
        <v>97209</v>
      </c>
      <c r="B4" s="544" t="s">
        <v>8</v>
      </c>
      <c r="C4" s="545">
        <v>259.19345725587385</v>
      </c>
      <c r="D4" s="52">
        <v>2.897062632493607E-2</v>
      </c>
      <c r="E4" s="545">
        <v>1249.5155052032728</v>
      </c>
      <c r="F4" s="52">
        <v>0.13966111325380448</v>
      </c>
      <c r="G4" s="545">
        <v>3223.8454935241471</v>
      </c>
      <c r="H4" s="52">
        <v>0.36033634533458353</v>
      </c>
      <c r="I4" s="545">
        <v>3079.3402034550336</v>
      </c>
      <c r="J4" s="52">
        <v>0.34418466926647973</v>
      </c>
      <c r="K4" s="545">
        <v>951.21673072301053</v>
      </c>
      <c r="L4" s="52">
        <v>0.10631959908077182</v>
      </c>
      <c r="M4" s="545">
        <v>183.65608213099063</v>
      </c>
      <c r="N4" s="52">
        <v>2.0527646739424484E-2</v>
      </c>
      <c r="O4" s="543">
        <v>8946.7674722923275</v>
      </c>
      <c r="S4" s="544" t="s">
        <v>8</v>
      </c>
      <c r="T4" s="546">
        <v>148.42025212765549</v>
      </c>
      <c r="U4" s="86">
        <v>1.667357196098266E-2</v>
      </c>
      <c r="V4" s="546">
        <v>6384.2833177703242</v>
      </c>
      <c r="W4" s="86">
        <v>0.71721214451642723</v>
      </c>
      <c r="X4" s="546">
        <v>2368.8234979054537</v>
      </c>
      <c r="Y4" s="86">
        <v>0.2661142835225902</v>
      </c>
      <c r="Z4" s="543">
        <v>8901.5270678034321</v>
      </c>
    </row>
    <row r="5" spans="1:26" x14ac:dyDescent="0.2">
      <c r="A5" s="543">
        <v>97213</v>
      </c>
      <c r="B5" s="547" t="s">
        <v>10</v>
      </c>
      <c r="C5" s="548">
        <v>40.128933363420039</v>
      </c>
      <c r="D5" s="23">
        <v>1.1677079387756251E-2</v>
      </c>
      <c r="E5" s="548">
        <v>503.51737637993676</v>
      </c>
      <c r="F5" s="23">
        <v>0.14651803285812948</v>
      </c>
      <c r="G5" s="548">
        <v>1611.5448966242318</v>
      </c>
      <c r="H5" s="23">
        <v>0.46894188600508557</v>
      </c>
      <c r="I5" s="548">
        <v>1105.8535482849875</v>
      </c>
      <c r="J5" s="23">
        <v>0.32179125115562757</v>
      </c>
      <c r="K5" s="548">
        <v>143.0119412916184</v>
      </c>
      <c r="L5" s="23">
        <v>4.1614906051343888E-2</v>
      </c>
      <c r="M5" s="548">
        <v>32.498972718670309</v>
      </c>
      <c r="N5" s="23">
        <v>9.4568445420572488E-3</v>
      </c>
      <c r="O5" s="543">
        <v>3436.5556686628647</v>
      </c>
      <c r="S5" s="547" t="s">
        <v>10</v>
      </c>
      <c r="T5" s="546">
        <v>2.5225857352165799</v>
      </c>
      <c r="U5" s="84">
        <v>7.8580998636677097E-4</v>
      </c>
      <c r="V5" s="546">
        <v>1310.3018131605299</v>
      </c>
      <c r="W5" s="84">
        <v>0.4081717562902295</v>
      </c>
      <c r="X5" s="546">
        <v>1897.3482624111839</v>
      </c>
      <c r="Y5" s="84">
        <v>0.5910424337234037</v>
      </c>
      <c r="Z5" s="543">
        <v>3210.1726613069304</v>
      </c>
    </row>
    <row r="6" spans="1:26" x14ac:dyDescent="0.2">
      <c r="A6" s="543">
        <v>97224</v>
      </c>
      <c r="B6" s="547" t="s">
        <v>19</v>
      </c>
      <c r="C6" s="548">
        <v>4.99372497198648</v>
      </c>
      <c r="D6" s="23">
        <v>9.6441177073548177E-3</v>
      </c>
      <c r="E6" s="548">
        <v>102.4273571095474</v>
      </c>
      <c r="F6" s="23">
        <v>0.19781255354653438</v>
      </c>
      <c r="G6" s="548">
        <v>232.64770998167592</v>
      </c>
      <c r="H6" s="23">
        <v>0.44930025421830611</v>
      </c>
      <c r="I6" s="548">
        <v>170.20722080510001</v>
      </c>
      <c r="J6" s="23">
        <v>0.32871223010768574</v>
      </c>
      <c r="K6" s="548">
        <v>7.5240724809342403</v>
      </c>
      <c r="L6" s="23">
        <v>1.4530844420119069E-2</v>
      </c>
      <c r="M6" s="548">
        <v>0</v>
      </c>
      <c r="N6" s="23">
        <v>0</v>
      </c>
      <c r="O6" s="543">
        <v>517.800085349244</v>
      </c>
      <c r="S6" s="547" t="s">
        <v>19</v>
      </c>
      <c r="T6" s="546">
        <v>0</v>
      </c>
      <c r="U6" s="84">
        <v>0</v>
      </c>
      <c r="V6" s="546">
        <v>269.97357314208853</v>
      </c>
      <c r="W6" s="84">
        <v>0.52903889552848171</v>
      </c>
      <c r="X6" s="546">
        <v>240.3359247491758</v>
      </c>
      <c r="Y6" s="84">
        <v>0.47096110447151834</v>
      </c>
      <c r="Z6" s="543">
        <v>510.3094978912643</v>
      </c>
    </row>
    <row r="7" spans="1:26" x14ac:dyDescent="0.2">
      <c r="A7" s="543">
        <v>97229</v>
      </c>
      <c r="B7" s="549" t="s">
        <v>24</v>
      </c>
      <c r="C7" s="550">
        <v>42.028858890168728</v>
      </c>
      <c r="D7" s="25">
        <v>3.4546309864301496E-2</v>
      </c>
      <c r="E7" s="550">
        <v>93.620728043004036</v>
      </c>
      <c r="F7" s="25">
        <v>7.695309285334094E-2</v>
      </c>
      <c r="G7" s="550">
        <v>438.17425757594577</v>
      </c>
      <c r="H7" s="25">
        <v>0.36016451734595523</v>
      </c>
      <c r="I7" s="550">
        <v>480.2468804296937</v>
      </c>
      <c r="J7" s="25">
        <v>0.39474679971787696</v>
      </c>
      <c r="K7" s="550">
        <v>147.73035602161312</v>
      </c>
      <c r="L7" s="25">
        <v>0.12142938900204188</v>
      </c>
      <c r="M7" s="550">
        <v>14.79365970098878</v>
      </c>
      <c r="N7" s="25">
        <v>1.2159891216483523E-2</v>
      </c>
      <c r="O7" s="543">
        <v>1216.5947406614141</v>
      </c>
      <c r="S7" s="549" t="s">
        <v>24</v>
      </c>
      <c r="T7" s="546">
        <v>0</v>
      </c>
      <c r="U7" s="85">
        <v>0</v>
      </c>
      <c r="V7" s="546">
        <v>803.33781433800789</v>
      </c>
      <c r="W7" s="85">
        <v>0.66031669173685981</v>
      </c>
      <c r="X7" s="546">
        <v>413.25692632340633</v>
      </c>
      <c r="Y7" s="85">
        <v>0.3396833082631403</v>
      </c>
      <c r="Z7" s="543">
        <v>1216.5947406614141</v>
      </c>
    </row>
    <row r="8" spans="1:26" ht="13.5" thickBot="1" x14ac:dyDescent="0.25">
      <c r="A8" s="543"/>
      <c r="B8" s="551" t="s">
        <v>34</v>
      </c>
      <c r="C8" s="552">
        <v>346.34497448144913</v>
      </c>
      <c r="D8" s="553">
        <v>2.4532645806628537E-2</v>
      </c>
      <c r="E8" s="552">
        <v>1949.0809667357607</v>
      </c>
      <c r="F8" s="553">
        <v>0.13805920838597494</v>
      </c>
      <c r="G8" s="552">
        <v>5506.2123577060001</v>
      </c>
      <c r="H8" s="553">
        <v>0.39002141639250948</v>
      </c>
      <c r="I8" s="552">
        <v>4835.6478529748156</v>
      </c>
      <c r="J8" s="553">
        <v>0.34252333587409683</v>
      </c>
      <c r="K8" s="552">
        <v>1249.4831005171761</v>
      </c>
      <c r="L8" s="553">
        <v>8.8504608424736245E-2</v>
      </c>
      <c r="M8" s="552">
        <v>230.9487145506497</v>
      </c>
      <c r="N8" s="553">
        <v>1.6358785116054042E-2</v>
      </c>
      <c r="O8" s="543">
        <v>14117.717966965851</v>
      </c>
      <c r="S8" s="551" t="s">
        <v>34</v>
      </c>
      <c r="T8" s="554">
        <v>150.94283786287207</v>
      </c>
      <c r="U8" s="53">
        <v>1.0907374632266618E-2</v>
      </c>
      <c r="V8" s="554">
        <v>8767.8965184109511</v>
      </c>
      <c r="W8" s="53">
        <v>0.63358244364092497</v>
      </c>
      <c r="X8" s="554">
        <v>4919.7646113892206</v>
      </c>
      <c r="Y8" s="53">
        <v>0.35551018172680837</v>
      </c>
      <c r="Z8" s="543">
        <v>13838.603967663044</v>
      </c>
    </row>
    <row r="9" spans="1:26" x14ac:dyDescent="0.2">
      <c r="A9" s="543">
        <v>97212</v>
      </c>
      <c r="B9" s="544" t="s">
        <v>9</v>
      </c>
      <c r="C9" s="545">
        <v>7.5029865301089904</v>
      </c>
      <c r="D9" s="52">
        <v>2.3255971254551346E-2</v>
      </c>
      <c r="E9" s="545">
        <v>32.507793839087803</v>
      </c>
      <c r="F9" s="52">
        <v>0.1007599195382969</v>
      </c>
      <c r="G9" s="545">
        <v>165.07154872183543</v>
      </c>
      <c r="H9" s="52">
        <v>0.51164948472371996</v>
      </c>
      <c r="I9" s="545">
        <v>117.54390947729276</v>
      </c>
      <c r="J9" s="52">
        <v>0.36433462448343179</v>
      </c>
      <c r="K9" s="545">
        <v>0</v>
      </c>
      <c r="L9" s="52">
        <v>0</v>
      </c>
      <c r="M9" s="545">
        <v>0</v>
      </c>
      <c r="N9" s="52">
        <v>0</v>
      </c>
      <c r="O9" s="543">
        <v>322.62623856832499</v>
      </c>
      <c r="S9" s="544" t="s">
        <v>9</v>
      </c>
      <c r="T9" s="546">
        <v>0</v>
      </c>
      <c r="U9" s="86">
        <v>0</v>
      </c>
      <c r="V9" s="546">
        <v>32.512941630472291</v>
      </c>
      <c r="W9" s="86">
        <v>0.10077587543638913</v>
      </c>
      <c r="X9" s="546">
        <v>290.11329693785274</v>
      </c>
      <c r="Y9" s="86">
        <v>0.89922412456361078</v>
      </c>
      <c r="Z9" s="543">
        <v>322.62623856832505</v>
      </c>
    </row>
    <row r="10" spans="1:26" x14ac:dyDescent="0.2">
      <c r="A10" s="543">
        <v>97222</v>
      </c>
      <c r="B10" s="547" t="s">
        <v>17</v>
      </c>
      <c r="C10" s="548">
        <v>42.489047206964713</v>
      </c>
      <c r="D10" s="23">
        <v>3.6178407057691243E-2</v>
      </c>
      <c r="E10" s="548">
        <v>137.3929478611864</v>
      </c>
      <c r="F10" s="23">
        <v>0.11698680769107411</v>
      </c>
      <c r="G10" s="548">
        <v>474.80863630876303</v>
      </c>
      <c r="H10" s="23">
        <v>0.40428819303036656</v>
      </c>
      <c r="I10" s="548">
        <v>489.78081277929056</v>
      </c>
      <c r="J10" s="23">
        <v>0.4170366430544834</v>
      </c>
      <c r="K10" s="548">
        <v>27.45962781121489</v>
      </c>
      <c r="L10" s="23">
        <v>2.3381216052403925E-2</v>
      </c>
      <c r="M10" s="548">
        <v>2.5000504203162999</v>
      </c>
      <c r="N10" s="23">
        <v>2.1287331139807054E-3</v>
      </c>
      <c r="O10" s="543">
        <v>1174.431122387736</v>
      </c>
      <c r="S10" s="547" t="s">
        <v>17</v>
      </c>
      <c r="T10" s="546">
        <v>0</v>
      </c>
      <c r="U10" s="84">
        <v>0</v>
      </c>
      <c r="V10" s="546">
        <v>104.82553549066651</v>
      </c>
      <c r="W10" s="84">
        <v>8.9256435300816728E-2</v>
      </c>
      <c r="X10" s="546">
        <v>1069.6055868970693</v>
      </c>
      <c r="Y10" s="84">
        <v>0.91074356469918338</v>
      </c>
      <c r="Z10" s="543">
        <v>1174.4311223877357</v>
      </c>
    </row>
    <row r="11" spans="1:26" x14ac:dyDescent="0.2">
      <c r="A11" s="543">
        <v>97228</v>
      </c>
      <c r="B11" s="547" t="s">
        <v>23</v>
      </c>
      <c r="C11" s="548">
        <v>0</v>
      </c>
      <c r="D11" s="23">
        <v>0</v>
      </c>
      <c r="E11" s="548">
        <v>27.514676708662869</v>
      </c>
      <c r="F11" s="23">
        <v>7.5256480024630146E-2</v>
      </c>
      <c r="G11" s="548">
        <v>170.32684345473365</v>
      </c>
      <c r="H11" s="23">
        <v>0.46586768319446464</v>
      </c>
      <c r="I11" s="548">
        <v>132.72653608617867</v>
      </c>
      <c r="J11" s="23">
        <v>0.36302559602900997</v>
      </c>
      <c r="K11" s="548">
        <v>35.044003996370307</v>
      </c>
      <c r="L11" s="23">
        <v>9.5850240751895258E-2</v>
      </c>
      <c r="M11" s="548">
        <v>0</v>
      </c>
      <c r="N11" s="23">
        <v>0</v>
      </c>
      <c r="O11" s="543">
        <v>365.61206024594549</v>
      </c>
      <c r="S11" s="547" t="s">
        <v>23</v>
      </c>
      <c r="T11" s="546">
        <v>0</v>
      </c>
      <c r="U11" s="84">
        <v>0</v>
      </c>
      <c r="V11" s="546">
        <v>192.93772696282241</v>
      </c>
      <c r="W11" s="84">
        <v>0.53135937394793542</v>
      </c>
      <c r="X11" s="546">
        <v>170.16441524522523</v>
      </c>
      <c r="Y11" s="84">
        <v>0.46864062605206452</v>
      </c>
      <c r="Z11" s="543">
        <v>363.10214220804767</v>
      </c>
    </row>
    <row r="12" spans="1:26" x14ac:dyDescent="0.2">
      <c r="A12" s="543">
        <v>97230</v>
      </c>
      <c r="B12" s="549" t="s">
        <v>25</v>
      </c>
      <c r="C12" s="548">
        <v>9.9700372351576902</v>
      </c>
      <c r="D12" s="25">
        <v>9.4916826658991964E-3</v>
      </c>
      <c r="E12" s="548">
        <v>167.4720810222255</v>
      </c>
      <c r="F12" s="25">
        <v>0.15943690188591175</v>
      </c>
      <c r="G12" s="548">
        <v>406.98278793678554</v>
      </c>
      <c r="H12" s="25">
        <v>0.38745607287772765</v>
      </c>
      <c r="I12" s="548">
        <v>393.54897453437189</v>
      </c>
      <c r="J12" s="25">
        <v>0.3746668033092076</v>
      </c>
      <c r="K12" s="548">
        <v>67.437985289664098</v>
      </c>
      <c r="L12" s="25">
        <v>6.4202363632089851E-2</v>
      </c>
      <c r="M12" s="548">
        <v>4.9853697613984496</v>
      </c>
      <c r="N12" s="25">
        <v>4.746175629164062E-3</v>
      </c>
      <c r="O12" s="543">
        <v>1050.3972357796031</v>
      </c>
      <c r="S12" s="549" t="s">
        <v>25</v>
      </c>
      <c r="T12" s="546">
        <v>7.4592818248694099</v>
      </c>
      <c r="U12" s="85">
        <v>7.1013913315690928E-3</v>
      </c>
      <c r="V12" s="546">
        <v>495.95487962595149</v>
      </c>
      <c r="W12" s="85">
        <v>0.47215935336868498</v>
      </c>
      <c r="X12" s="546">
        <v>546.98307432878232</v>
      </c>
      <c r="Y12" s="85">
        <v>0.52073925529974607</v>
      </c>
      <c r="Z12" s="543">
        <v>1050.3972357796031</v>
      </c>
    </row>
    <row r="13" spans="1:26" x14ac:dyDescent="0.2">
      <c r="A13" s="543"/>
      <c r="B13" s="555" t="s">
        <v>35</v>
      </c>
      <c r="C13" s="556">
        <v>59.962070972231395</v>
      </c>
      <c r="D13" s="27">
        <v>2.0583830729902157E-2</v>
      </c>
      <c r="E13" s="556">
        <v>364.88749943116261</v>
      </c>
      <c r="F13" s="27">
        <v>0.12525889119517877</v>
      </c>
      <c r="G13" s="556">
        <v>1217.1898164221177</v>
      </c>
      <c r="H13" s="27">
        <v>0.41783795558022552</v>
      </c>
      <c r="I13" s="556">
        <v>1133.6002328771337</v>
      </c>
      <c r="J13" s="27">
        <v>0.38914325223567664</v>
      </c>
      <c r="K13" s="556">
        <v>129.94161709724929</v>
      </c>
      <c r="L13" s="27">
        <v>4.4606468851587845E-2</v>
      </c>
      <c r="M13" s="556">
        <v>7.4854201817147494</v>
      </c>
      <c r="N13" s="27">
        <v>2.5696014074291077E-3</v>
      </c>
      <c r="O13" s="543">
        <v>2913.0666569816094</v>
      </c>
      <c r="S13" s="555" t="s">
        <v>35</v>
      </c>
      <c r="T13" s="557">
        <v>7.4592818248694099</v>
      </c>
      <c r="U13" s="27">
        <v>2.5628367676407177E-3</v>
      </c>
      <c r="V13" s="557">
        <v>826.2310837099127</v>
      </c>
      <c r="W13" s="27">
        <v>0.2838738969265947</v>
      </c>
      <c r="X13" s="557">
        <v>2076.8663734089296</v>
      </c>
      <c r="Y13" s="27">
        <v>0.71356326630576472</v>
      </c>
      <c r="Z13" s="543">
        <v>2910.5567389437115</v>
      </c>
    </row>
    <row r="14" spans="1:26" x14ac:dyDescent="0.2">
      <c r="A14" s="543">
        <v>97201</v>
      </c>
      <c r="B14" s="558" t="s">
        <v>32</v>
      </c>
      <c r="C14" s="548">
        <v>0</v>
      </c>
      <c r="D14" s="21">
        <v>0</v>
      </c>
      <c r="E14" s="548">
        <v>3</v>
      </c>
      <c r="F14" s="21">
        <v>3.125E-2</v>
      </c>
      <c r="G14" s="548">
        <v>51</v>
      </c>
      <c r="H14" s="21">
        <v>0.53125</v>
      </c>
      <c r="I14" s="548">
        <v>37</v>
      </c>
      <c r="J14" s="21">
        <v>0.38541666666666669</v>
      </c>
      <c r="K14" s="548">
        <v>4</v>
      </c>
      <c r="L14" s="21">
        <v>4.1666666666666664E-2</v>
      </c>
      <c r="M14" s="548">
        <v>1</v>
      </c>
      <c r="N14" s="21"/>
      <c r="O14" s="543">
        <v>96</v>
      </c>
      <c r="S14" s="547" t="s">
        <v>32</v>
      </c>
      <c r="T14" s="559">
        <v>0</v>
      </c>
      <c r="U14" s="84">
        <v>0</v>
      </c>
      <c r="V14" s="559">
        <v>0</v>
      </c>
      <c r="W14" s="84">
        <v>0</v>
      </c>
      <c r="X14" s="559">
        <v>45</v>
      </c>
      <c r="Y14" s="84"/>
      <c r="Z14" s="543">
        <v>45</v>
      </c>
    </row>
    <row r="15" spans="1:26" x14ac:dyDescent="0.2">
      <c r="A15" s="543">
        <v>97203</v>
      </c>
      <c r="B15" s="547" t="s">
        <v>1</v>
      </c>
      <c r="C15" s="548">
        <v>0</v>
      </c>
      <c r="D15" s="23">
        <v>0</v>
      </c>
      <c r="E15" s="548">
        <v>24.388547392998422</v>
      </c>
      <c r="F15" s="23">
        <v>0.14792899408284024</v>
      </c>
      <c r="G15" s="548">
        <v>73.16564217899527</v>
      </c>
      <c r="H15" s="23">
        <v>0.44378698224852076</v>
      </c>
      <c r="I15" s="548">
        <v>44.874927203117103</v>
      </c>
      <c r="J15" s="23">
        <v>0.27218934911242609</v>
      </c>
      <c r="K15" s="548">
        <v>21.461921705838613</v>
      </c>
      <c r="L15" s="23">
        <v>0.13017751479289941</v>
      </c>
      <c r="M15" s="548">
        <v>0.97554189571993699</v>
      </c>
      <c r="N15" s="23">
        <v>5.9171597633136102E-3</v>
      </c>
      <c r="O15" s="543">
        <v>164.86658037666933</v>
      </c>
      <c r="S15" s="547" t="s">
        <v>1</v>
      </c>
      <c r="T15" s="546">
        <v>0</v>
      </c>
      <c r="U15" s="84">
        <v>0</v>
      </c>
      <c r="V15" s="546">
        <v>35.119508245917729</v>
      </c>
      <c r="W15" s="84">
        <v>0.21301775147928992</v>
      </c>
      <c r="X15" s="546">
        <v>129.74707213075163</v>
      </c>
      <c r="Y15" s="84">
        <v>0.78698224852071008</v>
      </c>
      <c r="Z15" s="543">
        <v>164.86658037666936</v>
      </c>
    </row>
    <row r="16" spans="1:26" x14ac:dyDescent="0.2">
      <c r="A16" s="543">
        <v>97211</v>
      </c>
      <c r="B16" s="547" t="s">
        <v>30</v>
      </c>
      <c r="C16" s="548">
        <v>0</v>
      </c>
      <c r="D16" s="23">
        <v>0</v>
      </c>
      <c r="E16" s="548">
        <v>2.7725947521865888</v>
      </c>
      <c r="F16" s="23">
        <v>9.9999999999999992E-2</v>
      </c>
      <c r="G16" s="548">
        <v>18.483965014577262</v>
      </c>
      <c r="H16" s="23">
        <v>0.66666666666666674</v>
      </c>
      <c r="I16" s="548">
        <v>5.5451895043731776</v>
      </c>
      <c r="J16" s="23">
        <v>0.19999999999999998</v>
      </c>
      <c r="K16" s="548">
        <v>0.92419825072886297</v>
      </c>
      <c r="L16" s="23">
        <v>3.3333333333333333E-2</v>
      </c>
      <c r="M16" s="548">
        <v>0</v>
      </c>
      <c r="N16" s="23">
        <v>0</v>
      </c>
      <c r="O16" s="543">
        <v>27.725947521865891</v>
      </c>
      <c r="S16" s="547" t="s">
        <v>30</v>
      </c>
      <c r="T16" s="546">
        <v>0</v>
      </c>
      <c r="U16" s="84">
        <v>0</v>
      </c>
      <c r="V16" s="546">
        <v>0</v>
      </c>
      <c r="W16" s="84">
        <v>0</v>
      </c>
      <c r="X16" s="546">
        <v>27.725947521865891</v>
      </c>
      <c r="Y16" s="84">
        <v>1</v>
      </c>
      <c r="Z16" s="543">
        <v>27.725947521865891</v>
      </c>
    </row>
    <row r="17" spans="1:26" x14ac:dyDescent="0.2">
      <c r="A17" s="543">
        <v>97214</v>
      </c>
      <c r="B17" s="547" t="s">
        <v>11</v>
      </c>
      <c r="C17" s="548">
        <v>0.98665304201441895</v>
      </c>
      <c r="D17" s="23">
        <v>4.4843049327354268E-3</v>
      </c>
      <c r="E17" s="548">
        <v>10.85318346215861</v>
      </c>
      <c r="F17" s="23">
        <v>4.9327354260089697E-2</v>
      </c>
      <c r="G17" s="548">
        <v>47.359346016692115</v>
      </c>
      <c r="H17" s="23">
        <v>0.21524663677130049</v>
      </c>
      <c r="I17" s="548">
        <v>84.852161613240028</v>
      </c>
      <c r="J17" s="23">
        <v>0.3856502242152467</v>
      </c>
      <c r="K17" s="548">
        <v>69.065712941009323</v>
      </c>
      <c r="L17" s="23">
        <v>0.31390134529147984</v>
      </c>
      <c r="M17" s="548">
        <v>6.9065712941009334</v>
      </c>
      <c r="N17" s="23">
        <v>3.1390134529147989E-2</v>
      </c>
      <c r="O17" s="543">
        <v>220.0236283692154</v>
      </c>
      <c r="S17" s="547" t="s">
        <v>11</v>
      </c>
      <c r="T17" s="546">
        <v>0</v>
      </c>
      <c r="U17" s="84">
        <v>0</v>
      </c>
      <c r="V17" s="546">
        <v>45.386039932663273</v>
      </c>
      <c r="W17" s="84">
        <v>0.20627802690582961</v>
      </c>
      <c r="X17" s="546">
        <v>174.63758843655216</v>
      </c>
      <c r="Y17" s="84">
        <v>0.79372197309417047</v>
      </c>
      <c r="Z17" s="543">
        <v>220.02362836921543</v>
      </c>
    </row>
    <row r="18" spans="1:26" x14ac:dyDescent="0.2">
      <c r="A18" s="543">
        <v>97215</v>
      </c>
      <c r="B18" s="547" t="s">
        <v>12</v>
      </c>
      <c r="C18" s="548">
        <v>0</v>
      </c>
      <c r="D18" s="23">
        <v>0</v>
      </c>
      <c r="E18" s="548">
        <v>2.00552486187846</v>
      </c>
      <c r="F18" s="23">
        <v>3.0303030303030304E-2</v>
      </c>
      <c r="G18" s="548">
        <v>32.08839779005536</v>
      </c>
      <c r="H18" s="23">
        <v>0.48484848484848486</v>
      </c>
      <c r="I18" s="548">
        <v>29.080110497237669</v>
      </c>
      <c r="J18" s="23">
        <v>0.43939393939393939</v>
      </c>
      <c r="K18" s="548">
        <v>3.0082872928176898</v>
      </c>
      <c r="L18" s="23">
        <v>4.5454545454545456E-2</v>
      </c>
      <c r="M18" s="548">
        <v>0</v>
      </c>
      <c r="N18" s="23">
        <v>0</v>
      </c>
      <c r="O18" s="543">
        <v>66.182320441989177</v>
      </c>
      <c r="S18" s="547" t="s">
        <v>12</v>
      </c>
      <c r="T18" s="546">
        <v>0</v>
      </c>
      <c r="U18" s="84">
        <v>0</v>
      </c>
      <c r="V18" s="546">
        <v>0</v>
      </c>
      <c r="W18" s="84">
        <v>0</v>
      </c>
      <c r="X18" s="546">
        <v>56.154696132596882</v>
      </c>
      <c r="Y18" s="84">
        <v>1</v>
      </c>
      <c r="Z18" s="543">
        <v>56.154696132596882</v>
      </c>
    </row>
    <row r="19" spans="1:26" x14ac:dyDescent="0.2">
      <c r="A19" s="543">
        <v>97216</v>
      </c>
      <c r="B19" s="549" t="s">
        <v>13</v>
      </c>
      <c r="C19" s="548">
        <v>9.23677048684611</v>
      </c>
      <c r="D19" s="25">
        <v>4.8128342245989317E-2</v>
      </c>
      <c r="E19" s="548">
        <v>50.289083761717713</v>
      </c>
      <c r="F19" s="25">
        <v>0.26203208556149737</v>
      </c>
      <c r="G19" s="548">
        <v>70.81524039915351</v>
      </c>
      <c r="H19" s="25">
        <v>0.36898395721925142</v>
      </c>
      <c r="I19" s="548">
        <v>54.394315089204866</v>
      </c>
      <c r="J19" s="25">
        <v>0.28342245989304815</v>
      </c>
      <c r="K19" s="548">
        <v>7.1841548231025305</v>
      </c>
      <c r="L19" s="25">
        <v>3.7433155080213915E-2</v>
      </c>
      <c r="M19" s="548">
        <v>0</v>
      </c>
      <c r="N19" s="25">
        <v>0</v>
      </c>
      <c r="O19" s="543">
        <v>191.9195645600247</v>
      </c>
      <c r="S19" s="549" t="s">
        <v>13</v>
      </c>
      <c r="T19" s="546">
        <v>0</v>
      </c>
      <c r="U19" s="85">
        <v>0</v>
      </c>
      <c r="V19" s="546">
        <v>97.499244027820055</v>
      </c>
      <c r="W19" s="85">
        <v>0.55882352941176472</v>
      </c>
      <c r="X19" s="546">
        <v>76.973087390384251</v>
      </c>
      <c r="Y19" s="85">
        <v>0.44117647058823528</v>
      </c>
      <c r="Z19" s="543">
        <v>174.47233141820431</v>
      </c>
    </row>
    <row r="20" spans="1:26" x14ac:dyDescent="0.2">
      <c r="A20" s="543"/>
      <c r="B20" s="555" t="s">
        <v>36</v>
      </c>
      <c r="C20" s="556">
        <v>10.223423528860529</v>
      </c>
      <c r="D20" s="27">
        <v>1.3334006738552126E-2</v>
      </c>
      <c r="E20" s="556">
        <v>93.308934230939798</v>
      </c>
      <c r="F20" s="27">
        <v>0.12169915041572586</v>
      </c>
      <c r="G20" s="556">
        <v>292.91259139947351</v>
      </c>
      <c r="H20" s="27">
        <v>0.38203430157242663</v>
      </c>
      <c r="I20" s="556">
        <v>255.74670390717287</v>
      </c>
      <c r="J20" s="27">
        <v>0.33356030527680003</v>
      </c>
      <c r="K20" s="556">
        <v>105.64427501349701</v>
      </c>
      <c r="L20" s="27">
        <v>0.13778764725366202</v>
      </c>
      <c r="M20" s="556">
        <v>8.8821131898208705</v>
      </c>
      <c r="N20" s="27">
        <v>1.1584588742833244E-2</v>
      </c>
      <c r="O20" s="543">
        <v>766.71804126976463</v>
      </c>
      <c r="S20" s="555" t="s">
        <v>36</v>
      </c>
      <c r="T20" s="557">
        <v>0</v>
      </c>
      <c r="U20" s="27">
        <v>0</v>
      </c>
      <c r="V20" s="557">
        <v>178.00479220640105</v>
      </c>
      <c r="W20" s="27">
        <v>0.25863647674472307</v>
      </c>
      <c r="X20" s="557">
        <v>510.23839161215079</v>
      </c>
      <c r="Y20" s="27">
        <v>0.74136352325527688</v>
      </c>
      <c r="Z20" s="543">
        <v>688.24318381855187</v>
      </c>
    </row>
    <row r="21" spans="1:26" x14ac:dyDescent="0.2">
      <c r="A21" s="543">
        <v>97234</v>
      </c>
      <c r="B21" s="558" t="s">
        <v>2</v>
      </c>
      <c r="C21" s="548">
        <v>0</v>
      </c>
      <c r="D21" s="21">
        <v>0</v>
      </c>
      <c r="E21" s="548">
        <v>8.1280443041236801</v>
      </c>
      <c r="F21" s="21">
        <v>6.2992125984251968E-2</v>
      </c>
      <c r="G21" s="548">
        <v>48.76826582474208</v>
      </c>
      <c r="H21" s="21">
        <v>0.37795275590551181</v>
      </c>
      <c r="I21" s="548">
        <v>43.688238134664779</v>
      </c>
      <c r="J21" s="21">
        <v>0.33858267716535434</v>
      </c>
      <c r="K21" s="548">
        <v>24.38413291237104</v>
      </c>
      <c r="L21" s="21">
        <v>0.1889763779527559</v>
      </c>
      <c r="M21" s="548">
        <v>4.06402215206184</v>
      </c>
      <c r="N21" s="21">
        <v>3.1496062992125984E-2</v>
      </c>
      <c r="O21" s="543">
        <v>129.03270332796342</v>
      </c>
      <c r="S21" s="547" t="s">
        <v>2</v>
      </c>
      <c r="T21" s="559">
        <v>1.01600553801546</v>
      </c>
      <c r="U21" s="84">
        <v>1.01010101010101E-2</v>
      </c>
      <c r="V21" s="559">
        <v>33.528182754510183</v>
      </c>
      <c r="W21" s="84">
        <v>0.33333333333333331</v>
      </c>
      <c r="X21" s="559">
        <v>66.040359971004904</v>
      </c>
      <c r="Y21" s="84">
        <v>0.65656565656565657</v>
      </c>
      <c r="Z21" s="543">
        <v>100.58454826353055</v>
      </c>
    </row>
    <row r="22" spans="1:26" x14ac:dyDescent="0.2">
      <c r="A22" s="543">
        <v>97204</v>
      </c>
      <c r="B22" s="547" t="s">
        <v>3</v>
      </c>
      <c r="C22" s="548">
        <v>0</v>
      </c>
      <c r="D22" s="23">
        <v>0</v>
      </c>
      <c r="E22" s="548">
        <v>36.110314283911201</v>
      </c>
      <c r="F22" s="23">
        <v>0.35643564356435647</v>
      </c>
      <c r="G22" s="548">
        <v>36.110314283911201</v>
      </c>
      <c r="H22" s="23">
        <v>0.35643564356435647</v>
      </c>
      <c r="I22" s="548">
        <v>23.070478570276599</v>
      </c>
      <c r="J22" s="23">
        <v>0.22772277227722773</v>
      </c>
      <c r="K22" s="548">
        <v>6.0183857139852002</v>
      </c>
      <c r="L22" s="23">
        <v>5.940594059405941E-2</v>
      </c>
      <c r="M22" s="548">
        <v>0</v>
      </c>
      <c r="N22" s="23">
        <v>0</v>
      </c>
      <c r="O22" s="543">
        <v>101.30949285208419</v>
      </c>
      <c r="S22" s="547" t="s">
        <v>3</v>
      </c>
      <c r="T22" s="546">
        <v>0</v>
      </c>
      <c r="U22" s="84">
        <v>0</v>
      </c>
      <c r="V22" s="546">
        <v>39.119507140903806</v>
      </c>
      <c r="W22" s="84">
        <v>0.3861386138613862</v>
      </c>
      <c r="X22" s="546">
        <v>62.189985711180398</v>
      </c>
      <c r="Y22" s="84">
        <v>0.61386138613861385</v>
      </c>
      <c r="Z22" s="543">
        <v>101.3094928520842</v>
      </c>
    </row>
    <row r="23" spans="1:26" x14ac:dyDescent="0.2">
      <c r="A23" s="543">
        <v>97205</v>
      </c>
      <c r="B23" s="547" t="s">
        <v>4</v>
      </c>
      <c r="C23" s="548">
        <v>3.00651940901415</v>
      </c>
      <c r="D23" s="23">
        <v>7.2115384615384619E-3</v>
      </c>
      <c r="E23" s="548">
        <v>53.115176225916649</v>
      </c>
      <c r="F23" s="23">
        <v>0.12740384615384615</v>
      </c>
      <c r="G23" s="548">
        <v>116.25208381521378</v>
      </c>
      <c r="H23" s="23">
        <v>0.2788461538461538</v>
      </c>
      <c r="I23" s="548">
        <v>165.35856749577823</v>
      </c>
      <c r="J23" s="23">
        <v>0.39663461538461536</v>
      </c>
      <c r="K23" s="548">
        <v>55.119522498592751</v>
      </c>
      <c r="L23" s="23">
        <v>0.13221153846153846</v>
      </c>
      <c r="M23" s="548">
        <v>24.0521552721132</v>
      </c>
      <c r="N23" s="23">
        <v>5.7692307692307696E-2</v>
      </c>
      <c r="O23" s="543">
        <v>416.90402471662878</v>
      </c>
      <c r="S23" s="547" t="s">
        <v>4</v>
      </c>
      <c r="T23" s="546">
        <v>3.0065194090141496</v>
      </c>
      <c r="U23" s="84">
        <v>7.2289156626506017E-3</v>
      </c>
      <c r="V23" s="546">
        <v>267.58022740225931</v>
      </c>
      <c r="W23" s="84">
        <v>0.6433734939759036</v>
      </c>
      <c r="X23" s="546">
        <v>145.31510476901724</v>
      </c>
      <c r="Y23" s="84">
        <v>0.3493975903614458</v>
      </c>
      <c r="Z23" s="543">
        <v>415.90185158029072</v>
      </c>
    </row>
    <row r="24" spans="1:26" x14ac:dyDescent="0.2">
      <c r="A24" s="543">
        <v>97208</v>
      </c>
      <c r="B24" s="547" t="s">
        <v>7</v>
      </c>
      <c r="C24" s="548">
        <v>0</v>
      </c>
      <c r="D24" s="23">
        <v>0</v>
      </c>
      <c r="E24" s="548">
        <v>0</v>
      </c>
      <c r="F24" s="23">
        <v>0</v>
      </c>
      <c r="G24" s="548">
        <v>4.9323493234932352</v>
      </c>
      <c r="H24" s="23">
        <v>0.26315789473684215</v>
      </c>
      <c r="I24" s="548">
        <v>13.810578105781058</v>
      </c>
      <c r="J24" s="23">
        <v>0.73684210526315796</v>
      </c>
      <c r="K24" s="548">
        <v>0</v>
      </c>
      <c r="L24" s="23">
        <v>0</v>
      </c>
      <c r="M24" s="548">
        <v>0</v>
      </c>
      <c r="N24" s="23">
        <v>0</v>
      </c>
      <c r="O24" s="543">
        <v>18.742927429274292</v>
      </c>
      <c r="S24" s="547" t="s">
        <v>7</v>
      </c>
      <c r="T24" s="546">
        <v>0</v>
      </c>
      <c r="U24" s="84">
        <v>0</v>
      </c>
      <c r="V24" s="546">
        <v>0</v>
      </c>
      <c r="W24" s="84">
        <v>0</v>
      </c>
      <c r="X24" s="546">
        <v>18.742927429274289</v>
      </c>
      <c r="Y24" s="84">
        <v>1</v>
      </c>
      <c r="Z24" s="543">
        <v>18.742927429274289</v>
      </c>
    </row>
    <row r="25" spans="1:26" x14ac:dyDescent="0.2">
      <c r="A25" s="543">
        <v>97218</v>
      </c>
      <c r="B25" s="547" t="s">
        <v>15</v>
      </c>
      <c r="C25" s="548">
        <v>22.797730474160225</v>
      </c>
      <c r="D25" s="23">
        <v>0.12637362637362637</v>
      </c>
      <c r="E25" s="548">
        <v>31.718581529266402</v>
      </c>
      <c r="F25" s="23">
        <v>0.17582417582417581</v>
      </c>
      <c r="G25" s="548">
        <v>58.481134694584931</v>
      </c>
      <c r="H25" s="23">
        <v>0.32417582417582413</v>
      </c>
      <c r="I25" s="548">
        <v>49.560283639478754</v>
      </c>
      <c r="J25" s="23">
        <v>0.27472527472527469</v>
      </c>
      <c r="K25" s="548">
        <v>12.885673746264477</v>
      </c>
      <c r="L25" s="23">
        <v>7.1428571428571425E-2</v>
      </c>
      <c r="M25" s="548">
        <v>4.9560283639478753</v>
      </c>
      <c r="N25" s="23">
        <v>2.7472527472527469E-2</v>
      </c>
      <c r="O25" s="543">
        <v>180.39943244770268</v>
      </c>
      <c r="S25" s="547" t="s">
        <v>15</v>
      </c>
      <c r="T25" s="546">
        <v>0</v>
      </c>
      <c r="U25" s="84">
        <v>0</v>
      </c>
      <c r="V25" s="546">
        <v>32.709787202055978</v>
      </c>
      <c r="W25" s="84">
        <v>0.18232044198895034</v>
      </c>
      <c r="X25" s="546">
        <v>146.69843957285707</v>
      </c>
      <c r="Y25" s="84">
        <v>0.81767955801104975</v>
      </c>
      <c r="Z25" s="543">
        <v>179.40822677491303</v>
      </c>
    </row>
    <row r="26" spans="1:26" x14ac:dyDescent="0.2">
      <c r="A26" s="543">
        <v>97233</v>
      </c>
      <c r="B26" s="547" t="s">
        <v>16</v>
      </c>
      <c r="C26" s="548">
        <v>0</v>
      </c>
      <c r="D26" s="23">
        <v>0</v>
      </c>
      <c r="E26" s="548">
        <v>0.99510936594538801</v>
      </c>
      <c r="F26" s="23">
        <v>1.6393442622950821E-2</v>
      </c>
      <c r="G26" s="548">
        <v>32.838609076197805</v>
      </c>
      <c r="H26" s="23">
        <v>0.54098360655737709</v>
      </c>
      <c r="I26" s="548">
        <v>26.867952880525475</v>
      </c>
      <c r="J26" s="23">
        <v>0.44262295081967212</v>
      </c>
      <c r="K26" s="548">
        <v>0</v>
      </c>
      <c r="L26" s="23">
        <v>0</v>
      </c>
      <c r="M26" s="548">
        <v>0</v>
      </c>
      <c r="N26" s="23">
        <v>0</v>
      </c>
      <c r="O26" s="543">
        <v>60.701671322668666</v>
      </c>
      <c r="S26" s="547" t="s">
        <v>16</v>
      </c>
      <c r="T26" s="546">
        <v>0.99510936594538801</v>
      </c>
      <c r="U26" s="84">
        <v>1.6393442622950821E-2</v>
      </c>
      <c r="V26" s="546">
        <v>11.941312391344656</v>
      </c>
      <c r="W26" s="84">
        <v>0.19672131147540983</v>
      </c>
      <c r="X26" s="546">
        <v>47.765249565378625</v>
      </c>
      <c r="Y26" s="84">
        <v>0.78688524590163933</v>
      </c>
      <c r="Z26" s="543">
        <v>60.701671322668666</v>
      </c>
    </row>
    <row r="27" spans="1:26" x14ac:dyDescent="0.2">
      <c r="A27" s="543">
        <v>97219</v>
      </c>
      <c r="B27" s="547" t="s">
        <v>31</v>
      </c>
      <c r="C27" s="548">
        <v>4.5609623244330804</v>
      </c>
      <c r="D27" s="23">
        <v>3.3057851239669422E-2</v>
      </c>
      <c r="E27" s="548">
        <v>9.1219246488661607</v>
      </c>
      <c r="F27" s="23">
        <v>6.6115702479338845E-2</v>
      </c>
      <c r="G27" s="548">
        <v>44.469382663222532</v>
      </c>
      <c r="H27" s="23">
        <v>0.32231404958677684</v>
      </c>
      <c r="I27" s="548">
        <v>59.292510217630038</v>
      </c>
      <c r="J27" s="23">
        <v>0.42975206611570244</v>
      </c>
      <c r="K27" s="548">
        <v>15.963368135515781</v>
      </c>
      <c r="L27" s="23">
        <v>0.11570247933884298</v>
      </c>
      <c r="M27" s="548">
        <v>4.5609623244330804</v>
      </c>
      <c r="N27" s="23">
        <v>3.3057851239669422E-2</v>
      </c>
      <c r="O27" s="543">
        <v>137.96911031410067</v>
      </c>
      <c r="S27" s="547" t="s">
        <v>31</v>
      </c>
      <c r="T27" s="546">
        <v>0</v>
      </c>
      <c r="U27" s="84">
        <v>0</v>
      </c>
      <c r="V27" s="546">
        <v>1.1402405811082701</v>
      </c>
      <c r="W27" s="84">
        <v>8.4033613445378182E-3</v>
      </c>
      <c r="X27" s="546">
        <v>134.54838857077584</v>
      </c>
      <c r="Y27" s="84">
        <v>0.99159663865546221</v>
      </c>
      <c r="Z27" s="543">
        <v>135.6886291518841</v>
      </c>
    </row>
    <row r="28" spans="1:26" x14ac:dyDescent="0.2">
      <c r="A28" s="543">
        <v>97225</v>
      </c>
      <c r="B28" s="549" t="s">
        <v>20</v>
      </c>
      <c r="C28" s="548">
        <v>1</v>
      </c>
      <c r="D28" s="25">
        <v>2.0920502092050207E-3</v>
      </c>
      <c r="E28" s="548">
        <v>31</v>
      </c>
      <c r="F28" s="25">
        <v>6.4853556485355651E-2</v>
      </c>
      <c r="G28" s="548">
        <v>197</v>
      </c>
      <c r="H28" s="25">
        <v>0.41213389121338911</v>
      </c>
      <c r="I28" s="548">
        <v>188</v>
      </c>
      <c r="J28" s="25">
        <v>0.39330543933054396</v>
      </c>
      <c r="K28" s="548">
        <v>44</v>
      </c>
      <c r="L28" s="25">
        <v>9.2050209205020925E-2</v>
      </c>
      <c r="M28" s="548">
        <v>17</v>
      </c>
      <c r="N28" s="25">
        <v>3.5564853556485358E-2</v>
      </c>
      <c r="O28" s="543">
        <v>478</v>
      </c>
      <c r="S28" s="547" t="s">
        <v>20</v>
      </c>
      <c r="T28" s="559">
        <v>24</v>
      </c>
      <c r="U28" s="84">
        <v>7.4999999999999997E-2</v>
      </c>
      <c r="V28" s="559">
        <v>29</v>
      </c>
      <c r="W28" s="84">
        <v>9.0624999999999997E-2</v>
      </c>
      <c r="X28" s="559">
        <v>267</v>
      </c>
      <c r="Y28" s="84">
        <v>0.83437499999999998</v>
      </c>
      <c r="Z28" s="543">
        <v>320</v>
      </c>
    </row>
    <row r="29" spans="1:26" x14ac:dyDescent="0.2">
      <c r="A29" s="543"/>
      <c r="B29" s="555" t="s">
        <v>37</v>
      </c>
      <c r="C29" s="556">
        <v>31.365212207607456</v>
      </c>
      <c r="D29" s="27">
        <v>2.0593558584590079E-2</v>
      </c>
      <c r="E29" s="556">
        <v>170.18915035802948</v>
      </c>
      <c r="F29" s="27">
        <v>0.11174163959616444</v>
      </c>
      <c r="G29" s="556">
        <v>538.85213968136554</v>
      </c>
      <c r="H29" s="27">
        <v>0.3537958880529567</v>
      </c>
      <c r="I29" s="556">
        <v>569.6486090441349</v>
      </c>
      <c r="J29" s="27">
        <v>0.37401602531276135</v>
      </c>
      <c r="K29" s="556">
        <v>158.37108300672924</v>
      </c>
      <c r="L29" s="27">
        <v>0.10398221298222292</v>
      </c>
      <c r="M29" s="556">
        <v>54.633168112555992</v>
      </c>
      <c r="N29" s="27">
        <v>3.5870675471304347E-2</v>
      </c>
      <c r="O29" s="543">
        <v>1523.0593624104229</v>
      </c>
      <c r="S29" s="555" t="s">
        <v>37</v>
      </c>
      <c r="T29" s="560">
        <v>29.017634312974998</v>
      </c>
      <c r="U29" s="561">
        <v>2.1779494787978356E-2</v>
      </c>
      <c r="V29" s="560">
        <v>415.01925747218218</v>
      </c>
      <c r="W29" s="561">
        <v>0.31149712817851472</v>
      </c>
      <c r="X29" s="560">
        <v>888.30045558948837</v>
      </c>
      <c r="Y29" s="561">
        <v>0.66672337703350704</v>
      </c>
      <c r="Z29" s="543">
        <v>1332.3373473746453</v>
      </c>
    </row>
    <row r="30" spans="1:26" ht="13.5" thickBot="1" x14ac:dyDescent="0.25">
      <c r="A30" s="543"/>
      <c r="B30" s="551" t="s">
        <v>277</v>
      </c>
      <c r="C30" s="552">
        <v>101.55070670869938</v>
      </c>
      <c r="D30" s="553">
        <v>1.9518306819248054E-2</v>
      </c>
      <c r="E30" s="552">
        <v>628.38558402013189</v>
      </c>
      <c r="F30" s="553">
        <v>0.12077732422758829</v>
      </c>
      <c r="G30" s="552">
        <v>2048.9545475029568</v>
      </c>
      <c r="H30" s="553">
        <v>0.39381432993444965</v>
      </c>
      <c r="I30" s="552">
        <v>1958.9955458284417</v>
      </c>
      <c r="J30" s="553">
        <v>0.37652397861396969</v>
      </c>
      <c r="K30" s="552">
        <v>393.95697511747551</v>
      </c>
      <c r="L30" s="553">
        <v>7.5719543104538975E-2</v>
      </c>
      <c r="M30" s="552">
        <v>71.000701484091607</v>
      </c>
      <c r="N30" s="553">
        <v>1.36465173002053E-2</v>
      </c>
      <c r="O30" s="543">
        <v>5202.8440606617969</v>
      </c>
      <c r="S30" s="551" t="s">
        <v>277</v>
      </c>
      <c r="T30" s="554">
        <v>36.476916137844405</v>
      </c>
      <c r="U30" s="53">
        <v>7.3972623635422856E-3</v>
      </c>
      <c r="V30" s="554">
        <v>1419.2551333884958</v>
      </c>
      <c r="W30" s="53">
        <v>0.28781497160574709</v>
      </c>
      <c r="X30" s="554">
        <v>3475.4052206105689</v>
      </c>
      <c r="Y30" s="53">
        <v>0.70478776603071058</v>
      </c>
      <c r="Z30" s="543">
        <v>4931.1372701369091</v>
      </c>
    </row>
    <row r="31" spans="1:26" x14ac:dyDescent="0.2">
      <c r="A31" s="543">
        <v>97210</v>
      </c>
      <c r="B31" s="544" t="s">
        <v>33</v>
      </c>
      <c r="C31" s="545">
        <v>19.98552088800448</v>
      </c>
      <c r="D31" s="52">
        <v>2.6558949827338516E-2</v>
      </c>
      <c r="E31" s="545">
        <v>159.89355447069141</v>
      </c>
      <c r="F31" s="52">
        <v>0.21248407358002702</v>
      </c>
      <c r="G31" s="545">
        <v>327.27479674993657</v>
      </c>
      <c r="H31" s="52">
        <v>0.43491860709275032</v>
      </c>
      <c r="I31" s="545">
        <v>205.25452474659056</v>
      </c>
      <c r="J31" s="52">
        <v>0.27276470076148301</v>
      </c>
      <c r="K31" s="545">
        <v>35.035651598174759</v>
      </c>
      <c r="L31" s="52">
        <v>4.6559212450776696E-2</v>
      </c>
      <c r="M31" s="545">
        <v>5.0526058921870902</v>
      </c>
      <c r="N31" s="52">
        <v>6.7144562876244708E-3</v>
      </c>
      <c r="O31" s="543">
        <v>752.49665434558483</v>
      </c>
      <c r="S31" s="544" t="s">
        <v>33</v>
      </c>
      <c r="T31" s="546">
        <v>0</v>
      </c>
      <c r="U31" s="86">
        <v>0</v>
      </c>
      <c r="V31" s="546">
        <v>300.47440252457454</v>
      </c>
      <c r="W31" s="86">
        <v>0.41588368910911716</v>
      </c>
      <c r="X31" s="546">
        <v>422.02183955751832</v>
      </c>
      <c r="Y31" s="86">
        <v>0.58411631089088289</v>
      </c>
      <c r="Z31" s="543">
        <v>722.49624208209286</v>
      </c>
    </row>
    <row r="32" spans="1:26" x14ac:dyDescent="0.2">
      <c r="A32" s="543">
        <v>97217</v>
      </c>
      <c r="B32" s="547" t="s">
        <v>14</v>
      </c>
      <c r="C32" s="548">
        <v>28.209223586755119</v>
      </c>
      <c r="D32" s="23">
        <v>3.6269430051813469E-2</v>
      </c>
      <c r="E32" s="548">
        <v>94.702393469820763</v>
      </c>
      <c r="F32" s="23">
        <v>0.12176165803108809</v>
      </c>
      <c r="G32" s="548">
        <v>294.18190311901765</v>
      </c>
      <c r="H32" s="23">
        <v>0.37823834196891187</v>
      </c>
      <c r="I32" s="548">
        <v>306.27157037048414</v>
      </c>
      <c r="J32" s="23">
        <v>0.39378238341968913</v>
      </c>
      <c r="K32" s="548">
        <v>44.328779922043758</v>
      </c>
      <c r="L32" s="23">
        <v>5.6994818652849742E-2</v>
      </c>
      <c r="M32" s="548">
        <v>10.074722709555401</v>
      </c>
      <c r="N32" s="23">
        <v>1.2953367875647669E-2</v>
      </c>
      <c r="O32" s="543">
        <v>777.76859317767685</v>
      </c>
      <c r="S32" s="547" t="s">
        <v>14</v>
      </c>
      <c r="T32" s="546">
        <v>0</v>
      </c>
      <c r="U32" s="84">
        <v>0</v>
      </c>
      <c r="V32" s="546">
        <v>154.1432574561976</v>
      </c>
      <c r="W32" s="84">
        <v>0.21103448275862069</v>
      </c>
      <c r="X32" s="546">
        <v>576.2741389865688</v>
      </c>
      <c r="Y32" s="84">
        <v>0.78896551724137931</v>
      </c>
      <c r="Z32" s="543">
        <v>730.4173964427664</v>
      </c>
    </row>
    <row r="33" spans="1:26" x14ac:dyDescent="0.2">
      <c r="A33" s="543">
        <v>97220</v>
      </c>
      <c r="B33" s="547" t="s">
        <v>28</v>
      </c>
      <c r="C33" s="548">
        <v>0</v>
      </c>
      <c r="D33" s="23">
        <v>0</v>
      </c>
      <c r="E33" s="548">
        <v>17.53576884882154</v>
      </c>
      <c r="F33" s="23">
        <v>3.9772406522991958E-2</v>
      </c>
      <c r="G33" s="548">
        <v>210.41197162217975</v>
      </c>
      <c r="H33" s="23">
        <v>0.47722974366327692</v>
      </c>
      <c r="I33" s="548">
        <v>202.9402531530296</v>
      </c>
      <c r="J33" s="23">
        <v>0.46028333960524459</v>
      </c>
      <c r="K33" s="548">
        <v>7.5116004129586198</v>
      </c>
      <c r="L33" s="23">
        <v>1.7036859224027794E-2</v>
      </c>
      <c r="M33" s="548">
        <v>2.5032927089839498</v>
      </c>
      <c r="N33" s="23">
        <v>5.6776509844586789E-3</v>
      </c>
      <c r="O33" s="543">
        <v>440.90288674597349</v>
      </c>
      <c r="S33" s="547" t="s">
        <v>28</v>
      </c>
      <c r="T33" s="546">
        <v>0</v>
      </c>
      <c r="U33" s="84">
        <v>0</v>
      </c>
      <c r="V33" s="546">
        <v>37.532138448834154</v>
      </c>
      <c r="W33" s="84">
        <v>8.5125635547172826E-2</v>
      </c>
      <c r="X33" s="546">
        <v>403.37074829713936</v>
      </c>
      <c r="Y33" s="84">
        <v>0.91487436445282722</v>
      </c>
      <c r="Z33" s="543">
        <v>440.90288674597349</v>
      </c>
    </row>
    <row r="34" spans="1:26" x14ac:dyDescent="0.2">
      <c r="A34" s="543">
        <v>97226</v>
      </c>
      <c r="B34" s="547" t="s">
        <v>21</v>
      </c>
      <c r="C34" s="548">
        <v>3</v>
      </c>
      <c r="D34" s="23">
        <v>1.2711864406779662E-2</v>
      </c>
      <c r="E34" s="548">
        <v>22</v>
      </c>
      <c r="F34" s="23">
        <v>9.3220338983050849E-2</v>
      </c>
      <c r="G34" s="548">
        <v>82</v>
      </c>
      <c r="H34" s="23">
        <v>0.34745762711864409</v>
      </c>
      <c r="I34" s="548">
        <v>95</v>
      </c>
      <c r="J34" s="23">
        <v>0.40254237288135591</v>
      </c>
      <c r="K34" s="548">
        <v>28</v>
      </c>
      <c r="L34" s="23">
        <v>0.11864406779661017</v>
      </c>
      <c r="M34" s="548">
        <v>6</v>
      </c>
      <c r="N34" s="23">
        <v>2.5423728813559324E-2</v>
      </c>
      <c r="O34" s="543">
        <v>236</v>
      </c>
      <c r="S34" s="547" t="s">
        <v>21</v>
      </c>
      <c r="T34" s="546">
        <v>0</v>
      </c>
      <c r="U34" s="84">
        <v>0</v>
      </c>
      <c r="V34" s="546">
        <v>17</v>
      </c>
      <c r="W34" s="84">
        <v>7.2033898305084748E-2</v>
      </c>
      <c r="X34" s="546">
        <v>219</v>
      </c>
      <c r="Y34" s="84">
        <v>0.92796610169491522</v>
      </c>
      <c r="Z34" s="543">
        <v>236</v>
      </c>
    </row>
    <row r="35" spans="1:26" x14ac:dyDescent="0.2">
      <c r="A35" s="543">
        <v>97232</v>
      </c>
      <c r="B35" s="549" t="s">
        <v>26</v>
      </c>
      <c r="C35" s="548">
        <v>1.0034088452182399</v>
      </c>
      <c r="D35" s="25">
        <v>2.2271714922048997E-3</v>
      </c>
      <c r="E35" s="548">
        <v>27.09203882089248</v>
      </c>
      <c r="F35" s="25">
        <v>6.0133630289532294E-2</v>
      </c>
      <c r="G35" s="548">
        <v>208.70903980539393</v>
      </c>
      <c r="H35" s="25">
        <v>0.4632516703786192</v>
      </c>
      <c r="I35" s="548">
        <v>149.50791793751776</v>
      </c>
      <c r="J35" s="25">
        <v>0.33184855233853006</v>
      </c>
      <c r="K35" s="548">
        <v>39.132944963511363</v>
      </c>
      <c r="L35" s="25">
        <v>8.6859688195991103E-2</v>
      </c>
      <c r="M35" s="548">
        <v>25.085221130455999</v>
      </c>
      <c r="N35" s="25">
        <v>5.5679287305122491E-2</v>
      </c>
      <c r="O35" s="543">
        <v>450.53057150298974</v>
      </c>
      <c r="S35" s="549" t="s">
        <v>26</v>
      </c>
      <c r="T35" s="546">
        <v>0</v>
      </c>
      <c r="U35" s="85">
        <v>0</v>
      </c>
      <c r="V35" s="546">
        <v>259.88289091152416</v>
      </c>
      <c r="W35" s="85">
        <v>0.578125</v>
      </c>
      <c r="X35" s="546">
        <v>189.64427174624734</v>
      </c>
      <c r="Y35" s="85">
        <v>0.421875</v>
      </c>
      <c r="Z35" s="543">
        <v>449.5271626577715</v>
      </c>
    </row>
    <row r="36" spans="1:26" x14ac:dyDescent="0.2">
      <c r="A36" s="543"/>
      <c r="B36" s="555" t="s">
        <v>38</v>
      </c>
      <c r="C36" s="556">
        <v>52.198153319977841</v>
      </c>
      <c r="D36" s="27">
        <v>1.9640357730020066E-2</v>
      </c>
      <c r="E36" s="556">
        <v>321.22375561022619</v>
      </c>
      <c r="F36" s="27">
        <v>0.12086537684371974</v>
      </c>
      <c r="G36" s="556">
        <v>1122.5777112965279</v>
      </c>
      <c r="H36" s="27">
        <v>0.42238712343818902</v>
      </c>
      <c r="I36" s="556">
        <v>958.97426620762201</v>
      </c>
      <c r="J36" s="27">
        <v>0.36082881183064014</v>
      </c>
      <c r="K36" s="556">
        <v>154.00897689668849</v>
      </c>
      <c r="L36" s="27">
        <v>5.7948245435872091E-2</v>
      </c>
      <c r="M36" s="556">
        <v>48.715842441182438</v>
      </c>
      <c r="N36" s="27">
        <v>1.8330084721558944E-2</v>
      </c>
      <c r="O36" s="543">
        <v>2657.6987057722249</v>
      </c>
      <c r="S36" s="555" t="s">
        <v>38</v>
      </c>
      <c r="T36" s="557">
        <v>0</v>
      </c>
      <c r="U36" s="27">
        <v>0</v>
      </c>
      <c r="V36" s="557">
        <v>769.03268934113044</v>
      </c>
      <c r="W36" s="27">
        <v>0.2981505306719005</v>
      </c>
      <c r="X36" s="557">
        <v>1810.3109985874739</v>
      </c>
      <c r="Y36" s="27">
        <v>0.70184946932809944</v>
      </c>
      <c r="Z36" s="543">
        <v>2579.3436879286046</v>
      </c>
    </row>
    <row r="37" spans="1:26" x14ac:dyDescent="0.2">
      <c r="A37" s="543">
        <v>97202</v>
      </c>
      <c r="B37" s="558" t="s">
        <v>0</v>
      </c>
      <c r="C37" s="548">
        <v>0</v>
      </c>
      <c r="D37" s="21">
        <v>0</v>
      </c>
      <c r="E37" s="548">
        <v>0</v>
      </c>
      <c r="F37" s="21">
        <v>0</v>
      </c>
      <c r="G37" s="548">
        <v>46.435509608819324</v>
      </c>
      <c r="H37" s="21">
        <v>0.42307692307692307</v>
      </c>
      <c r="I37" s="548">
        <v>48.546214591038378</v>
      </c>
      <c r="J37" s="21">
        <v>0.44230769230769229</v>
      </c>
      <c r="K37" s="548">
        <v>13.719582384423891</v>
      </c>
      <c r="L37" s="21">
        <v>0.125</v>
      </c>
      <c r="M37" s="548">
        <v>1.05535249110953</v>
      </c>
      <c r="N37" s="21">
        <v>9.6153846153846142E-3</v>
      </c>
      <c r="O37" s="543">
        <v>109.75665907539113</v>
      </c>
      <c r="S37" s="547" t="s">
        <v>0</v>
      </c>
      <c r="T37" s="559">
        <v>0</v>
      </c>
      <c r="U37" s="84">
        <v>0</v>
      </c>
      <c r="V37" s="559">
        <v>14.77493487553342</v>
      </c>
      <c r="W37" s="84">
        <v>0.1359223300970874</v>
      </c>
      <c r="X37" s="559">
        <v>93.926371708748164</v>
      </c>
      <c r="Y37" s="84">
        <v>0.86407766990291268</v>
      </c>
      <c r="Z37" s="543">
        <v>108.70130658428158</v>
      </c>
    </row>
    <row r="38" spans="1:26" x14ac:dyDescent="0.2">
      <c r="A38" s="543">
        <v>97206</v>
      </c>
      <c r="B38" s="547" t="s">
        <v>5</v>
      </c>
      <c r="C38" s="548">
        <v>0</v>
      </c>
      <c r="D38" s="23">
        <v>0</v>
      </c>
      <c r="E38" s="548">
        <v>27.722408998206149</v>
      </c>
      <c r="F38" s="23">
        <v>0.1125</v>
      </c>
      <c r="G38" s="548">
        <v>87.274250549908245</v>
      </c>
      <c r="H38" s="23">
        <v>0.35416666666666669</v>
      </c>
      <c r="I38" s="548">
        <v>108.83612421517969</v>
      </c>
      <c r="J38" s="23">
        <v>0.44166666666666665</v>
      </c>
      <c r="K38" s="548">
        <v>13.347826554691849</v>
      </c>
      <c r="L38" s="23">
        <v>5.4166666666666669E-2</v>
      </c>
      <c r="M38" s="548">
        <v>9.2408029994020495</v>
      </c>
      <c r="N38" s="23">
        <v>3.7499999999999999E-2</v>
      </c>
      <c r="O38" s="543">
        <v>246.42141331738799</v>
      </c>
      <c r="S38" s="547" t="s">
        <v>5</v>
      </c>
      <c r="T38" s="546">
        <v>0</v>
      </c>
      <c r="U38" s="84">
        <v>0</v>
      </c>
      <c r="V38" s="546">
        <v>66.739132773459247</v>
      </c>
      <c r="W38" s="84">
        <v>0.27083333333333331</v>
      </c>
      <c r="X38" s="546">
        <v>179.68228054392875</v>
      </c>
      <c r="Y38" s="84">
        <v>0.72916666666666674</v>
      </c>
      <c r="Z38" s="543">
        <v>246.42141331738799</v>
      </c>
    </row>
    <row r="39" spans="1:26" x14ac:dyDescent="0.2">
      <c r="A39" s="543">
        <v>97207</v>
      </c>
      <c r="B39" s="547" t="s">
        <v>6</v>
      </c>
      <c r="C39" s="548">
        <v>29.980685149365481</v>
      </c>
      <c r="D39" s="23">
        <v>2.6502866303755118E-2</v>
      </c>
      <c r="E39" s="548">
        <v>186.73689321930044</v>
      </c>
      <c r="F39" s="23">
        <v>0.16507504382615679</v>
      </c>
      <c r="G39" s="548">
        <v>443.3673329458706</v>
      </c>
      <c r="H39" s="23">
        <v>0.39193584436030077</v>
      </c>
      <c r="I39" s="548">
        <v>346.11124074288546</v>
      </c>
      <c r="J39" s="23">
        <v>0.30596165144109899</v>
      </c>
      <c r="K39" s="548">
        <v>113.52246487961608</v>
      </c>
      <c r="L39" s="23">
        <v>0.10035363415438413</v>
      </c>
      <c r="M39" s="548">
        <v>11.50563653616455</v>
      </c>
      <c r="N39" s="23">
        <v>1.0170959914304122E-2</v>
      </c>
      <c r="O39" s="543">
        <v>1131.2242534732027</v>
      </c>
      <c r="S39" s="547" t="s">
        <v>6</v>
      </c>
      <c r="T39" s="546">
        <v>34.516909608493648</v>
      </c>
      <c r="U39" s="84">
        <v>3.2938982861231578E-2</v>
      </c>
      <c r="V39" s="546">
        <v>461.23691187367677</v>
      </c>
      <c r="W39" s="84">
        <v>0.44015165052423827</v>
      </c>
      <c r="X39" s="546">
        <v>552.15071624778034</v>
      </c>
      <c r="Y39" s="84">
        <v>0.52690936661453014</v>
      </c>
      <c r="Z39" s="543">
        <v>1047.9045377299508</v>
      </c>
    </row>
    <row r="40" spans="1:26" x14ac:dyDescent="0.2">
      <c r="A40" s="543">
        <v>97221</v>
      </c>
      <c r="B40" s="547" t="s">
        <v>27</v>
      </c>
      <c r="C40" s="548">
        <v>7.49663807516745</v>
      </c>
      <c r="D40" s="23">
        <v>6.4678494905742552E-3</v>
      </c>
      <c r="E40" s="548">
        <v>90.284945820699207</v>
      </c>
      <c r="F40" s="23">
        <v>7.7894842325023153E-2</v>
      </c>
      <c r="G40" s="548">
        <v>522.71588793218223</v>
      </c>
      <c r="H40" s="23">
        <v>0.45098184753993442</v>
      </c>
      <c r="I40" s="548">
        <v>403.92970058478289</v>
      </c>
      <c r="J40" s="23">
        <v>0.34849708388739892</v>
      </c>
      <c r="K40" s="548">
        <v>114.3184235556982</v>
      </c>
      <c r="L40" s="23">
        <v>9.8630125950352615E-2</v>
      </c>
      <c r="M40" s="548">
        <v>20.316328105688559</v>
      </c>
      <c r="N40" s="23">
        <v>1.7528250806716723E-2</v>
      </c>
      <c r="O40" s="543">
        <v>1159.0619240742185</v>
      </c>
      <c r="S40" s="547" t="s">
        <v>27</v>
      </c>
      <c r="T40" s="546">
        <v>2.49887935838915</v>
      </c>
      <c r="U40" s="84">
        <v>2.2795906472643703E-3</v>
      </c>
      <c r="V40" s="546">
        <v>544.93400775719374</v>
      </c>
      <c r="W40" s="84">
        <v>0.49711342137795872</v>
      </c>
      <c r="X40" s="546">
        <v>548.76364333953984</v>
      </c>
      <c r="Y40" s="84">
        <v>0.50060698797477698</v>
      </c>
      <c r="Z40" s="543">
        <v>1096.1965304551227</v>
      </c>
    </row>
    <row r="41" spans="1:26" x14ac:dyDescent="0.2">
      <c r="A41" s="543">
        <v>97227</v>
      </c>
      <c r="B41" s="547" t="s">
        <v>22</v>
      </c>
      <c r="C41" s="548">
        <v>46</v>
      </c>
      <c r="D41" s="23">
        <v>6.8350668647845461E-2</v>
      </c>
      <c r="E41" s="548">
        <v>131</v>
      </c>
      <c r="F41" s="23">
        <v>0.19465081723625557</v>
      </c>
      <c r="G41" s="548">
        <v>230</v>
      </c>
      <c r="H41" s="23">
        <v>0.34175334323922735</v>
      </c>
      <c r="I41" s="548">
        <v>230</v>
      </c>
      <c r="J41" s="23">
        <v>0.34175334323922735</v>
      </c>
      <c r="K41" s="548">
        <v>31</v>
      </c>
      <c r="L41" s="23">
        <v>4.6062407132243688E-2</v>
      </c>
      <c r="M41" s="548">
        <v>5</v>
      </c>
      <c r="N41" s="23">
        <v>7.429420505200594E-3</v>
      </c>
      <c r="O41" s="543">
        <v>673</v>
      </c>
      <c r="S41" s="547" t="s">
        <v>22</v>
      </c>
      <c r="T41" s="546">
        <v>0</v>
      </c>
      <c r="U41" s="84">
        <v>0</v>
      </c>
      <c r="V41" s="546">
        <v>126</v>
      </c>
      <c r="W41" s="84">
        <v>0.2016</v>
      </c>
      <c r="X41" s="546">
        <v>499</v>
      </c>
      <c r="Y41" s="84">
        <v>0.7984</v>
      </c>
      <c r="Z41" s="543">
        <v>625</v>
      </c>
    </row>
    <row r="42" spans="1:26" x14ac:dyDescent="0.2">
      <c r="A42" s="543">
        <v>97223</v>
      </c>
      <c r="B42" s="547" t="s">
        <v>18</v>
      </c>
      <c r="C42" s="548">
        <v>5.0407020697898002</v>
      </c>
      <c r="D42" s="23">
        <v>1.2437810945273631E-2</v>
      </c>
      <c r="E42" s="548">
        <v>52.423301525813919</v>
      </c>
      <c r="F42" s="23">
        <v>0.12935323383084577</v>
      </c>
      <c r="G42" s="548">
        <v>170.37572995889525</v>
      </c>
      <c r="H42" s="23">
        <v>0.42039800995024873</v>
      </c>
      <c r="I42" s="548">
        <v>131.05825381453479</v>
      </c>
      <c r="J42" s="23">
        <v>0.3233830845771144</v>
      </c>
      <c r="K42" s="548">
        <v>42.341897386234322</v>
      </c>
      <c r="L42" s="23">
        <v>0.1044776119402985</v>
      </c>
      <c r="M42" s="548">
        <v>4.0325616558318398</v>
      </c>
      <c r="N42" s="23">
        <v>9.9502487562189035E-3</v>
      </c>
      <c r="O42" s="543">
        <v>405.27244641109996</v>
      </c>
      <c r="S42" s="547" t="s">
        <v>18</v>
      </c>
      <c r="T42" s="546">
        <v>0</v>
      </c>
      <c r="U42" s="84">
        <v>0</v>
      </c>
      <c r="V42" s="546">
        <v>169.36758954493729</v>
      </c>
      <c r="W42" s="84">
        <v>0.46027397260273972</v>
      </c>
      <c r="X42" s="546">
        <v>198.60366154971814</v>
      </c>
      <c r="Y42" s="84">
        <v>0.53972602739726028</v>
      </c>
      <c r="Z42" s="543">
        <v>367.97125109465543</v>
      </c>
    </row>
    <row r="43" spans="1:26" x14ac:dyDescent="0.2">
      <c r="A43" s="543">
        <v>97231</v>
      </c>
      <c r="B43" s="549" t="s">
        <v>29</v>
      </c>
      <c r="C43" s="548">
        <v>10.2987931369092</v>
      </c>
      <c r="D43" s="25">
        <v>2.3923444976076558E-2</v>
      </c>
      <c r="E43" s="548">
        <v>57.673241566691523</v>
      </c>
      <c r="F43" s="25">
        <v>0.13397129186602871</v>
      </c>
      <c r="G43" s="548">
        <v>148.30262117149246</v>
      </c>
      <c r="H43" s="25">
        <v>0.34449760765550236</v>
      </c>
      <c r="I43" s="548">
        <v>207.00574205187493</v>
      </c>
      <c r="J43" s="25">
        <v>0.48086124401913882</v>
      </c>
      <c r="K43" s="548">
        <v>7.2091551958364395</v>
      </c>
      <c r="L43" s="25">
        <v>1.6746411483253589E-2</v>
      </c>
      <c r="M43" s="548">
        <v>0</v>
      </c>
      <c r="N43" s="25">
        <v>0</v>
      </c>
      <c r="O43" s="543">
        <v>430.48955312280452</v>
      </c>
      <c r="S43" s="549" t="s">
        <v>29</v>
      </c>
      <c r="T43" s="546">
        <v>16.478069019054718</v>
      </c>
      <c r="U43" s="85">
        <v>3.827751196172248E-2</v>
      </c>
      <c r="V43" s="546">
        <v>100.92817274171017</v>
      </c>
      <c r="W43" s="85">
        <v>0.23444976076555024</v>
      </c>
      <c r="X43" s="546">
        <v>313.08331136203969</v>
      </c>
      <c r="Y43" s="85">
        <v>0.72727272727272729</v>
      </c>
      <c r="Z43" s="543">
        <v>430.48955312280458</v>
      </c>
    </row>
    <row r="44" spans="1:26" x14ac:dyDescent="0.2">
      <c r="A44" s="543"/>
      <c r="B44" s="555" t="s">
        <v>40</v>
      </c>
      <c r="C44" s="556">
        <v>98.816818431231937</v>
      </c>
      <c r="D44" s="27">
        <v>2.3781332832054195E-2</v>
      </c>
      <c r="E44" s="556">
        <v>545.8407911307113</v>
      </c>
      <c r="F44" s="27">
        <v>0.1313624718268456</v>
      </c>
      <c r="G44" s="556">
        <v>1648.4713321671682</v>
      </c>
      <c r="H44" s="27">
        <v>0.39672240046514984</v>
      </c>
      <c r="I44" s="556">
        <v>1475.4872760002961</v>
      </c>
      <c r="J44" s="27">
        <v>0.35509192217560653</v>
      </c>
      <c r="K44" s="556">
        <v>335.45934995650083</v>
      </c>
      <c r="L44" s="27">
        <v>8.0731909603949339E-2</v>
      </c>
      <c r="M44" s="556">
        <v>51.150681788196536</v>
      </c>
      <c r="N44" s="27">
        <v>1.2309963096394641E-2</v>
      </c>
      <c r="O44" s="543">
        <v>4155.2262494741044</v>
      </c>
      <c r="S44" s="555" t="s">
        <v>40</v>
      </c>
      <c r="T44" s="557">
        <v>53.49385798593751</v>
      </c>
      <c r="U44" s="27">
        <v>1.3637053076070785E-2</v>
      </c>
      <c r="V44" s="557">
        <v>1483.9807495665107</v>
      </c>
      <c r="W44" s="27">
        <v>0.37830743579993348</v>
      </c>
      <c r="X44" s="557">
        <v>2385.2099847517547</v>
      </c>
      <c r="Y44" s="27">
        <v>0.60805551112399558</v>
      </c>
      <c r="Z44" s="543">
        <v>3922.6845923042033</v>
      </c>
    </row>
    <row r="45" spans="1:26" ht="13.5" thickBot="1" x14ac:dyDescent="0.25">
      <c r="A45" s="543"/>
      <c r="B45" s="551" t="s">
        <v>41</v>
      </c>
      <c r="C45" s="552">
        <v>151.01497175120977</v>
      </c>
      <c r="D45" s="553">
        <v>2.2165952618474077E-2</v>
      </c>
      <c r="E45" s="552">
        <v>867.06454674093743</v>
      </c>
      <c r="F45" s="553">
        <v>0.12726759100336921</v>
      </c>
      <c r="G45" s="552">
        <v>2771.0490434636959</v>
      </c>
      <c r="H45" s="553">
        <v>0.40673412105175688</v>
      </c>
      <c r="I45" s="552">
        <v>2434.4615422079182</v>
      </c>
      <c r="J45" s="553">
        <v>0.35732986319381782</v>
      </c>
      <c r="K45" s="552">
        <v>489.4683268531893</v>
      </c>
      <c r="L45" s="553">
        <v>7.1844080195874099E-2</v>
      </c>
      <c r="M45" s="552">
        <v>99.866524229378967</v>
      </c>
      <c r="N45" s="553">
        <v>1.4658391936707919E-2</v>
      </c>
      <c r="O45" s="543">
        <v>6812.9249552463298</v>
      </c>
      <c r="S45" s="551" t="s">
        <v>41</v>
      </c>
      <c r="T45" s="554">
        <v>53.49385798593751</v>
      </c>
      <c r="U45" s="53">
        <v>8.2272570466307079E-3</v>
      </c>
      <c r="V45" s="554">
        <v>2253.0134389076411</v>
      </c>
      <c r="W45" s="53">
        <v>0.346509326290868</v>
      </c>
      <c r="X45" s="554">
        <v>4195.5209833392291</v>
      </c>
      <c r="Y45" s="53">
        <v>0.64526341666250131</v>
      </c>
      <c r="Z45" s="543">
        <v>6502.0282802328074</v>
      </c>
    </row>
    <row r="46" spans="1:26" ht="13.5" thickBot="1" x14ac:dyDescent="0.25">
      <c r="A46" s="543"/>
      <c r="B46" s="562" t="s">
        <v>42</v>
      </c>
      <c r="C46" s="563">
        <v>598.91065294135831</v>
      </c>
      <c r="D46" s="54">
        <v>2.2917364733372227E-2</v>
      </c>
      <c r="E46" s="563">
        <v>3444.5310974968302</v>
      </c>
      <c r="F46" s="54">
        <v>0.13180526195199782</v>
      </c>
      <c r="G46" s="563">
        <v>10326.215948672652</v>
      </c>
      <c r="H46" s="54">
        <v>0.39513349119616975</v>
      </c>
      <c r="I46" s="563">
        <v>9229.1049410111755</v>
      </c>
      <c r="J46" s="54">
        <v>0.35315244946299251</v>
      </c>
      <c r="K46" s="563">
        <v>2132.9084024878412</v>
      </c>
      <c r="L46" s="54">
        <v>8.1615913095929263E-2</v>
      </c>
      <c r="M46" s="563">
        <v>401.81594026412029</v>
      </c>
      <c r="N46" s="54">
        <v>1.5375519559538371E-2</v>
      </c>
      <c r="O46" s="543">
        <v>26133.486982873979</v>
      </c>
      <c r="S46" s="562" t="s">
        <v>42</v>
      </c>
      <c r="T46" s="564">
        <v>240.91361198665396</v>
      </c>
      <c r="U46" s="54">
        <v>9.532914258922361E-3</v>
      </c>
      <c r="V46" s="564">
        <v>12440.165090707087</v>
      </c>
      <c r="W46" s="54">
        <v>0.49225540308249349</v>
      </c>
      <c r="X46" s="564">
        <v>12590.690815339018</v>
      </c>
      <c r="Y46" s="54">
        <v>0.49821168265858423</v>
      </c>
      <c r="Z46" s="543">
        <v>25271.769518032757</v>
      </c>
    </row>
    <row r="47" spans="1:26" x14ac:dyDescent="0.2">
      <c r="A47" s="543"/>
      <c r="B47" s="565" t="s">
        <v>258</v>
      </c>
      <c r="D47" s="566"/>
      <c r="F47" s="566"/>
      <c r="H47" s="566"/>
      <c r="J47" s="566"/>
      <c r="L47" s="566"/>
      <c r="N47" s="566"/>
      <c r="O47" s="543"/>
      <c r="S47" s="565" t="s">
        <v>269</v>
      </c>
      <c r="Z47" s="543"/>
    </row>
    <row r="50" spans="3:23" x14ac:dyDescent="0.2">
      <c r="T50" s="567"/>
    </row>
    <row r="51" spans="3:23" x14ac:dyDescent="0.2">
      <c r="C51" s="5"/>
      <c r="D51" s="5"/>
      <c r="E51" s="5"/>
      <c r="F51" s="5"/>
      <c r="G51" s="5"/>
      <c r="H51" s="5"/>
      <c r="I51" s="41"/>
      <c r="T51" s="567"/>
      <c r="V51" s="543"/>
    </row>
    <row r="52" spans="3:23" x14ac:dyDescent="0.2">
      <c r="C52" s="5"/>
      <c r="D52" s="5"/>
      <c r="E52" s="5"/>
      <c r="F52" s="5"/>
      <c r="G52" s="5"/>
      <c r="H52" s="5"/>
      <c r="I52" s="41"/>
      <c r="T52" s="5"/>
      <c r="U52" s="5"/>
      <c r="V52" s="5"/>
      <c r="W52" s="5"/>
    </row>
    <row r="53" spans="3:23" x14ac:dyDescent="0.2">
      <c r="C53" s="5"/>
      <c r="D53" s="5"/>
      <c r="E53" s="5"/>
      <c r="F53" s="5"/>
      <c r="G53" s="5"/>
      <c r="H53" s="5"/>
      <c r="I53" s="41"/>
      <c r="T53" s="5"/>
      <c r="U53" s="5"/>
      <c r="V53" s="5"/>
      <c r="W53" s="5"/>
    </row>
    <row r="54" spans="3:23" x14ac:dyDescent="0.2">
      <c r="C54" s="5"/>
      <c r="D54" s="5"/>
      <c r="E54" s="5"/>
      <c r="F54" s="5"/>
      <c r="G54" s="5"/>
      <c r="H54" s="5"/>
      <c r="I54" s="41"/>
      <c r="T54" s="5"/>
      <c r="U54" s="5"/>
      <c r="V54" s="5"/>
      <c r="W54" s="5"/>
    </row>
    <row r="55" spans="3:23" x14ac:dyDescent="0.2">
      <c r="C55" s="568"/>
      <c r="D55" s="568"/>
      <c r="E55" s="568"/>
      <c r="F55" s="568"/>
      <c r="G55" s="568"/>
      <c r="H55" s="568"/>
      <c r="I55" s="568"/>
      <c r="T55" s="5"/>
      <c r="U55" s="5"/>
      <c r="V55" s="5"/>
      <c r="W55" s="5"/>
    </row>
    <row r="56" spans="3:23" x14ac:dyDescent="0.2">
      <c r="T56" s="5"/>
      <c r="U56" s="5"/>
      <c r="V56" s="5"/>
      <c r="W56" s="5"/>
    </row>
  </sheetData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3:T51"/>
  <sheetViews>
    <sheetView workbookViewId="0">
      <selection activeCell="L26" sqref="L26"/>
    </sheetView>
  </sheetViews>
  <sheetFormatPr baseColWidth="10" defaultRowHeight="12.75" x14ac:dyDescent="0.2"/>
  <cols>
    <col min="1" max="1" width="24.5703125" customWidth="1"/>
  </cols>
  <sheetData>
    <row r="3" spans="1:20" x14ac:dyDescent="0.2">
      <c r="B3" t="s">
        <v>283</v>
      </c>
      <c r="L3" s="365" t="s">
        <v>286</v>
      </c>
    </row>
    <row r="4" spans="1:20" x14ac:dyDescent="0.2">
      <c r="B4" s="1">
        <v>2006</v>
      </c>
      <c r="C4" s="1">
        <v>2009</v>
      </c>
      <c r="D4" s="1">
        <v>2009</v>
      </c>
      <c r="E4" s="1">
        <v>2009</v>
      </c>
      <c r="F4" s="1">
        <v>2010</v>
      </c>
      <c r="G4" s="1">
        <v>2011</v>
      </c>
      <c r="H4" s="1">
        <v>2012</v>
      </c>
      <c r="I4" s="1">
        <v>2013</v>
      </c>
      <c r="J4" s="1">
        <v>2014</v>
      </c>
      <c r="K4" s="1"/>
      <c r="L4" s="1">
        <v>2006</v>
      </c>
      <c r="M4" s="1">
        <v>2009</v>
      </c>
      <c r="N4" s="1">
        <v>2009</v>
      </c>
      <c r="O4" s="1">
        <v>2009</v>
      </c>
      <c r="P4" s="1">
        <v>2010</v>
      </c>
      <c r="Q4" s="1">
        <v>2011</v>
      </c>
      <c r="R4" s="1">
        <v>2012</v>
      </c>
      <c r="S4" s="1">
        <v>2013</v>
      </c>
      <c r="T4" s="1">
        <v>2014</v>
      </c>
    </row>
    <row r="5" spans="1:20" x14ac:dyDescent="0.2">
      <c r="A5" t="s">
        <v>8</v>
      </c>
      <c r="B5" s="657">
        <v>90347</v>
      </c>
      <c r="C5" s="657">
        <v>89794</v>
      </c>
      <c r="D5" s="657">
        <v>89000</v>
      </c>
      <c r="E5" s="657">
        <v>88440</v>
      </c>
      <c r="F5" s="657">
        <v>87216</v>
      </c>
      <c r="G5" s="657">
        <v>86753</v>
      </c>
      <c r="H5" s="657">
        <v>85667</v>
      </c>
      <c r="I5" s="657">
        <v>84174</v>
      </c>
      <c r="J5" s="657">
        <v>83651</v>
      </c>
      <c r="K5" s="657"/>
      <c r="L5" s="657">
        <v>37490.508375999998</v>
      </c>
      <c r="M5" s="657">
        <v>37787.817039985101</v>
      </c>
      <c r="N5" s="657">
        <v>38102</v>
      </c>
      <c r="O5" s="657">
        <v>38570.344053000001</v>
      </c>
      <c r="P5" s="657">
        <v>38356.841675000003</v>
      </c>
      <c r="Q5" s="657">
        <v>38654.184322709545</v>
      </c>
      <c r="R5" s="657">
        <v>38435.445622482599</v>
      </c>
      <c r="S5" s="657">
        <v>38143.941163927062</v>
      </c>
      <c r="T5" s="657">
        <v>38251.909417913303</v>
      </c>
    </row>
    <row r="6" spans="1:20" x14ac:dyDescent="0.2">
      <c r="A6" t="s">
        <v>10</v>
      </c>
      <c r="B6" s="657">
        <v>39847</v>
      </c>
      <c r="C6" s="657">
        <v>39442</v>
      </c>
      <c r="D6" s="657">
        <v>39410</v>
      </c>
      <c r="E6" s="657">
        <v>39162</v>
      </c>
      <c r="F6" s="657">
        <v>39360</v>
      </c>
      <c r="G6" s="657">
        <v>39458</v>
      </c>
      <c r="H6" s="657">
        <v>39700</v>
      </c>
      <c r="I6" s="657">
        <v>40040</v>
      </c>
      <c r="J6" s="657">
        <v>39926</v>
      </c>
      <c r="K6" s="657"/>
      <c r="L6" s="657">
        <v>14850.356701999999</v>
      </c>
      <c r="M6" s="657">
        <v>14944.459512507499</v>
      </c>
      <c r="N6" s="657">
        <v>15201</v>
      </c>
      <c r="O6" s="657">
        <v>15271.258868000001</v>
      </c>
      <c r="P6" s="657">
        <v>15701.900505000001</v>
      </c>
      <c r="Q6" s="657">
        <v>16194.233023931445</v>
      </c>
      <c r="R6" s="657">
        <v>16477.211361765199</v>
      </c>
      <c r="S6" s="657">
        <v>16934.372141239917</v>
      </c>
      <c r="T6" s="657">
        <v>17115.064432487299</v>
      </c>
    </row>
    <row r="7" spans="1:20" x14ac:dyDescent="0.2">
      <c r="A7" t="s">
        <v>19</v>
      </c>
      <c r="B7" s="657">
        <v>17107</v>
      </c>
      <c r="C7" s="657">
        <v>17215</v>
      </c>
      <c r="D7" s="657">
        <v>16966</v>
      </c>
      <c r="E7" s="657">
        <v>16730</v>
      </c>
      <c r="F7" s="657">
        <v>16717</v>
      </c>
      <c r="G7" s="657">
        <v>16849</v>
      </c>
      <c r="H7" s="657">
        <v>16648</v>
      </c>
      <c r="I7" s="657">
        <v>16885</v>
      </c>
      <c r="J7" s="657">
        <v>16976</v>
      </c>
      <c r="K7" s="657"/>
      <c r="L7" s="657">
        <v>6251.954326</v>
      </c>
      <c r="M7" s="657">
        <v>6350.7279818011602</v>
      </c>
      <c r="N7" s="657">
        <v>6418</v>
      </c>
      <c r="O7" s="657">
        <v>6467.1625999999997</v>
      </c>
      <c r="P7" s="657">
        <v>6552.4680870000002</v>
      </c>
      <c r="Q7" s="657">
        <v>6728.6010252903316</v>
      </c>
      <c r="R7" s="657">
        <v>6801.5345987564797</v>
      </c>
      <c r="S7" s="657">
        <v>6906.7646259147905</v>
      </c>
      <c r="T7" s="657">
        <v>7012.0607297324304</v>
      </c>
    </row>
    <row r="8" spans="1:20" x14ac:dyDescent="0.2">
      <c r="A8" t="s">
        <v>24</v>
      </c>
      <c r="B8" s="657">
        <v>21419</v>
      </c>
      <c r="C8" s="657">
        <v>21510</v>
      </c>
      <c r="D8" s="657">
        <v>21737</v>
      </c>
      <c r="E8" s="657">
        <v>21162</v>
      </c>
      <c r="F8" s="657">
        <v>20814</v>
      </c>
      <c r="G8" s="657">
        <v>20594</v>
      </c>
      <c r="H8" s="657">
        <v>20103</v>
      </c>
      <c r="I8" s="657">
        <v>19922</v>
      </c>
      <c r="J8" s="657">
        <v>19945</v>
      </c>
      <c r="K8" s="657"/>
      <c r="L8" s="657">
        <v>8988.1736970000002</v>
      </c>
      <c r="M8" s="657">
        <v>9103.1297529007097</v>
      </c>
      <c r="N8" s="657">
        <v>9309</v>
      </c>
      <c r="O8" s="657">
        <v>9171.0857070000002</v>
      </c>
      <c r="P8" s="657">
        <v>9139.5930189999999</v>
      </c>
      <c r="Q8" s="657">
        <v>9183.3367287472574</v>
      </c>
      <c r="R8" s="657">
        <v>9033.3333009526596</v>
      </c>
      <c r="S8" s="657">
        <v>9065.6644974077117</v>
      </c>
      <c r="T8" s="657">
        <v>9181.9829972374591</v>
      </c>
    </row>
    <row r="9" spans="1:20" x14ac:dyDescent="0.2">
      <c r="A9" t="s">
        <v>34</v>
      </c>
      <c r="B9" s="657">
        <v>168720</v>
      </c>
      <c r="C9" s="657">
        <v>167961</v>
      </c>
      <c r="D9" s="657">
        <v>167113</v>
      </c>
      <c r="E9" s="657">
        <v>165494</v>
      </c>
      <c r="F9" s="657">
        <v>164107</v>
      </c>
      <c r="G9" s="657">
        <v>163654</v>
      </c>
      <c r="H9" s="657">
        <v>162118</v>
      </c>
      <c r="I9" s="657">
        <v>161021</v>
      </c>
      <c r="J9" s="657">
        <v>160498</v>
      </c>
      <c r="K9" s="657"/>
      <c r="L9" s="657">
        <v>67580.993101</v>
      </c>
      <c r="M9" s="657">
        <v>68186.134287194465</v>
      </c>
      <c r="N9" s="657">
        <v>69029</v>
      </c>
      <c r="O9" s="657">
        <v>69479.851228</v>
      </c>
      <c r="P9" s="657">
        <v>69750.803286000009</v>
      </c>
      <c r="Q9" s="657">
        <v>70760.355100678571</v>
      </c>
      <c r="R9" s="657">
        <v>70747.524883956939</v>
      </c>
      <c r="S9" s="657">
        <v>71050.742428489481</v>
      </c>
      <c r="T9" s="657">
        <v>71561.017577370498</v>
      </c>
    </row>
    <row r="10" spans="1:20" x14ac:dyDescent="0.2">
      <c r="A10" t="s">
        <v>9</v>
      </c>
      <c r="B10" s="657">
        <v>10875</v>
      </c>
      <c r="C10" s="657">
        <v>10765</v>
      </c>
      <c r="D10" s="657">
        <v>10734</v>
      </c>
      <c r="E10" s="657">
        <v>10686</v>
      </c>
      <c r="F10" s="657">
        <v>10588</v>
      </c>
      <c r="G10" s="657">
        <v>10481</v>
      </c>
      <c r="H10" s="657">
        <v>10250</v>
      </c>
      <c r="I10" s="657">
        <v>10012</v>
      </c>
      <c r="J10" s="657">
        <v>9837</v>
      </c>
      <c r="K10" s="657"/>
      <c r="L10" s="657">
        <v>4108.0584650000001</v>
      </c>
      <c r="M10" s="657">
        <v>4151.3437381808099</v>
      </c>
      <c r="N10" s="657">
        <v>4191</v>
      </c>
      <c r="O10" s="657">
        <v>4230.7240259999999</v>
      </c>
      <c r="P10" s="657">
        <v>4272.5616179999997</v>
      </c>
      <c r="Q10" s="657">
        <v>4282.22749982199</v>
      </c>
      <c r="R10" s="657">
        <v>4282.7171618787097</v>
      </c>
      <c r="S10" s="657">
        <v>4286.0188814995381</v>
      </c>
      <c r="T10" s="657">
        <v>4284.1285638187301</v>
      </c>
    </row>
    <row r="11" spans="1:20" x14ac:dyDescent="0.2">
      <c r="A11" t="s">
        <v>17</v>
      </c>
      <c r="B11" s="657">
        <v>23856</v>
      </c>
      <c r="C11" s="657">
        <v>24068</v>
      </c>
      <c r="D11" s="657">
        <v>23903</v>
      </c>
      <c r="E11" s="657">
        <v>23533</v>
      </c>
      <c r="F11" s="657">
        <v>23918</v>
      </c>
      <c r="G11" s="657">
        <v>24017</v>
      </c>
      <c r="H11" s="657">
        <v>23715</v>
      </c>
      <c r="I11" s="657">
        <v>23296</v>
      </c>
      <c r="J11" s="657">
        <v>23194</v>
      </c>
      <c r="K11" s="657"/>
      <c r="L11" s="657">
        <v>8580.5474059999997</v>
      </c>
      <c r="M11" s="657">
        <v>8809.3553991608496</v>
      </c>
      <c r="N11" s="657">
        <v>8899</v>
      </c>
      <c r="O11" s="657">
        <v>8906.490307</v>
      </c>
      <c r="P11" s="657">
        <v>9213.4705890000005</v>
      </c>
      <c r="Q11" s="657">
        <v>9449.6750486506498</v>
      </c>
      <c r="R11" s="657">
        <v>9437.21799416453</v>
      </c>
      <c r="S11" s="657">
        <v>9349.0117355158563</v>
      </c>
      <c r="T11" s="657">
        <v>9398.0174785101299</v>
      </c>
    </row>
    <row r="12" spans="1:20" x14ac:dyDescent="0.2">
      <c r="A12" t="s">
        <v>23</v>
      </c>
      <c r="B12" s="657">
        <v>19528</v>
      </c>
      <c r="C12" s="657">
        <v>19249</v>
      </c>
      <c r="D12" s="657">
        <v>19056</v>
      </c>
      <c r="E12" s="657">
        <v>18760</v>
      </c>
      <c r="F12" s="657">
        <v>18389</v>
      </c>
      <c r="G12" s="657">
        <v>17934</v>
      </c>
      <c r="H12" s="657">
        <v>17342</v>
      </c>
      <c r="I12" s="657">
        <v>17188</v>
      </c>
      <c r="J12" s="657">
        <v>16820</v>
      </c>
      <c r="K12" s="657"/>
      <c r="L12" s="657">
        <v>6876.3331710000002</v>
      </c>
      <c r="M12" s="657">
        <v>6954.6588207661498</v>
      </c>
      <c r="N12" s="657">
        <v>6974</v>
      </c>
      <c r="O12" s="657">
        <v>7013.9255860000003</v>
      </c>
      <c r="P12" s="657">
        <v>7055.8186340000002</v>
      </c>
      <c r="Q12" s="657">
        <v>7009.0992682028182</v>
      </c>
      <c r="R12" s="657">
        <v>6971.2074738378897</v>
      </c>
      <c r="S12" s="657">
        <v>7042.9293609506976</v>
      </c>
      <c r="T12" s="657">
        <v>7007.5086355919302</v>
      </c>
    </row>
    <row r="13" spans="1:20" x14ac:dyDescent="0.2">
      <c r="A13" t="s">
        <v>25</v>
      </c>
      <c r="B13" s="657">
        <v>13677</v>
      </c>
      <c r="C13" s="657">
        <v>13582</v>
      </c>
      <c r="D13" s="657">
        <v>13802</v>
      </c>
      <c r="E13" s="657">
        <v>13923</v>
      </c>
      <c r="F13" s="657">
        <v>13724</v>
      </c>
      <c r="G13" s="657">
        <v>13468</v>
      </c>
      <c r="H13" s="657">
        <v>13352</v>
      </c>
      <c r="I13" s="657">
        <v>13253</v>
      </c>
      <c r="J13" s="657">
        <v>12973</v>
      </c>
      <c r="K13" s="657"/>
      <c r="L13" s="657">
        <v>5234.6531450000002</v>
      </c>
      <c r="M13" s="657">
        <v>5231.7988315989096</v>
      </c>
      <c r="N13" s="657">
        <v>5409</v>
      </c>
      <c r="O13" s="657">
        <v>5512.0407029999997</v>
      </c>
      <c r="P13" s="657">
        <v>5530.1635289999995</v>
      </c>
      <c r="Q13" s="657">
        <v>5553.2901158938312</v>
      </c>
      <c r="R13" s="657">
        <v>5570.5957874620199</v>
      </c>
      <c r="S13" s="657">
        <v>5562.4576579007062</v>
      </c>
      <c r="T13" s="657">
        <v>5562.8730614741398</v>
      </c>
    </row>
    <row r="14" spans="1:20" x14ac:dyDescent="0.2">
      <c r="A14" t="s">
        <v>32</v>
      </c>
      <c r="B14" s="657">
        <v>1627</v>
      </c>
      <c r="C14" s="657">
        <v>1659</v>
      </c>
      <c r="D14" s="657">
        <v>1691</v>
      </c>
      <c r="E14" s="657">
        <v>1723</v>
      </c>
      <c r="F14" s="657">
        <v>1735</v>
      </c>
      <c r="G14" s="657">
        <v>1747.0000000000059</v>
      </c>
      <c r="H14" s="657">
        <v>1788</v>
      </c>
      <c r="I14" s="657">
        <v>1830</v>
      </c>
      <c r="J14" s="657">
        <v>1871</v>
      </c>
      <c r="K14" s="657"/>
      <c r="L14" s="657">
        <v>610.01733400000001</v>
      </c>
      <c r="M14" s="657">
        <v>641.18776768461805</v>
      </c>
      <c r="N14" s="657">
        <v>654</v>
      </c>
      <c r="O14" s="657">
        <v>664</v>
      </c>
      <c r="P14" s="657">
        <v>668.62449100000003</v>
      </c>
      <c r="Q14" s="657">
        <v>675.27684271619501</v>
      </c>
      <c r="R14" s="657">
        <v>737.75307322287495</v>
      </c>
      <c r="S14" s="657">
        <v>755.08284339925206</v>
      </c>
      <c r="T14" s="657">
        <v>772</v>
      </c>
    </row>
    <row r="15" spans="1:20" x14ac:dyDescent="0.2">
      <c r="A15" t="s">
        <v>1</v>
      </c>
      <c r="B15" s="657">
        <v>3888</v>
      </c>
      <c r="C15" s="657">
        <v>3845</v>
      </c>
      <c r="D15" s="657">
        <v>3804</v>
      </c>
      <c r="E15" s="657">
        <v>3764</v>
      </c>
      <c r="F15" s="657">
        <v>3711</v>
      </c>
      <c r="G15" s="657">
        <v>3660</v>
      </c>
      <c r="H15" s="657">
        <v>3609</v>
      </c>
      <c r="I15" s="657">
        <v>3565</v>
      </c>
      <c r="J15" s="657">
        <v>3521</v>
      </c>
      <c r="K15" s="657"/>
      <c r="L15" s="657">
        <v>1484.4900729999999</v>
      </c>
      <c r="M15" s="657">
        <v>1468</v>
      </c>
      <c r="N15" s="657">
        <v>1452</v>
      </c>
      <c r="O15" s="657">
        <v>1436.9364840000001</v>
      </c>
      <c r="P15" s="657">
        <v>1570.184424</v>
      </c>
      <c r="Q15" s="657">
        <v>1549.0922330064834</v>
      </c>
      <c r="R15" s="657">
        <v>1528</v>
      </c>
      <c r="S15" s="657">
        <v>1509.3136513775526</v>
      </c>
      <c r="T15" s="657">
        <v>1490.62801666006</v>
      </c>
    </row>
    <row r="16" spans="1:20" x14ac:dyDescent="0.2">
      <c r="A16" t="s">
        <v>30</v>
      </c>
      <c r="B16" s="657">
        <v>831</v>
      </c>
      <c r="C16" s="657">
        <v>824</v>
      </c>
      <c r="D16" s="657">
        <v>751</v>
      </c>
      <c r="E16" s="657">
        <v>678</v>
      </c>
      <c r="F16" s="657">
        <v>605</v>
      </c>
      <c r="G16" s="657">
        <v>567</v>
      </c>
      <c r="H16" s="657">
        <v>531</v>
      </c>
      <c r="I16" s="657">
        <v>583</v>
      </c>
      <c r="J16" s="657">
        <v>634</v>
      </c>
      <c r="K16" s="657"/>
      <c r="L16" s="657">
        <v>305.38424099999997</v>
      </c>
      <c r="M16" s="657">
        <v>302.79069698698498</v>
      </c>
      <c r="N16" s="657">
        <v>338</v>
      </c>
      <c r="O16" s="657">
        <v>304.81983500000001</v>
      </c>
      <c r="P16" s="657">
        <v>272</v>
      </c>
      <c r="Q16" s="657">
        <v>254.91570247933882</v>
      </c>
      <c r="R16" s="657">
        <v>238.73057851239699</v>
      </c>
      <c r="S16" s="657">
        <v>265.15451895043742</v>
      </c>
      <c r="T16" s="657">
        <v>288.34985422740499</v>
      </c>
    </row>
    <row r="17" spans="1:20" x14ac:dyDescent="0.2">
      <c r="A17" t="s">
        <v>11</v>
      </c>
      <c r="B17" s="657">
        <v>7781</v>
      </c>
      <c r="C17" s="657">
        <v>7716</v>
      </c>
      <c r="D17" s="657">
        <v>7650</v>
      </c>
      <c r="E17" s="657">
        <v>7588</v>
      </c>
      <c r="F17" s="657">
        <v>7526</v>
      </c>
      <c r="G17" s="657">
        <v>7410.0000000000073</v>
      </c>
      <c r="H17" s="657">
        <v>7294</v>
      </c>
      <c r="I17" s="657">
        <v>7177</v>
      </c>
      <c r="J17" s="657">
        <v>7082</v>
      </c>
      <c r="K17" s="657"/>
      <c r="L17" s="657">
        <v>2957.644123</v>
      </c>
      <c r="M17" s="657">
        <v>2928.7879185817501</v>
      </c>
      <c r="N17" s="657">
        <v>2904</v>
      </c>
      <c r="O17" s="657">
        <v>2884.3231049999999</v>
      </c>
      <c r="P17" s="657">
        <v>2860.6471069999998</v>
      </c>
      <c r="Q17" s="657">
        <v>3080.8625927422527</v>
      </c>
      <c r="R17" s="657">
        <v>3029.1390188001901</v>
      </c>
      <c r="S17" s="657">
        <v>2977</v>
      </c>
      <c r="T17" s="657">
        <v>2937.2661060769301</v>
      </c>
    </row>
    <row r="18" spans="1:20" x14ac:dyDescent="0.2">
      <c r="A18" t="s">
        <v>12</v>
      </c>
      <c r="B18" s="657">
        <v>1307</v>
      </c>
      <c r="C18" s="657">
        <v>1296</v>
      </c>
      <c r="D18" s="657">
        <v>1284</v>
      </c>
      <c r="E18" s="657">
        <v>1239</v>
      </c>
      <c r="F18" s="657">
        <v>1193</v>
      </c>
      <c r="G18" s="657">
        <v>1148</v>
      </c>
      <c r="H18" s="657">
        <v>1119</v>
      </c>
      <c r="I18" s="657">
        <v>1090</v>
      </c>
      <c r="J18" s="657">
        <v>1089</v>
      </c>
      <c r="K18" s="657"/>
      <c r="L18" s="657">
        <v>456</v>
      </c>
      <c r="M18" s="657">
        <v>452.99802915515698</v>
      </c>
      <c r="N18" s="657">
        <v>449</v>
      </c>
      <c r="O18" s="657">
        <v>461.926829</v>
      </c>
      <c r="P18" s="657">
        <v>444.77700400000003</v>
      </c>
      <c r="Q18" s="657">
        <v>427</v>
      </c>
      <c r="R18" s="657">
        <v>416.21341463414598</v>
      </c>
      <c r="S18" s="657">
        <v>405.42682926829258</v>
      </c>
      <c r="T18" s="657">
        <v>449.23756906077301</v>
      </c>
    </row>
    <row r="19" spans="1:20" x14ac:dyDescent="0.2">
      <c r="A19" t="s">
        <v>13</v>
      </c>
      <c r="B19" s="657">
        <v>3696</v>
      </c>
      <c r="C19" s="657">
        <v>3700</v>
      </c>
      <c r="D19" s="657">
        <v>3668</v>
      </c>
      <c r="E19" s="657">
        <v>3635</v>
      </c>
      <c r="F19" s="657">
        <v>3603</v>
      </c>
      <c r="G19" s="657">
        <v>3586</v>
      </c>
      <c r="H19" s="657">
        <v>3568</v>
      </c>
      <c r="I19" s="657">
        <v>3481</v>
      </c>
      <c r="J19" s="657">
        <v>3394</v>
      </c>
      <c r="K19" s="657"/>
      <c r="L19" s="657">
        <v>1337.69667</v>
      </c>
      <c r="M19" s="657">
        <v>1342.4031189294601</v>
      </c>
      <c r="N19" s="657">
        <v>1436</v>
      </c>
      <c r="O19" s="657">
        <v>1424.540661</v>
      </c>
      <c r="P19" s="657">
        <v>1412</v>
      </c>
      <c r="Q19" s="657">
        <v>1404.3424923674709</v>
      </c>
      <c r="R19" s="657">
        <v>1397.2933666389099</v>
      </c>
      <c r="S19" s="657">
        <v>1519.977018445715</v>
      </c>
      <c r="T19" s="657">
        <v>1481.9885092228601</v>
      </c>
    </row>
    <row r="20" spans="1:20" x14ac:dyDescent="0.2">
      <c r="A20" t="s">
        <v>2</v>
      </c>
      <c r="B20" s="657">
        <v>1469</v>
      </c>
      <c r="C20" s="657">
        <v>1462</v>
      </c>
      <c r="D20" s="657">
        <v>1454</v>
      </c>
      <c r="E20" s="657">
        <v>1445</v>
      </c>
      <c r="F20" s="657">
        <v>1437</v>
      </c>
      <c r="G20" s="657">
        <v>1476</v>
      </c>
      <c r="H20" s="657">
        <v>1522</v>
      </c>
      <c r="I20" s="657">
        <v>1568</v>
      </c>
      <c r="J20" s="657">
        <v>1593</v>
      </c>
      <c r="K20" s="657"/>
      <c r="L20" s="657">
        <v>554.84049900000002</v>
      </c>
      <c r="M20" s="657">
        <v>547.395284327323</v>
      </c>
      <c r="N20" s="657">
        <v>544</v>
      </c>
      <c r="O20" s="657">
        <v>544.58093299999996</v>
      </c>
      <c r="P20" s="657">
        <v>541.53889800000002</v>
      </c>
      <c r="Q20" s="657">
        <v>580.8887021466785</v>
      </c>
      <c r="R20" s="657">
        <v>598.94435034140599</v>
      </c>
      <c r="S20" s="657">
        <v>617</v>
      </c>
      <c r="T20" s="657">
        <v>626.87541695553898</v>
      </c>
    </row>
    <row r="21" spans="1:20" x14ac:dyDescent="0.2">
      <c r="A21" t="s">
        <v>3</v>
      </c>
      <c r="B21" s="657">
        <v>3673</v>
      </c>
      <c r="C21" s="657">
        <v>3722</v>
      </c>
      <c r="D21" s="657">
        <v>3760</v>
      </c>
      <c r="E21" s="657">
        <v>3798</v>
      </c>
      <c r="F21" s="657">
        <v>3771</v>
      </c>
      <c r="G21" s="657">
        <v>3754</v>
      </c>
      <c r="H21" s="657">
        <v>3736</v>
      </c>
      <c r="I21" s="657">
        <v>3742</v>
      </c>
      <c r="J21" s="657">
        <v>3747</v>
      </c>
      <c r="K21" s="657"/>
      <c r="L21" s="657">
        <v>1373.983731</v>
      </c>
      <c r="M21" s="657">
        <v>1386</v>
      </c>
      <c r="N21" s="657">
        <v>1401</v>
      </c>
      <c r="O21" s="657">
        <v>1417.583357</v>
      </c>
      <c r="P21" s="657">
        <v>1573.7500049999999</v>
      </c>
      <c r="Q21" s="657">
        <v>1565.0702235029303</v>
      </c>
      <c r="R21" s="657">
        <v>1558</v>
      </c>
      <c r="S21" s="657">
        <v>1560.5939669702955</v>
      </c>
      <c r="T21" s="657">
        <v>1562.7710230002001</v>
      </c>
    </row>
    <row r="22" spans="1:20" x14ac:dyDescent="0.2">
      <c r="A22" t="s">
        <v>4</v>
      </c>
      <c r="B22" s="657">
        <v>4408</v>
      </c>
      <c r="C22" s="657">
        <v>4461</v>
      </c>
      <c r="D22" s="657">
        <v>4515</v>
      </c>
      <c r="E22" s="657">
        <v>4490</v>
      </c>
      <c r="F22" s="657">
        <v>4469</v>
      </c>
      <c r="G22" s="657">
        <v>4447</v>
      </c>
      <c r="H22" s="657">
        <v>4455</v>
      </c>
      <c r="I22" s="657">
        <v>4464</v>
      </c>
      <c r="J22" s="657">
        <v>4464</v>
      </c>
      <c r="K22" s="657"/>
      <c r="L22" s="657">
        <v>1624</v>
      </c>
      <c r="M22" s="657">
        <v>1642.5960725191001</v>
      </c>
      <c r="N22" s="657">
        <v>1662</v>
      </c>
      <c r="O22" s="657">
        <v>1793.1807160000001</v>
      </c>
      <c r="P22" s="657">
        <v>1784.790043</v>
      </c>
      <c r="Q22" s="657">
        <v>1770</v>
      </c>
      <c r="R22" s="657">
        <v>1773.1856818705601</v>
      </c>
      <c r="S22" s="657">
        <v>1776.7693881182886</v>
      </c>
      <c r="T22" s="657">
        <v>1816.9398961808904</v>
      </c>
    </row>
    <row r="23" spans="1:20" x14ac:dyDescent="0.2">
      <c r="A23" t="s">
        <v>7</v>
      </c>
      <c r="B23" s="657">
        <v>889</v>
      </c>
      <c r="C23" s="657">
        <v>881</v>
      </c>
      <c r="D23" s="657">
        <v>873</v>
      </c>
      <c r="E23" s="657">
        <v>865</v>
      </c>
      <c r="F23" s="657">
        <v>857</v>
      </c>
      <c r="G23" s="657">
        <v>843</v>
      </c>
      <c r="H23" s="657">
        <v>828</v>
      </c>
      <c r="I23" s="657">
        <v>813</v>
      </c>
      <c r="J23" s="657">
        <v>802</v>
      </c>
      <c r="K23" s="657"/>
      <c r="L23" s="657">
        <v>362.52462800000001</v>
      </c>
      <c r="M23" s="657">
        <v>357.24398625429598</v>
      </c>
      <c r="N23" s="657">
        <v>354</v>
      </c>
      <c r="O23" s="657">
        <v>352.737686</v>
      </c>
      <c r="P23" s="657">
        <v>349.47537199999999</v>
      </c>
      <c r="Q23" s="657">
        <v>373.28413284132841</v>
      </c>
      <c r="R23" s="657">
        <v>366.64206642066398</v>
      </c>
      <c r="S23" s="657">
        <v>360</v>
      </c>
      <c r="T23" s="657">
        <v>355.12915129151304</v>
      </c>
    </row>
    <row r="24" spans="1:20" x14ac:dyDescent="0.2">
      <c r="A24" t="s">
        <v>15</v>
      </c>
      <c r="B24" s="657">
        <v>5198</v>
      </c>
      <c r="C24" s="657">
        <v>5170</v>
      </c>
      <c r="D24" s="657">
        <v>5150</v>
      </c>
      <c r="E24" s="657">
        <v>5116</v>
      </c>
      <c r="F24" s="657">
        <v>5083</v>
      </c>
      <c r="G24" s="657">
        <v>5043</v>
      </c>
      <c r="H24" s="657">
        <v>5003</v>
      </c>
      <c r="I24" s="657">
        <v>5021</v>
      </c>
      <c r="J24" s="657">
        <v>5057</v>
      </c>
      <c r="K24" s="657"/>
      <c r="L24" s="657">
        <v>1911.827933</v>
      </c>
      <c r="M24" s="657">
        <v>1900.7202572946901</v>
      </c>
      <c r="N24" s="657">
        <v>1982</v>
      </c>
      <c r="O24" s="657">
        <v>1963.3592000000001</v>
      </c>
      <c r="P24" s="657">
        <v>1944</v>
      </c>
      <c r="Q24" s="657">
        <v>1927.4184690698335</v>
      </c>
      <c r="R24" s="657">
        <v>1911.83931069201</v>
      </c>
      <c r="S24" s="657">
        <v>2053.239849289223</v>
      </c>
      <c r="T24" s="657">
        <v>2071.6198561302099</v>
      </c>
    </row>
    <row r="25" spans="1:20" x14ac:dyDescent="0.2">
      <c r="A25" t="s">
        <v>16</v>
      </c>
      <c r="B25" s="657">
        <v>1872</v>
      </c>
      <c r="C25" s="657">
        <v>1862</v>
      </c>
      <c r="D25" s="657">
        <v>1853</v>
      </c>
      <c r="E25" s="657">
        <v>1843</v>
      </c>
      <c r="F25" s="657">
        <v>1857</v>
      </c>
      <c r="G25" s="657">
        <v>1869</v>
      </c>
      <c r="H25" s="657">
        <v>1881</v>
      </c>
      <c r="I25" s="657">
        <v>1877</v>
      </c>
      <c r="J25" s="657">
        <v>1872</v>
      </c>
      <c r="K25" s="657"/>
      <c r="L25" s="657">
        <v>792.234283</v>
      </c>
      <c r="M25" s="657">
        <v>788</v>
      </c>
      <c r="N25" s="657">
        <v>784</v>
      </c>
      <c r="O25" s="657">
        <v>779.95491700000002</v>
      </c>
      <c r="P25" s="657">
        <v>804.87497200000007</v>
      </c>
      <c r="Q25" s="657">
        <v>804.43654872667946</v>
      </c>
      <c r="R25" s="657">
        <v>804</v>
      </c>
      <c r="S25" s="657">
        <v>802.25236806750422</v>
      </c>
      <c r="T25" s="657">
        <v>800.07741987041209</v>
      </c>
    </row>
    <row r="26" spans="1:20" x14ac:dyDescent="0.2">
      <c r="A26" t="s">
        <v>31</v>
      </c>
      <c r="B26" s="657">
        <v>1717</v>
      </c>
      <c r="C26" s="657">
        <v>1699</v>
      </c>
      <c r="D26" s="657">
        <v>1682</v>
      </c>
      <c r="E26" s="657">
        <v>1673</v>
      </c>
      <c r="F26" s="657">
        <v>1664</v>
      </c>
      <c r="G26" s="657">
        <v>1655</v>
      </c>
      <c r="H26" s="657">
        <v>1644</v>
      </c>
      <c r="I26" s="657">
        <v>1632</v>
      </c>
      <c r="J26" s="657">
        <v>1541</v>
      </c>
      <c r="K26" s="657"/>
      <c r="L26" s="657">
        <v>660</v>
      </c>
      <c r="M26" s="657">
        <v>650.08504955198202</v>
      </c>
      <c r="N26" s="657">
        <v>643</v>
      </c>
      <c r="O26" s="657">
        <v>686.38330499999995</v>
      </c>
      <c r="P26" s="657">
        <v>683.19169399999998</v>
      </c>
      <c r="Q26" s="657">
        <v>678</v>
      </c>
      <c r="R26" s="657">
        <v>673.43095011875505</v>
      </c>
      <c r="S26" s="657">
        <v>668.45272365916583</v>
      </c>
      <c r="T26" s="657">
        <v>704.66867912491307</v>
      </c>
    </row>
    <row r="27" spans="1:20" x14ac:dyDescent="0.2">
      <c r="A27" t="s">
        <v>20</v>
      </c>
      <c r="B27" s="657">
        <v>4581</v>
      </c>
      <c r="C27" s="657">
        <v>4539</v>
      </c>
      <c r="D27" s="657">
        <v>4496</v>
      </c>
      <c r="E27" s="657">
        <v>4453</v>
      </c>
      <c r="F27" s="657">
        <v>4425</v>
      </c>
      <c r="G27" s="657">
        <v>4396</v>
      </c>
      <c r="H27" s="657">
        <v>4341</v>
      </c>
      <c r="I27" s="657">
        <v>4285</v>
      </c>
      <c r="J27" s="657">
        <v>4229</v>
      </c>
      <c r="K27" s="657"/>
      <c r="L27" s="657">
        <v>1818.930325</v>
      </c>
      <c r="M27" s="657">
        <v>1870.67155894445</v>
      </c>
      <c r="N27" s="657">
        <v>1845</v>
      </c>
      <c r="O27" s="657">
        <v>1817</v>
      </c>
      <c r="P27" s="657">
        <v>1805.3436619999998</v>
      </c>
      <c r="Q27" s="657">
        <v>1796.2417068991085</v>
      </c>
      <c r="R27" s="657">
        <v>1910.9252449379401</v>
      </c>
      <c r="S27" s="657">
        <v>1878.4622053215112</v>
      </c>
      <c r="T27" s="657">
        <v>1846</v>
      </c>
    </row>
    <row r="28" spans="1:20" x14ac:dyDescent="0.2">
      <c r="A28" t="s">
        <v>39</v>
      </c>
      <c r="B28" s="657">
        <v>110873</v>
      </c>
      <c r="C28" s="657">
        <v>110500</v>
      </c>
      <c r="D28" s="657">
        <v>110126</v>
      </c>
      <c r="E28" s="657">
        <v>109212</v>
      </c>
      <c r="F28" s="657">
        <v>108555</v>
      </c>
      <c r="G28" s="657">
        <v>107501.00000000001</v>
      </c>
      <c r="H28" s="657">
        <v>105978</v>
      </c>
      <c r="I28" s="657">
        <v>104877</v>
      </c>
      <c r="J28" s="657">
        <v>103720</v>
      </c>
      <c r="K28" s="657"/>
      <c r="L28" s="657">
        <v>41049.166026999999</v>
      </c>
      <c r="M28" s="657">
        <v>41426.036529936529</v>
      </c>
      <c r="N28" s="657">
        <v>41922</v>
      </c>
      <c r="O28" s="657">
        <v>42194.50765</v>
      </c>
      <c r="P28" s="657">
        <v>42787.212041999999</v>
      </c>
      <c r="Q28" s="657">
        <v>43181.121579067592</v>
      </c>
      <c r="R28" s="657">
        <v>43205.835473533007</v>
      </c>
      <c r="S28" s="657">
        <v>43389.142998734038</v>
      </c>
      <c r="T28" s="657">
        <v>43456.079237196638</v>
      </c>
    </row>
    <row r="29" spans="1:20" x14ac:dyDescent="0.2">
      <c r="A29" t="s">
        <v>121</v>
      </c>
      <c r="B29" s="657">
        <v>19201</v>
      </c>
      <c r="C29" s="657">
        <v>19333</v>
      </c>
      <c r="D29" s="657">
        <v>19189</v>
      </c>
      <c r="E29" s="657">
        <v>19474</v>
      </c>
      <c r="F29" s="657">
        <v>19218</v>
      </c>
      <c r="G29" s="657">
        <v>18841</v>
      </c>
      <c r="H29" s="657">
        <v>18452</v>
      </c>
      <c r="I29" s="657">
        <v>18225</v>
      </c>
      <c r="J29" s="657">
        <v>17835</v>
      </c>
      <c r="K29" s="657"/>
      <c r="L29" s="657">
        <v>6954.681955</v>
      </c>
      <c r="M29" s="657">
        <v>7161.8712935819603</v>
      </c>
      <c r="N29" s="657">
        <v>7211</v>
      </c>
      <c r="O29" s="657">
        <v>7428.1598590000003</v>
      </c>
      <c r="P29" s="657">
        <v>7410.0512120000003</v>
      </c>
      <c r="Q29" s="657">
        <v>7368.6693596240702</v>
      </c>
      <c r="R29" s="657">
        <v>7377.6521609855099</v>
      </c>
      <c r="S29" s="657">
        <v>7495.6097843467769</v>
      </c>
      <c r="T29" s="657">
        <v>7489.3997338631407</v>
      </c>
    </row>
    <row r="30" spans="1:20" x14ac:dyDescent="0.2">
      <c r="A30" t="s">
        <v>14</v>
      </c>
      <c r="B30" s="657">
        <v>8588</v>
      </c>
      <c r="C30" s="657">
        <v>8769</v>
      </c>
      <c r="D30" s="657">
        <v>8954</v>
      </c>
      <c r="E30" s="657">
        <v>8828</v>
      </c>
      <c r="F30" s="657">
        <v>8690</v>
      </c>
      <c r="G30" s="657">
        <v>8552</v>
      </c>
      <c r="H30" s="657">
        <v>8547</v>
      </c>
      <c r="I30" s="657">
        <v>8543</v>
      </c>
      <c r="J30" s="657">
        <v>8883</v>
      </c>
      <c r="K30" s="657"/>
      <c r="L30" s="657">
        <v>3212</v>
      </c>
      <c r="M30" s="657">
        <v>3279.6300374175398</v>
      </c>
      <c r="N30" s="657">
        <v>3351</v>
      </c>
      <c r="O30" s="657">
        <v>3563.8761399999999</v>
      </c>
      <c r="P30" s="657">
        <v>3509.938091</v>
      </c>
      <c r="Q30" s="657">
        <v>3459</v>
      </c>
      <c r="R30" s="657">
        <v>3456.9236690266698</v>
      </c>
      <c r="S30" s="657">
        <v>3455.2518272404754</v>
      </c>
      <c r="T30" s="657">
        <v>3696.41576213589</v>
      </c>
    </row>
    <row r="31" spans="1:20" x14ac:dyDescent="0.2">
      <c r="A31" t="s">
        <v>28</v>
      </c>
      <c r="B31" s="657">
        <v>13629</v>
      </c>
      <c r="C31" s="657">
        <v>13621</v>
      </c>
      <c r="D31" s="657">
        <v>13617</v>
      </c>
      <c r="E31" s="657">
        <v>13468</v>
      </c>
      <c r="F31" s="657">
        <v>13221</v>
      </c>
      <c r="G31" s="657">
        <v>12871</v>
      </c>
      <c r="H31" s="657">
        <v>12680</v>
      </c>
      <c r="I31" s="657">
        <v>12359</v>
      </c>
      <c r="J31" s="657">
        <v>12149</v>
      </c>
      <c r="K31" s="657"/>
      <c r="L31" s="657">
        <v>5020.2741649999998</v>
      </c>
      <c r="M31" s="657">
        <v>5058.2339029873101</v>
      </c>
      <c r="N31" s="657">
        <v>5158</v>
      </c>
      <c r="O31" s="657">
        <v>5249.6465090000002</v>
      </c>
      <c r="P31" s="657">
        <v>5267.8540759999996</v>
      </c>
      <c r="Q31" s="657">
        <v>5271.9868415110468</v>
      </c>
      <c r="R31" s="657">
        <v>5319.2576244524098</v>
      </c>
      <c r="S31" s="657">
        <v>5291.5099976314123</v>
      </c>
      <c r="T31" s="657">
        <v>5300.9320319164099</v>
      </c>
    </row>
    <row r="32" spans="1:20" x14ac:dyDescent="0.2">
      <c r="A32" t="s">
        <v>21</v>
      </c>
      <c r="B32" s="657">
        <v>5206</v>
      </c>
      <c r="C32" s="657">
        <v>4963</v>
      </c>
      <c r="D32" s="657">
        <v>4833</v>
      </c>
      <c r="E32" s="657">
        <v>4703</v>
      </c>
      <c r="F32" s="657">
        <v>4684</v>
      </c>
      <c r="G32" s="657">
        <v>4666</v>
      </c>
      <c r="H32" s="657">
        <v>4554</v>
      </c>
      <c r="I32" s="657">
        <v>4436</v>
      </c>
      <c r="J32" s="657">
        <v>4318</v>
      </c>
      <c r="K32" s="657"/>
      <c r="L32" s="657">
        <v>1937.669318</v>
      </c>
      <c r="M32" s="657">
        <v>1981.7040017257</v>
      </c>
      <c r="N32" s="657">
        <v>1930</v>
      </c>
      <c r="O32" s="657">
        <v>1880</v>
      </c>
      <c r="P32" s="657">
        <v>1872.404847</v>
      </c>
      <c r="Q32" s="657">
        <v>1863.2251754199444</v>
      </c>
      <c r="R32" s="657">
        <v>1971.0185818345201</v>
      </c>
      <c r="S32" s="657">
        <v>1920.009291302327</v>
      </c>
      <c r="T32" s="657">
        <v>1869</v>
      </c>
    </row>
    <row r="33" spans="1:20" x14ac:dyDescent="0.2">
      <c r="A33" t="s">
        <v>26</v>
      </c>
      <c r="B33" s="657">
        <v>8689</v>
      </c>
      <c r="C33" s="657">
        <v>8818</v>
      </c>
      <c r="D33" s="657">
        <v>8947</v>
      </c>
      <c r="E33" s="657">
        <v>9087</v>
      </c>
      <c r="F33" s="657">
        <v>9229</v>
      </c>
      <c r="G33" s="657">
        <v>9182.9999999999891</v>
      </c>
      <c r="H33" s="657">
        <v>9140</v>
      </c>
      <c r="I33" s="657">
        <v>9097</v>
      </c>
      <c r="J33" s="657">
        <v>9128</v>
      </c>
      <c r="K33" s="657"/>
      <c r="L33" s="657">
        <v>3441.3270689999999</v>
      </c>
      <c r="M33" s="657">
        <v>3497.6055928411602</v>
      </c>
      <c r="N33" s="657">
        <v>3549</v>
      </c>
      <c r="O33" s="657">
        <v>3599.4988520000002</v>
      </c>
      <c r="P33" s="657">
        <v>3655.7906030000004</v>
      </c>
      <c r="Q33" s="657">
        <v>3967.8676784955537</v>
      </c>
      <c r="R33" s="657">
        <v>3949.4338392782602</v>
      </c>
      <c r="S33" s="657">
        <v>3931</v>
      </c>
      <c r="T33" s="657">
        <v>3944.3933272526901</v>
      </c>
    </row>
    <row r="34" spans="1:20" x14ac:dyDescent="0.2">
      <c r="A34" t="s">
        <v>0</v>
      </c>
      <c r="B34" s="657">
        <v>3749</v>
      </c>
      <c r="C34" s="657">
        <v>3787</v>
      </c>
      <c r="D34" s="657">
        <v>3826</v>
      </c>
      <c r="E34" s="657">
        <v>3832</v>
      </c>
      <c r="F34" s="657">
        <v>3852</v>
      </c>
      <c r="G34" s="657">
        <v>3872</v>
      </c>
      <c r="H34" s="657">
        <v>3900</v>
      </c>
      <c r="I34" s="657">
        <v>3929</v>
      </c>
      <c r="J34" s="657">
        <v>3841</v>
      </c>
      <c r="K34" s="657"/>
      <c r="L34" s="657">
        <v>1365</v>
      </c>
      <c r="M34" s="657">
        <v>1379.1368085807601</v>
      </c>
      <c r="N34" s="657">
        <v>1394</v>
      </c>
      <c r="O34" s="657">
        <v>1467.9324180000001</v>
      </c>
      <c r="P34" s="657">
        <v>1475.9661890000002</v>
      </c>
      <c r="Q34" s="657">
        <v>1486</v>
      </c>
      <c r="R34" s="657">
        <v>1496.9018880267899</v>
      </c>
      <c r="S34" s="657">
        <v>1508.1887564153546</v>
      </c>
      <c r="T34" s="657">
        <v>1592.5269090842901</v>
      </c>
    </row>
    <row r="35" spans="1:20" x14ac:dyDescent="0.2">
      <c r="A35" t="s">
        <v>5</v>
      </c>
      <c r="B35" s="657">
        <v>5397</v>
      </c>
      <c r="C35" s="657">
        <v>5602</v>
      </c>
      <c r="D35" s="657">
        <v>5850</v>
      </c>
      <c r="E35" s="657">
        <v>6109</v>
      </c>
      <c r="F35" s="657">
        <v>6066</v>
      </c>
      <c r="G35" s="657">
        <v>6024.9999999999773</v>
      </c>
      <c r="H35" s="657">
        <v>5983</v>
      </c>
      <c r="I35" s="657">
        <v>6063</v>
      </c>
      <c r="J35" s="657">
        <v>6143</v>
      </c>
      <c r="K35" s="657"/>
      <c r="L35" s="657">
        <v>2158.1025549999999</v>
      </c>
      <c r="M35" s="657">
        <v>2239</v>
      </c>
      <c r="N35" s="657">
        <v>2338</v>
      </c>
      <c r="O35" s="657">
        <v>2442.5464189999998</v>
      </c>
      <c r="P35" s="657">
        <v>2493.8144010000001</v>
      </c>
      <c r="Q35" s="657">
        <v>2474.1125737148382</v>
      </c>
      <c r="R35" s="657">
        <v>2457</v>
      </c>
      <c r="S35" s="657">
        <v>2489.8561753972408</v>
      </c>
      <c r="T35" s="657">
        <v>2522.7123912285201</v>
      </c>
    </row>
    <row r="36" spans="1:20" x14ac:dyDescent="0.2">
      <c r="A36" t="s">
        <v>6</v>
      </c>
      <c r="B36" s="657">
        <v>15977</v>
      </c>
      <c r="C36" s="657">
        <v>16122</v>
      </c>
      <c r="D36" s="657">
        <v>16433</v>
      </c>
      <c r="E36" s="657">
        <v>16714</v>
      </c>
      <c r="F36" s="657">
        <v>16896</v>
      </c>
      <c r="G36" s="657">
        <v>17025</v>
      </c>
      <c r="H36" s="657">
        <v>17039</v>
      </c>
      <c r="I36" s="657">
        <v>17051</v>
      </c>
      <c r="J36" s="657">
        <v>17766</v>
      </c>
      <c r="K36" s="657"/>
      <c r="L36" s="657">
        <v>5800.454557</v>
      </c>
      <c r="M36" s="657">
        <v>5892.4850816184498</v>
      </c>
      <c r="N36" s="657">
        <v>6120</v>
      </c>
      <c r="O36" s="657">
        <v>6345.2997910000004</v>
      </c>
      <c r="P36" s="657">
        <v>6522.3113109999995</v>
      </c>
      <c r="Q36" s="657">
        <v>6606.6666461207051</v>
      </c>
      <c r="R36" s="657">
        <v>6727.7272936470699</v>
      </c>
      <c r="S36" s="657">
        <v>6876.1189875106238</v>
      </c>
      <c r="T36" s="657">
        <v>7251.7158520107196</v>
      </c>
    </row>
    <row r="37" spans="1:20" x14ac:dyDescent="0.2">
      <c r="A37" t="s">
        <v>27</v>
      </c>
      <c r="B37" s="657">
        <v>13144</v>
      </c>
      <c r="C37" s="657">
        <v>13106</v>
      </c>
      <c r="D37" s="657">
        <v>12968</v>
      </c>
      <c r="E37" s="657">
        <v>12945</v>
      </c>
      <c r="F37" s="657">
        <v>12767</v>
      </c>
      <c r="G37" s="657">
        <v>12855</v>
      </c>
      <c r="H37" s="657">
        <v>12708</v>
      </c>
      <c r="I37" s="657">
        <v>12737</v>
      </c>
      <c r="J37" s="657">
        <v>12467</v>
      </c>
      <c r="K37" s="657"/>
      <c r="L37" s="657">
        <v>4899.4441530000004</v>
      </c>
      <c r="M37" s="657">
        <v>4920.1531770659203</v>
      </c>
      <c r="N37" s="657">
        <v>4950</v>
      </c>
      <c r="O37" s="657">
        <v>5051.8575689999998</v>
      </c>
      <c r="P37" s="657">
        <v>5100.4778160000005</v>
      </c>
      <c r="Q37" s="657">
        <v>5208.261825284304</v>
      </c>
      <c r="R37" s="657">
        <v>5199.7906473891599</v>
      </c>
      <c r="S37" s="657">
        <v>5306.7993214958869</v>
      </c>
      <c r="T37" s="657">
        <v>5317.5179773211503</v>
      </c>
    </row>
    <row r="38" spans="1:20" x14ac:dyDescent="0.2">
      <c r="A38" t="s">
        <v>22</v>
      </c>
      <c r="B38" s="657">
        <v>8910</v>
      </c>
      <c r="C38" s="657">
        <v>9165</v>
      </c>
      <c r="D38" s="657">
        <v>9424</v>
      </c>
      <c r="E38" s="657">
        <v>9684</v>
      </c>
      <c r="F38" s="657">
        <v>9926</v>
      </c>
      <c r="G38" s="657">
        <v>10175</v>
      </c>
      <c r="H38" s="657">
        <v>10083</v>
      </c>
      <c r="I38" s="657">
        <v>9991</v>
      </c>
      <c r="J38" s="657">
        <v>9900</v>
      </c>
      <c r="K38" s="657"/>
      <c r="L38" s="657">
        <v>3423.131832</v>
      </c>
      <c r="M38" s="657">
        <v>3786.2863171618701</v>
      </c>
      <c r="N38" s="657">
        <v>3895</v>
      </c>
      <c r="O38" s="657">
        <v>4005</v>
      </c>
      <c r="P38" s="657">
        <v>4105.5413310000004</v>
      </c>
      <c r="Q38" s="657">
        <v>4207.8873227765198</v>
      </c>
      <c r="R38" s="657">
        <v>4496.1000755592004</v>
      </c>
      <c r="S38" s="657">
        <v>4454.3271095080154</v>
      </c>
      <c r="T38" s="657">
        <v>4413</v>
      </c>
    </row>
    <row r="39" spans="1:20" x14ac:dyDescent="0.2">
      <c r="A39" t="s">
        <v>18</v>
      </c>
      <c r="B39" s="657">
        <v>8806</v>
      </c>
      <c r="C39" s="657">
        <v>8899</v>
      </c>
      <c r="D39" s="657">
        <v>9045</v>
      </c>
      <c r="E39" s="657">
        <v>9190</v>
      </c>
      <c r="F39" s="657">
        <v>9335</v>
      </c>
      <c r="G39" s="657">
        <v>9464.0000000000291</v>
      </c>
      <c r="H39" s="657">
        <v>9595</v>
      </c>
      <c r="I39" s="657">
        <v>9524</v>
      </c>
      <c r="J39" s="657">
        <v>9452</v>
      </c>
      <c r="K39" s="657"/>
      <c r="L39" s="657">
        <v>3312.928625</v>
      </c>
      <c r="M39" s="657">
        <v>3345.1651570241702</v>
      </c>
      <c r="N39" s="657">
        <v>3413</v>
      </c>
      <c r="O39" s="657">
        <v>3469.1999110000002</v>
      </c>
      <c r="P39" s="657">
        <v>3524</v>
      </c>
      <c r="Q39" s="657">
        <v>3571.8519353051356</v>
      </c>
      <c r="R39" s="657">
        <v>3621.4609939566199</v>
      </c>
      <c r="S39" s="657">
        <v>3972.2247563348351</v>
      </c>
      <c r="T39" s="657">
        <v>3940.8208781616495</v>
      </c>
    </row>
    <row r="40" spans="1:20" x14ac:dyDescent="0.2">
      <c r="A40" t="s">
        <v>29</v>
      </c>
      <c r="B40" s="657">
        <v>6843</v>
      </c>
      <c r="C40" s="657">
        <v>7084</v>
      </c>
      <c r="D40" s="657">
        <v>7368</v>
      </c>
      <c r="E40" s="657">
        <v>7664</v>
      </c>
      <c r="F40" s="657">
        <v>7627</v>
      </c>
      <c r="G40" s="657">
        <v>7607.0000000000136</v>
      </c>
      <c r="H40" s="657">
        <v>7587</v>
      </c>
      <c r="I40" s="657">
        <v>7698</v>
      </c>
      <c r="J40" s="657">
        <v>7811</v>
      </c>
      <c r="K40" s="657"/>
      <c r="L40" s="657">
        <v>2848.4890869999999</v>
      </c>
      <c r="M40" s="657">
        <v>2950</v>
      </c>
      <c r="N40" s="657">
        <v>3070</v>
      </c>
      <c r="O40" s="657">
        <v>3193.9403440000001</v>
      </c>
      <c r="P40" s="657">
        <v>3426.2421420000001</v>
      </c>
      <c r="Q40" s="657">
        <v>3425.1336403590722</v>
      </c>
      <c r="R40" s="657">
        <v>3418</v>
      </c>
      <c r="S40" s="657">
        <v>3468.5493342066834</v>
      </c>
      <c r="T40" s="657">
        <v>3520.0077451745401</v>
      </c>
    </row>
    <row r="41" spans="1:20" x14ac:dyDescent="0.2">
      <c r="A41" t="s">
        <v>41</v>
      </c>
      <c r="B41" s="657">
        <v>118139</v>
      </c>
      <c r="C41" s="657">
        <v>119269</v>
      </c>
      <c r="D41" s="657">
        <v>120454</v>
      </c>
      <c r="E41" s="657">
        <v>121698</v>
      </c>
      <c r="F41" s="657">
        <v>121511</v>
      </c>
      <c r="G41" s="657">
        <v>121136</v>
      </c>
      <c r="H41" s="657">
        <v>120268</v>
      </c>
      <c r="I41" s="657">
        <v>119653</v>
      </c>
      <c r="J41" s="657">
        <v>119693</v>
      </c>
      <c r="K41" s="657"/>
      <c r="L41" s="657">
        <v>44373.503316000002</v>
      </c>
      <c r="M41" s="657">
        <v>45491.271370004841</v>
      </c>
      <c r="N41" s="657">
        <v>46380</v>
      </c>
      <c r="O41" s="657">
        <v>47696.957812000001</v>
      </c>
      <c r="P41" s="657">
        <v>48364.392018999999</v>
      </c>
      <c r="Q41" s="657">
        <v>48910.662998611195</v>
      </c>
      <c r="R41" s="657">
        <v>49491.266774156211</v>
      </c>
      <c r="S41" s="657">
        <v>50169.445341389634</v>
      </c>
      <c r="T41" s="657">
        <v>50858.442608149002</v>
      </c>
    </row>
    <row r="42" spans="1:20" x14ac:dyDescent="0.2">
      <c r="A42" t="s">
        <v>42</v>
      </c>
      <c r="B42" s="657">
        <v>397732</v>
      </c>
      <c r="C42" s="657">
        <v>397730</v>
      </c>
      <c r="D42" s="657">
        <v>397693</v>
      </c>
      <c r="E42" s="657">
        <v>396404</v>
      </c>
      <c r="F42" s="657">
        <v>394173</v>
      </c>
      <c r="G42" s="657">
        <v>392291</v>
      </c>
      <c r="H42" s="657">
        <v>388364</v>
      </c>
      <c r="I42" s="657">
        <v>385551</v>
      </c>
      <c r="J42" s="657">
        <v>383911</v>
      </c>
      <c r="K42" s="657"/>
      <c r="L42" s="657">
        <v>153003.66244400002</v>
      </c>
      <c r="M42" s="657">
        <v>155103.44218713584</v>
      </c>
      <c r="N42" s="657">
        <v>157330</v>
      </c>
      <c r="O42" s="657">
        <v>159371.31669000001</v>
      </c>
      <c r="P42" s="657">
        <v>160902.407347</v>
      </c>
      <c r="Q42" s="657">
        <v>162852.13967835734</v>
      </c>
      <c r="R42" s="657">
        <v>163444.62713164615</v>
      </c>
      <c r="S42" s="657">
        <v>164609.33076861314</v>
      </c>
      <c r="T42" s="657">
        <v>165875.53942271613</v>
      </c>
    </row>
    <row r="43" spans="1:20" x14ac:dyDescent="0.2">
      <c r="A43" s="658" t="s">
        <v>75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</row>
    <row r="44" spans="1:20" x14ac:dyDescent="0.2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</row>
    <row r="48" spans="1:20" x14ac:dyDescent="0.2">
      <c r="A48" t="s">
        <v>42</v>
      </c>
    </row>
    <row r="49" spans="1:10" x14ac:dyDescent="0.2">
      <c r="B49" s="1">
        <v>2006</v>
      </c>
      <c r="C49" s="1">
        <v>2009</v>
      </c>
      <c r="D49" s="1">
        <v>2009</v>
      </c>
      <c r="E49" s="1">
        <v>2009</v>
      </c>
      <c r="F49" s="1">
        <v>2010</v>
      </c>
      <c r="G49" s="1">
        <v>2011</v>
      </c>
      <c r="H49" s="1">
        <v>2012</v>
      </c>
      <c r="I49" s="1">
        <v>2013</v>
      </c>
      <c r="J49" s="1">
        <v>2014</v>
      </c>
    </row>
    <row r="50" spans="1:10" x14ac:dyDescent="0.2">
      <c r="A50" s="365" t="s">
        <v>284</v>
      </c>
      <c r="B50" s="657">
        <v>397732</v>
      </c>
      <c r="C50" s="657">
        <v>397730</v>
      </c>
      <c r="D50" s="657">
        <v>397693</v>
      </c>
      <c r="E50" s="657">
        <v>396404</v>
      </c>
      <c r="F50" s="657">
        <v>394173</v>
      </c>
      <c r="G50" s="657">
        <v>392291</v>
      </c>
      <c r="H50" s="657">
        <v>388364</v>
      </c>
      <c r="I50" s="657">
        <v>385551</v>
      </c>
      <c r="J50" s="657">
        <v>383911</v>
      </c>
    </row>
    <row r="51" spans="1:10" x14ac:dyDescent="0.2">
      <c r="A51" s="365" t="s">
        <v>235</v>
      </c>
      <c r="B51" s="657">
        <v>153003.66244400002</v>
      </c>
      <c r="C51" s="657">
        <v>155103.44218713584</v>
      </c>
      <c r="D51" s="657">
        <v>157330</v>
      </c>
      <c r="E51" s="657">
        <v>159371.31669000001</v>
      </c>
      <c r="F51" s="657">
        <v>160902.407347</v>
      </c>
      <c r="G51" s="657">
        <v>162852.13967835734</v>
      </c>
      <c r="H51" s="657">
        <v>163444.62713164615</v>
      </c>
      <c r="I51" s="657">
        <v>164609.33076861314</v>
      </c>
      <c r="J51" s="657">
        <v>165875.53942271613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BA147"/>
  <sheetViews>
    <sheetView tabSelected="1" topLeftCell="A2" zoomScale="80" zoomScaleNormal="80" workbookViewId="0">
      <pane xSplit="2" ySplit="2" topLeftCell="C4" activePane="bottomRight" state="frozen"/>
      <selection activeCell="M37" sqref="M37"/>
      <selection pane="topRight" activeCell="M37" sqref="M37"/>
      <selection pane="bottomLeft" activeCell="M37" sqref="M37"/>
      <selection pane="bottomRight" activeCell="B3" sqref="B3"/>
    </sheetView>
  </sheetViews>
  <sheetFormatPr baseColWidth="10" defaultRowHeight="12.75" x14ac:dyDescent="0.2"/>
  <cols>
    <col min="1" max="1" width="9.42578125" hidden="1" customWidth="1"/>
    <col min="2" max="2" width="17.85546875" customWidth="1"/>
    <col min="3" max="3" width="9.140625" customWidth="1"/>
    <col min="4" max="4" width="9.140625" style="55" customWidth="1"/>
    <col min="5" max="5" width="8.7109375" customWidth="1"/>
    <col min="6" max="6" width="10.140625" style="55" customWidth="1"/>
    <col min="7" max="7" width="8.7109375" customWidth="1"/>
    <col min="8" max="8" width="10.140625" customWidth="1"/>
    <col min="9" max="9" width="8.7109375" style="41" customWidth="1"/>
    <col min="10" max="10" width="10" customWidth="1"/>
    <col min="11" max="11" width="9.28515625" style="55" customWidth="1"/>
    <col min="12" max="12" width="8.7109375" customWidth="1"/>
    <col min="13" max="13" width="10.28515625" style="55" customWidth="1"/>
    <col min="14" max="14" width="8.7109375" customWidth="1"/>
    <col min="15" max="15" width="8.85546875" customWidth="1"/>
    <col min="16" max="16" width="8.7109375" style="41" customWidth="1"/>
    <col min="17" max="17" width="13" customWidth="1"/>
    <col min="18" max="18" width="11.42578125" customWidth="1"/>
    <col min="19" max="19" width="11.42578125" style="55" customWidth="1"/>
    <col min="20" max="20" width="12.5703125" style="55" customWidth="1"/>
    <col min="21" max="21" width="12.5703125" customWidth="1"/>
    <col min="22" max="22" width="4" customWidth="1"/>
    <col min="23" max="23" width="26.42578125" customWidth="1"/>
    <col min="24" max="24" width="9.7109375" customWidth="1"/>
    <col min="25" max="25" width="8.7109375" customWidth="1"/>
    <col min="26" max="26" width="9.7109375" customWidth="1"/>
    <col min="27" max="27" width="8.7109375" customWidth="1"/>
    <col min="28" max="28" width="9.7109375" customWidth="1"/>
    <col min="29" max="29" width="8.7109375" customWidth="1"/>
    <col min="30" max="30" width="9.7109375" customWidth="1"/>
    <col min="31" max="31" width="8.7109375" customWidth="1"/>
    <col min="32" max="32" width="9.7109375" customWidth="1"/>
    <col min="33" max="33" width="8.7109375" customWidth="1"/>
    <col min="34" max="34" width="9.7109375" hidden="1" customWidth="1"/>
    <col min="35" max="35" width="8.7109375" hidden="1" customWidth="1"/>
    <col min="36" max="36" width="13.85546875" customWidth="1"/>
    <col min="37" max="37" width="17.28515625" customWidth="1"/>
    <col min="38" max="38" width="9.7109375" customWidth="1"/>
    <col min="39" max="39" width="8.7109375" customWidth="1"/>
    <col min="40" max="40" width="9.7109375" customWidth="1"/>
    <col min="41" max="41" width="8.7109375" customWidth="1"/>
    <col min="42" max="42" width="9.7109375" customWidth="1"/>
    <col min="43" max="43" width="8.7109375" customWidth="1"/>
    <col min="44" max="44" width="11.42578125" customWidth="1"/>
  </cols>
  <sheetData>
    <row r="1" spans="1:53" ht="13.5" thickBot="1" x14ac:dyDescent="0.25">
      <c r="AL1">
        <v>9</v>
      </c>
      <c r="AN1">
        <v>10</v>
      </c>
    </row>
    <row r="2" spans="1:53" ht="15" x14ac:dyDescent="0.2">
      <c r="C2" s="42">
        <v>2014</v>
      </c>
      <c r="D2" s="43"/>
      <c r="E2" s="43"/>
      <c r="F2" s="43"/>
      <c r="G2" s="43"/>
      <c r="H2" s="43"/>
      <c r="I2" s="44"/>
      <c r="J2" s="42">
        <v>2009</v>
      </c>
      <c r="K2" s="43"/>
      <c r="L2" s="43"/>
      <c r="M2" s="43"/>
      <c r="N2" s="43"/>
      <c r="O2" s="43"/>
      <c r="P2" s="44"/>
      <c r="R2" s="42" t="s">
        <v>299</v>
      </c>
      <c r="S2" s="43"/>
      <c r="T2" s="43"/>
      <c r="U2" s="57"/>
      <c r="X2" s="63" t="s">
        <v>300</v>
      </c>
      <c r="Y2" s="58"/>
      <c r="Z2" s="65"/>
      <c r="AA2" s="58"/>
      <c r="AB2" s="65"/>
      <c r="AC2" s="58"/>
      <c r="AD2" s="65"/>
      <c r="AE2" s="58"/>
      <c r="AF2" s="65"/>
      <c r="AG2" s="59"/>
      <c r="AH2" s="65"/>
      <c r="AI2" s="60"/>
      <c r="AL2" s="63" t="s">
        <v>256</v>
      </c>
      <c r="AM2" s="58"/>
      <c r="AN2" s="65"/>
      <c r="AO2" s="58"/>
      <c r="AP2" s="65"/>
      <c r="AQ2" s="58"/>
      <c r="AR2" s="42"/>
      <c r="AT2" s="839" t="s">
        <v>334</v>
      </c>
      <c r="AU2" s="840"/>
      <c r="AV2" s="839"/>
      <c r="AW2" s="840"/>
      <c r="AX2" s="839"/>
      <c r="AY2" s="840"/>
      <c r="AZ2" s="827"/>
      <c r="BA2" s="827"/>
    </row>
    <row r="3" spans="1:53" s="288" customFormat="1" ht="51.75" thickBot="1" x14ac:dyDescent="0.25">
      <c r="C3" s="686" t="s">
        <v>57</v>
      </c>
      <c r="D3" s="687" t="s">
        <v>56</v>
      </c>
      <c r="E3" s="679" t="s">
        <v>55</v>
      </c>
      <c r="F3" s="687" t="s">
        <v>59</v>
      </c>
      <c r="G3" s="679" t="s">
        <v>55</v>
      </c>
      <c r="H3" s="687" t="s">
        <v>58</v>
      </c>
      <c r="I3" s="688" t="s">
        <v>55</v>
      </c>
      <c r="J3" s="686" t="s">
        <v>57</v>
      </c>
      <c r="K3" s="687" t="s">
        <v>56</v>
      </c>
      <c r="L3" s="679" t="s">
        <v>55</v>
      </c>
      <c r="M3" s="687" t="s">
        <v>59</v>
      </c>
      <c r="N3" s="679" t="s">
        <v>55</v>
      </c>
      <c r="O3" s="687" t="s">
        <v>58</v>
      </c>
      <c r="P3" s="688" t="s">
        <v>55</v>
      </c>
      <c r="R3" s="686" t="s">
        <v>57</v>
      </c>
      <c r="S3" s="687" t="s">
        <v>56</v>
      </c>
      <c r="T3" s="687" t="s">
        <v>59</v>
      </c>
      <c r="U3" s="689" t="s">
        <v>58</v>
      </c>
      <c r="X3" s="374" t="s">
        <v>60</v>
      </c>
      <c r="Y3" s="679" t="s">
        <v>55</v>
      </c>
      <c r="Z3" s="374" t="s">
        <v>61</v>
      </c>
      <c r="AA3" s="679" t="s">
        <v>55</v>
      </c>
      <c r="AB3" s="374" t="s">
        <v>62</v>
      </c>
      <c r="AC3" s="679" t="s">
        <v>55</v>
      </c>
      <c r="AD3" s="374" t="s">
        <v>63</v>
      </c>
      <c r="AE3" s="679" t="s">
        <v>55</v>
      </c>
      <c r="AF3" s="373" t="s">
        <v>274</v>
      </c>
      <c r="AG3" s="679" t="s">
        <v>55</v>
      </c>
      <c r="AH3" s="680" t="s">
        <v>165</v>
      </c>
      <c r="AI3" s="679"/>
      <c r="AL3" s="374" t="s">
        <v>127</v>
      </c>
      <c r="AM3" s="679" t="s">
        <v>55</v>
      </c>
      <c r="AN3" s="374" t="s">
        <v>128</v>
      </c>
      <c r="AO3" s="679" t="s">
        <v>55</v>
      </c>
      <c r="AP3" s="374" t="s">
        <v>246</v>
      </c>
      <c r="AQ3" s="679" t="s">
        <v>55</v>
      </c>
      <c r="AR3" s="686" t="s">
        <v>257</v>
      </c>
      <c r="AT3" s="888" t="s">
        <v>263</v>
      </c>
      <c r="AU3" s="889" t="s">
        <v>55</v>
      </c>
      <c r="AV3" s="888" t="s">
        <v>264</v>
      </c>
      <c r="AW3" s="889" t="s">
        <v>55</v>
      </c>
      <c r="AX3" s="888" t="s">
        <v>287</v>
      </c>
      <c r="AY3" s="889" t="s">
        <v>55</v>
      </c>
      <c r="AZ3" s="830"/>
      <c r="BA3" s="830"/>
    </row>
    <row r="4" spans="1:53" s="119" customFormat="1" x14ac:dyDescent="0.2">
      <c r="A4" s="133">
        <v>97209</v>
      </c>
      <c r="B4" s="946" t="s">
        <v>8</v>
      </c>
      <c r="C4" s="332">
        <v>46722.953000428453</v>
      </c>
      <c r="D4" s="947">
        <v>38251.909417913303</v>
      </c>
      <c r="E4" s="136">
        <v>0.81869631436956758</v>
      </c>
      <c r="F4" s="730">
        <v>670.27892105616604</v>
      </c>
      <c r="G4" s="136">
        <v>1.4345816734871607E-2</v>
      </c>
      <c r="H4" s="730">
        <v>7800.7646614589803</v>
      </c>
      <c r="I4" s="948">
        <v>0.16695786889556075</v>
      </c>
      <c r="J4" s="332">
        <v>44761.858453824454</v>
      </c>
      <c r="K4" s="730">
        <v>38578.383074733298</v>
      </c>
      <c r="L4" s="136">
        <v>0.86185838585165264</v>
      </c>
      <c r="M4" s="730">
        <v>626.69777330888405</v>
      </c>
      <c r="N4" s="136">
        <v>1.4000709419949004E-2</v>
      </c>
      <c r="O4" s="730">
        <v>5556.7776057822703</v>
      </c>
      <c r="P4" s="948">
        <v>0.12414090472839827</v>
      </c>
      <c r="Q4" s="949"/>
      <c r="R4" s="950">
        <v>8.6127057303262422E-3</v>
      </c>
      <c r="S4" s="950">
        <v>-1.6982797240007175E-3</v>
      </c>
      <c r="T4" s="950">
        <v>1.3536707021425398E-2</v>
      </c>
      <c r="U4" s="950">
        <v>7.0194789207286279E-2</v>
      </c>
      <c r="W4" s="134" t="s">
        <v>8</v>
      </c>
      <c r="X4" s="135">
        <v>2760.8161366727081</v>
      </c>
      <c r="Y4" s="136">
        <v>5.9089076340003405E-2</v>
      </c>
      <c r="Z4" s="135">
        <v>7699.6196960556581</v>
      </c>
      <c r="AA4" s="136">
        <v>0.16479308779958859</v>
      </c>
      <c r="AB4" s="135">
        <v>15522.113922737271</v>
      </c>
      <c r="AC4" s="136">
        <v>0.33221602929495769</v>
      </c>
      <c r="AD4" s="135">
        <v>13750.928308856017</v>
      </c>
      <c r="AE4" s="136">
        <v>0.29430777435514233</v>
      </c>
      <c r="AF4" s="135">
        <v>6989.4749361067916</v>
      </c>
      <c r="AG4" s="136">
        <v>0.14959403221030781</v>
      </c>
      <c r="AH4" s="135"/>
      <c r="AI4" s="136">
        <v>0</v>
      </c>
      <c r="AK4" s="134" t="s">
        <v>8</v>
      </c>
      <c r="AL4" s="135">
        <v>18196.354314834847</v>
      </c>
      <c r="AM4" s="136">
        <v>0.38945214602912587</v>
      </c>
      <c r="AN4" s="135">
        <v>19971.908304884109</v>
      </c>
      <c r="AO4" s="136">
        <v>0.42745389626167174</v>
      </c>
      <c r="AP4" s="135">
        <v>8554.6903807094968</v>
      </c>
      <c r="AQ4" s="136">
        <v>0.18309395770920237</v>
      </c>
      <c r="AR4" s="332">
        <v>46722.953000428453</v>
      </c>
      <c r="AT4" s="744">
        <v>3777.1689535241248</v>
      </c>
      <c r="AU4" s="142">
        <v>8.084182850106858E-2</v>
      </c>
      <c r="AV4" s="135">
        <v>32590.248948772474</v>
      </c>
      <c r="AW4" s="142">
        <v>0.69752117226994659</v>
      </c>
      <c r="AX4" s="135">
        <v>9499.7794913755442</v>
      </c>
      <c r="AY4" s="142">
        <v>0.20332147009818557</v>
      </c>
    </row>
    <row r="5" spans="1:53" s="119" customFormat="1" x14ac:dyDescent="0.2">
      <c r="A5" s="140">
        <v>97213</v>
      </c>
      <c r="B5" s="141" t="s">
        <v>10</v>
      </c>
      <c r="C5" s="331">
        <v>19594.924897316581</v>
      </c>
      <c r="D5" s="307">
        <v>17115.064432487299</v>
      </c>
      <c r="E5" s="142">
        <v>0.87344373720111146</v>
      </c>
      <c r="F5" s="307">
        <v>157.99539228452491</v>
      </c>
      <c r="G5" s="142">
        <v>8.0630772055758949E-3</v>
      </c>
      <c r="H5" s="307">
        <v>2321.8650725447601</v>
      </c>
      <c r="I5" s="951">
        <v>0.11849318559331283</v>
      </c>
      <c r="J5" s="331">
        <v>16909.505114774696</v>
      </c>
      <c r="K5" s="307">
        <v>15274.258865875699</v>
      </c>
      <c r="L5" s="142">
        <v>0.90329425741323444</v>
      </c>
      <c r="M5" s="307">
        <v>131.56318591063669</v>
      </c>
      <c r="N5" s="142">
        <v>7.7804279319613695E-3</v>
      </c>
      <c r="O5" s="307">
        <v>1503.68306298836</v>
      </c>
      <c r="P5" s="951">
        <v>8.8925314654804147E-2</v>
      </c>
      <c r="R5" s="952">
        <v>2.9917745638640802E-2</v>
      </c>
      <c r="S5" s="953">
        <v>2.3018949684367795E-2</v>
      </c>
      <c r="T5" s="953">
        <v>3.7294339496663387E-2</v>
      </c>
      <c r="U5" s="953">
        <v>9.0777407458555448E-2</v>
      </c>
      <c r="W5" s="141" t="s">
        <v>10</v>
      </c>
      <c r="X5" s="135">
        <v>558.33198642338891</v>
      </c>
      <c r="Y5" s="142">
        <v>2.8493703821230232E-2</v>
      </c>
      <c r="Z5" s="135">
        <v>2729.6089555735834</v>
      </c>
      <c r="AA5" s="142">
        <v>0.13930183299387836</v>
      </c>
      <c r="AB5" s="135">
        <v>6565.196054954371</v>
      </c>
      <c r="AC5" s="142">
        <v>0.33504573706498048</v>
      </c>
      <c r="AD5" s="135">
        <v>7471.3013187926081</v>
      </c>
      <c r="AE5" s="142">
        <v>0.38128757103916039</v>
      </c>
      <c r="AF5" s="135">
        <v>2270.4865815726125</v>
      </c>
      <c r="AG5" s="142">
        <v>0.11587115508074967</v>
      </c>
      <c r="AH5" s="135"/>
      <c r="AI5" s="142">
        <v>0</v>
      </c>
      <c r="AK5" s="141" t="s">
        <v>10</v>
      </c>
      <c r="AL5" s="135">
        <v>9581.4841465535064</v>
      </c>
      <c r="AM5" s="142">
        <v>0.48897784486357682</v>
      </c>
      <c r="AN5" s="135">
        <v>7499.9546412800673</v>
      </c>
      <c r="AO5" s="142">
        <v>0.38274985388217259</v>
      </c>
      <c r="AP5" s="135">
        <v>2513.4861094830085</v>
      </c>
      <c r="AQ5" s="142">
        <v>0.12827230125425063</v>
      </c>
      <c r="AR5" s="331">
        <v>19594.924897316581</v>
      </c>
      <c r="AT5" s="519">
        <v>633.3307209197601</v>
      </c>
      <c r="AU5" s="142">
        <v>3.2321160925015399E-2</v>
      </c>
      <c r="AV5" s="135">
        <v>8287.4875011637159</v>
      </c>
      <c r="AW5" s="142">
        <v>0.42294050855477594</v>
      </c>
      <c r="AX5" s="135">
        <v>9603.4012098606418</v>
      </c>
      <c r="AY5" s="142">
        <v>0.49009635199856139</v>
      </c>
    </row>
    <row r="6" spans="1:53" s="119" customFormat="1" x14ac:dyDescent="0.2">
      <c r="A6" s="140">
        <v>97224</v>
      </c>
      <c r="B6" s="141" t="s">
        <v>19</v>
      </c>
      <c r="C6" s="331">
        <v>8125.7128833533397</v>
      </c>
      <c r="D6" s="307">
        <v>7012.0607297324304</v>
      </c>
      <c r="E6" s="142">
        <v>0.86294714450194498</v>
      </c>
      <c r="F6" s="307">
        <v>80.169571399399302</v>
      </c>
      <c r="G6" s="142">
        <v>9.8661585205204443E-3</v>
      </c>
      <c r="H6" s="307">
        <v>1033.48258222151</v>
      </c>
      <c r="I6" s="951">
        <v>0.12718669697753457</v>
      </c>
      <c r="J6" s="331">
        <v>7167.4113239929593</v>
      </c>
      <c r="K6" s="307">
        <v>6468.6342698759399</v>
      </c>
      <c r="L6" s="142">
        <v>0.90250635514975142</v>
      </c>
      <c r="M6" s="307">
        <v>57.429184428157861</v>
      </c>
      <c r="N6" s="142">
        <v>8.0125420227960507E-3</v>
      </c>
      <c r="O6" s="307">
        <v>641.34786968886101</v>
      </c>
      <c r="P6" s="951">
        <v>8.9481102827452433E-2</v>
      </c>
      <c r="R6" s="953">
        <v>2.5415384248641981E-2</v>
      </c>
      <c r="S6" s="953">
        <v>1.6264170443387904E-2</v>
      </c>
      <c r="T6" s="953">
        <v>6.8994283014017999E-2</v>
      </c>
      <c r="U6" s="953">
        <v>0.10012466316124957</v>
      </c>
      <c r="W6" s="141" t="s">
        <v>19</v>
      </c>
      <c r="X6" s="135">
        <v>176.19742297716101</v>
      </c>
      <c r="Y6" s="142">
        <v>2.1683934136797534E-2</v>
      </c>
      <c r="Z6" s="135">
        <v>863.20215298708615</v>
      </c>
      <c r="AA6" s="142">
        <v>0.10623094433418594</v>
      </c>
      <c r="AB6" s="135">
        <v>2568.4056306902426</v>
      </c>
      <c r="AC6" s="142">
        <v>0.3160837292137138</v>
      </c>
      <c r="AD6" s="135">
        <v>3140.5054711658931</v>
      </c>
      <c r="AE6" s="142">
        <v>0.38648983987603824</v>
      </c>
      <c r="AF6" s="135">
        <v>1377.4022055329549</v>
      </c>
      <c r="AG6" s="142">
        <v>0.16951155243926427</v>
      </c>
      <c r="AH6" s="135"/>
      <c r="AI6" s="142">
        <v>0</v>
      </c>
      <c r="AK6" s="141" t="s">
        <v>19</v>
      </c>
      <c r="AL6" s="135">
        <v>5322.9017712880859</v>
      </c>
      <c r="AM6" s="142">
        <v>0.6550688964401874</v>
      </c>
      <c r="AN6" s="135">
        <v>1661.6465803089391</v>
      </c>
      <c r="AO6" s="142">
        <v>0.20449240628635237</v>
      </c>
      <c r="AP6" s="135">
        <v>1141.1645317563152</v>
      </c>
      <c r="AQ6" s="142">
        <v>0.1404386972734602</v>
      </c>
      <c r="AR6" s="331">
        <v>8125.7128833533407</v>
      </c>
      <c r="AT6" s="519">
        <v>117.72711611072494</v>
      </c>
      <c r="AU6" s="142">
        <v>1.4488220024596906E-2</v>
      </c>
      <c r="AV6" s="135">
        <v>4218.5511758354241</v>
      </c>
      <c r="AW6" s="142">
        <v>0.51916074766531761</v>
      </c>
      <c r="AX6" s="135">
        <v>3489.2401979475007</v>
      </c>
      <c r="AY6" s="142">
        <v>0.42940727146484553</v>
      </c>
    </row>
    <row r="7" spans="1:53" s="119" customFormat="1" x14ac:dyDescent="0.2">
      <c r="A7" s="140">
        <v>97229</v>
      </c>
      <c r="B7" s="144" t="s">
        <v>24</v>
      </c>
      <c r="C7" s="333">
        <v>11132.474740133624</v>
      </c>
      <c r="D7" s="736">
        <v>9181.9829972374591</v>
      </c>
      <c r="E7" s="145">
        <v>0.8247926190333531</v>
      </c>
      <c r="F7" s="736">
        <v>338.30159979568543</v>
      </c>
      <c r="G7" s="145">
        <v>3.0388714790977801E-2</v>
      </c>
      <c r="H7" s="736">
        <v>1612.1901431004801</v>
      </c>
      <c r="I7" s="954">
        <v>0.1448186661756691</v>
      </c>
      <c r="J7" s="333">
        <v>10810.851277491018</v>
      </c>
      <c r="K7" s="736">
        <v>9180.5296881425329</v>
      </c>
      <c r="L7" s="145">
        <v>0.84919581747064332</v>
      </c>
      <c r="M7" s="736">
        <v>272.38885904847405</v>
      </c>
      <c r="N7" s="145">
        <v>2.5195875149592293E-2</v>
      </c>
      <c r="O7" s="736">
        <v>1357.93273030001</v>
      </c>
      <c r="P7" s="954">
        <v>0.12560830737976436</v>
      </c>
      <c r="R7" s="955">
        <v>5.8804446442195513E-3</v>
      </c>
      <c r="S7" s="956">
        <v>3.165867607912709E-5</v>
      </c>
      <c r="T7" s="955">
        <v>4.4294383347896149E-2</v>
      </c>
      <c r="U7" s="955">
        <v>3.4921956960541234E-2</v>
      </c>
      <c r="W7" s="144" t="s">
        <v>24</v>
      </c>
      <c r="X7" s="135">
        <v>1430.2579347851811</v>
      </c>
      <c r="Y7" s="145">
        <v>0.12847618954202214</v>
      </c>
      <c r="Z7" s="135">
        <v>1497.7270045182975</v>
      </c>
      <c r="AA7" s="145">
        <v>0.13453675301133627</v>
      </c>
      <c r="AB7" s="135">
        <v>3051.5294208466862</v>
      </c>
      <c r="AC7" s="145">
        <v>0.27411060811533972</v>
      </c>
      <c r="AD7" s="135">
        <v>3340.3918504694166</v>
      </c>
      <c r="AE7" s="145">
        <v>0.300058336393703</v>
      </c>
      <c r="AF7" s="135">
        <v>1812.5685295140395</v>
      </c>
      <c r="AG7" s="145">
        <v>0.16281811293759854</v>
      </c>
      <c r="AH7" s="135"/>
      <c r="AI7" s="145">
        <v>0</v>
      </c>
      <c r="AK7" s="144" t="s">
        <v>24</v>
      </c>
      <c r="AL7" s="135">
        <v>4397.0956126108213</v>
      </c>
      <c r="AM7" s="145">
        <v>0.39497916817712381</v>
      </c>
      <c r="AN7" s="135">
        <v>4747.9127891504695</v>
      </c>
      <c r="AO7" s="145">
        <v>0.4264921232683147</v>
      </c>
      <c r="AP7" s="135">
        <v>1987.4663383723337</v>
      </c>
      <c r="AQ7" s="145">
        <v>0.17852870855456152</v>
      </c>
      <c r="AR7" s="333">
        <v>11132.474740133624</v>
      </c>
      <c r="AT7" s="519">
        <v>385.74478281953083</v>
      </c>
      <c r="AU7" s="142">
        <v>3.4650407193728847E-2</v>
      </c>
      <c r="AV7" s="135">
        <v>6354.8182442155239</v>
      </c>
      <c r="AW7" s="142">
        <v>0.57083608025678267</v>
      </c>
      <c r="AX7" s="135">
        <v>4305.0813909096123</v>
      </c>
      <c r="AY7" s="142">
        <v>0.38671378030523496</v>
      </c>
    </row>
    <row r="8" spans="1:53" s="119" customFormat="1" ht="13.5" thickBot="1" x14ac:dyDescent="0.25">
      <c r="A8" s="147"/>
      <c r="B8" s="148" t="s">
        <v>34</v>
      </c>
      <c r="C8" s="334">
        <v>85576.065521231983</v>
      </c>
      <c r="D8" s="149">
        <v>71561.017577370498</v>
      </c>
      <c r="E8" s="150">
        <v>0.83622701209154959</v>
      </c>
      <c r="F8" s="149">
        <v>1246.7454845357756</v>
      </c>
      <c r="G8" s="150">
        <v>1.4568857272673395E-2</v>
      </c>
      <c r="H8" s="149">
        <v>12768.302459325731</v>
      </c>
      <c r="I8" s="957">
        <v>0.14920413063577725</v>
      </c>
      <c r="J8" s="334">
        <v>79649.626170083124</v>
      </c>
      <c r="K8" s="149">
        <v>69501.80589862747</v>
      </c>
      <c r="L8" s="150">
        <v>0.87259425110437949</v>
      </c>
      <c r="M8" s="149">
        <v>1088.0790026961527</v>
      </c>
      <c r="N8" s="150">
        <v>1.3660817445303236E-2</v>
      </c>
      <c r="O8" s="149">
        <v>9059.7412687595006</v>
      </c>
      <c r="P8" s="957">
        <v>0.11374493145031726</v>
      </c>
      <c r="R8" s="958">
        <v>1.4457166948425249E-2</v>
      </c>
      <c r="S8" s="958">
        <v>5.8566318141421991E-3</v>
      </c>
      <c r="T8" s="958">
        <v>2.7598531316446628E-2</v>
      </c>
      <c r="U8" s="958">
        <v>7.1034531704567083E-2</v>
      </c>
      <c r="W8" s="148" t="s">
        <v>34</v>
      </c>
      <c r="X8" s="149">
        <v>4925.6034808584391</v>
      </c>
      <c r="Y8" s="150">
        <v>5.7558190492368037E-2</v>
      </c>
      <c r="Z8" s="149">
        <v>12790.157809134624</v>
      </c>
      <c r="AA8" s="150">
        <v>0.14945952155233524</v>
      </c>
      <c r="AB8" s="149">
        <v>27707.245029228572</v>
      </c>
      <c r="AC8" s="150">
        <v>0.32377329876604599</v>
      </c>
      <c r="AD8" s="149">
        <v>27703.126949283931</v>
      </c>
      <c r="AE8" s="150">
        <v>0.32372517690020003</v>
      </c>
      <c r="AF8" s="149">
        <v>12449.932252726398</v>
      </c>
      <c r="AG8" s="150">
        <v>0.14548381228905047</v>
      </c>
      <c r="AH8" s="149">
        <v>0</v>
      </c>
      <c r="AI8" s="150">
        <v>0</v>
      </c>
      <c r="AK8" s="148" t="s">
        <v>34</v>
      </c>
      <c r="AL8" s="149">
        <v>37497.835845287264</v>
      </c>
      <c r="AM8" s="150">
        <v>0.43818134915286339</v>
      </c>
      <c r="AN8" s="149">
        <v>33881.422315623582</v>
      </c>
      <c r="AO8" s="150">
        <v>0.39592171139507903</v>
      </c>
      <c r="AP8" s="149">
        <v>14196.807360321156</v>
      </c>
      <c r="AQ8" s="150">
        <v>0.16589693945205783</v>
      </c>
      <c r="AR8" s="334">
        <v>85576.065521231983</v>
      </c>
      <c r="AT8" s="313">
        <v>4913.9715733741405</v>
      </c>
      <c r="AU8" s="150">
        <v>5.7422265716983119E-2</v>
      </c>
      <c r="AV8" s="149">
        <v>51451.105869987136</v>
      </c>
      <c r="AW8" s="150">
        <v>0.60123243054708775</v>
      </c>
      <c r="AX8" s="149">
        <v>26897.502290093296</v>
      </c>
      <c r="AY8" s="150">
        <v>0.31431104160099355</v>
      </c>
    </row>
    <row r="9" spans="1:53" s="119" customFormat="1" x14ac:dyDescent="0.2">
      <c r="A9" s="140">
        <v>97212</v>
      </c>
      <c r="B9" s="134" t="s">
        <v>9</v>
      </c>
      <c r="C9" s="332">
        <v>5310.6272913369212</v>
      </c>
      <c r="D9" s="730">
        <v>4284.1285638187301</v>
      </c>
      <c r="E9" s="136">
        <v>0.80670857297918652</v>
      </c>
      <c r="F9" s="730">
        <v>97.728725032668677</v>
      </c>
      <c r="G9" s="136">
        <v>1.8402482356856566E-2</v>
      </c>
      <c r="H9" s="730">
        <v>928.77000248552201</v>
      </c>
      <c r="I9" s="948">
        <v>0.17488894466395688</v>
      </c>
      <c r="J9" s="332">
        <v>5007.0752764477793</v>
      </c>
      <c r="K9" s="730">
        <v>4230.7240260196904</v>
      </c>
      <c r="L9" s="136">
        <v>0.84494915543213811</v>
      </c>
      <c r="M9" s="730">
        <v>162.15503056151312</v>
      </c>
      <c r="N9" s="136">
        <v>3.2385179293040793E-2</v>
      </c>
      <c r="O9" s="730">
        <v>614.19621986657603</v>
      </c>
      <c r="P9" s="948">
        <v>0.12266566527482119</v>
      </c>
      <c r="R9" s="950">
        <v>1.1841156891435611E-2</v>
      </c>
      <c r="S9" s="950">
        <v>2.5119535636450863E-3</v>
      </c>
      <c r="T9" s="950">
        <v>-9.6312320522866535E-2</v>
      </c>
      <c r="U9" s="950">
        <v>8.6226035717916982E-2</v>
      </c>
      <c r="W9" s="134" t="s">
        <v>9</v>
      </c>
      <c r="X9" s="135">
        <v>105.18970696456643</v>
      </c>
      <c r="Y9" s="136">
        <v>1.9807397731744322E-2</v>
      </c>
      <c r="Z9" s="135">
        <v>493.21025613253653</v>
      </c>
      <c r="AA9" s="136">
        <v>9.2872316032627023E-2</v>
      </c>
      <c r="AB9" s="135">
        <v>1796.9959185942373</v>
      </c>
      <c r="AC9" s="136">
        <v>0.33837733661438202</v>
      </c>
      <c r="AD9" s="135">
        <v>2075.2993422264735</v>
      </c>
      <c r="AE9" s="136">
        <v>0.39078233669529994</v>
      </c>
      <c r="AF9" s="135">
        <v>839.93206741910512</v>
      </c>
      <c r="AG9" s="136">
        <v>0.15816061292594624</v>
      </c>
      <c r="AH9" s="135"/>
      <c r="AI9" s="136">
        <v>0</v>
      </c>
      <c r="AK9" s="134" t="s">
        <v>9</v>
      </c>
      <c r="AL9" s="135">
        <v>3636.9295910225892</v>
      </c>
      <c r="AM9" s="136">
        <v>0.68483992408117422</v>
      </c>
      <c r="AN9" s="135">
        <v>619.62759222790612</v>
      </c>
      <c r="AO9" s="136">
        <v>0.1166769118289825</v>
      </c>
      <c r="AP9" s="135">
        <v>1054.0701080864255</v>
      </c>
      <c r="AQ9" s="136">
        <v>0.19848316408984318</v>
      </c>
      <c r="AR9" s="332">
        <v>5310.6272913369212</v>
      </c>
      <c r="AT9" s="519">
        <v>290.50941672274757</v>
      </c>
      <c r="AU9" s="142">
        <v>5.4703408992125564E-2</v>
      </c>
      <c r="AV9" s="135">
        <v>2721.7356300193387</v>
      </c>
      <c r="AW9" s="142">
        <v>0.51250737073174579</v>
      </c>
      <c r="AX9" s="135">
        <v>2168.1517420987216</v>
      </c>
      <c r="AY9" s="142">
        <v>0.40826659886969802</v>
      </c>
    </row>
    <row r="10" spans="1:53" s="119" customFormat="1" x14ac:dyDescent="0.2">
      <c r="A10" s="140">
        <v>97222</v>
      </c>
      <c r="B10" s="141" t="s">
        <v>17</v>
      </c>
      <c r="C10" s="331">
        <v>11650.233434377533</v>
      </c>
      <c r="D10" s="307">
        <v>9398.0174785101299</v>
      </c>
      <c r="E10" s="142">
        <v>0.80668061558135307</v>
      </c>
      <c r="F10" s="307">
        <v>559.19668672721298</v>
      </c>
      <c r="G10" s="142">
        <v>4.7998753834162175E-2</v>
      </c>
      <c r="H10" s="307">
        <v>1693.0192691401901</v>
      </c>
      <c r="I10" s="951">
        <v>0.14532063058448472</v>
      </c>
      <c r="J10" s="331">
        <v>10427.239151071835</v>
      </c>
      <c r="K10" s="307">
        <v>8905.9639259964406</v>
      </c>
      <c r="L10" s="142">
        <v>0.85410565509864422</v>
      </c>
      <c r="M10" s="307">
        <v>418.89414667951502</v>
      </c>
      <c r="N10" s="142">
        <v>4.017306408824968E-2</v>
      </c>
      <c r="O10" s="307">
        <v>1102.38107839588</v>
      </c>
      <c r="P10" s="951">
        <v>0.10572128081310614</v>
      </c>
      <c r="Q10" s="348"/>
      <c r="R10" s="952">
        <v>2.2428763092187998E-2</v>
      </c>
      <c r="S10" s="953">
        <v>1.0813569367027265E-2</v>
      </c>
      <c r="T10" s="953">
        <v>5.9478284173642537E-2</v>
      </c>
      <c r="U10" s="953">
        <v>8.9597329514453206E-2</v>
      </c>
      <c r="W10" s="141" t="s">
        <v>17</v>
      </c>
      <c r="X10" s="135">
        <v>299.64652913713354</v>
      </c>
      <c r="Y10" s="142">
        <v>2.5720216751446021E-2</v>
      </c>
      <c r="Z10" s="135">
        <v>1255.4638467134405</v>
      </c>
      <c r="AA10" s="142">
        <v>0.1077629777793821</v>
      </c>
      <c r="AB10" s="135">
        <v>4013.8317199388889</v>
      </c>
      <c r="AC10" s="142">
        <v>0.34452800817663154</v>
      </c>
      <c r="AD10" s="135">
        <v>4752.437839889647</v>
      </c>
      <c r="AE10" s="142">
        <v>0.4079264047934133</v>
      </c>
      <c r="AF10" s="135">
        <v>1328.8534986984084</v>
      </c>
      <c r="AG10" s="142">
        <v>0.11406239249912579</v>
      </c>
      <c r="AH10" s="135"/>
      <c r="AI10" s="142">
        <v>0</v>
      </c>
      <c r="AK10" s="141" t="s">
        <v>17</v>
      </c>
      <c r="AL10" s="135">
        <v>5995.9507721807331</v>
      </c>
      <c r="AM10" s="142">
        <v>0.51466357356307291</v>
      </c>
      <c r="AN10" s="135">
        <v>3372.1089507908991</v>
      </c>
      <c r="AO10" s="142">
        <v>0.28944561238064753</v>
      </c>
      <c r="AP10" s="135">
        <v>2282.1737114059015</v>
      </c>
      <c r="AQ10" s="142">
        <v>0.19589081405627964</v>
      </c>
      <c r="AR10" s="331">
        <v>11650.233434377533</v>
      </c>
      <c r="AT10" s="519">
        <v>179.74674046834741</v>
      </c>
      <c r="AU10" s="142">
        <v>1.5428595614054423E-2</v>
      </c>
      <c r="AV10" s="135">
        <v>5390.5838820448271</v>
      </c>
      <c r="AW10" s="142">
        <v>0.46270179154850932</v>
      </c>
      <c r="AX10" s="135">
        <v>5597.720258537518</v>
      </c>
      <c r="AY10" s="142">
        <v>0.48048138177384098</v>
      </c>
    </row>
    <row r="11" spans="1:53" s="119" customFormat="1" x14ac:dyDescent="0.2">
      <c r="A11" s="140">
        <v>97228</v>
      </c>
      <c r="B11" s="141" t="s">
        <v>23</v>
      </c>
      <c r="C11" s="331">
        <v>8544.8873351369348</v>
      </c>
      <c r="D11" s="307">
        <v>7007.5086355919302</v>
      </c>
      <c r="E11" s="142">
        <v>0.82008203979200067</v>
      </c>
      <c r="F11" s="307">
        <v>112.65485245830538</v>
      </c>
      <c r="G11" s="142">
        <v>1.3183889738962843E-2</v>
      </c>
      <c r="H11" s="307">
        <v>1424.7238470867001</v>
      </c>
      <c r="I11" s="951">
        <v>0.1667340704690366</v>
      </c>
      <c r="J11" s="331">
        <v>8388.4855524022423</v>
      </c>
      <c r="K11" s="307">
        <v>7013.9255863285307</v>
      </c>
      <c r="L11" s="142">
        <v>0.83613729111328405</v>
      </c>
      <c r="M11" s="307">
        <v>92.684968469631599</v>
      </c>
      <c r="N11" s="142">
        <v>1.1049070525380955E-2</v>
      </c>
      <c r="O11" s="307">
        <v>1281.8749976040799</v>
      </c>
      <c r="P11" s="951">
        <v>0.15281363836133502</v>
      </c>
      <c r="R11" s="953">
        <v>3.7014602818479236E-3</v>
      </c>
      <c r="S11" s="953">
        <v>-1.8304443815142513E-4</v>
      </c>
      <c r="T11" s="953">
        <v>3.9795944714974274E-2</v>
      </c>
      <c r="U11" s="952">
        <v>2.1355667971473258E-2</v>
      </c>
      <c r="W11" s="141" t="s">
        <v>23</v>
      </c>
      <c r="X11" s="135">
        <v>72.615869954947939</v>
      </c>
      <c r="Y11" s="142">
        <v>8.4981658747387383E-3</v>
      </c>
      <c r="Z11" s="135">
        <v>530.64887493004017</v>
      </c>
      <c r="AA11" s="142">
        <v>6.2101330786187167E-2</v>
      </c>
      <c r="AB11" s="135">
        <v>2767.6467385500432</v>
      </c>
      <c r="AC11" s="142">
        <v>0.3238950532641155</v>
      </c>
      <c r="AD11" s="135">
        <v>3031.6647510759208</v>
      </c>
      <c r="AE11" s="142">
        <v>0.3547928289948995</v>
      </c>
      <c r="AF11" s="135">
        <v>2142.3111006259833</v>
      </c>
      <c r="AG11" s="142">
        <v>0.25071262108005921</v>
      </c>
      <c r="AH11" s="135"/>
      <c r="AI11" s="142">
        <v>0</v>
      </c>
      <c r="AK11" s="141" t="s">
        <v>23</v>
      </c>
      <c r="AL11" s="135">
        <v>5996.1222075488886</v>
      </c>
      <c r="AM11" s="142">
        <v>0.70172045252048942</v>
      </c>
      <c r="AN11" s="135">
        <v>978.85259417633142</v>
      </c>
      <c r="AO11" s="142">
        <v>0.1145541837808965</v>
      </c>
      <c r="AP11" s="135">
        <v>1569.9125334117152</v>
      </c>
      <c r="AQ11" s="142">
        <v>0.18372536369861414</v>
      </c>
      <c r="AR11" s="331">
        <v>8544.8873351369348</v>
      </c>
      <c r="AT11" s="519">
        <v>355.5213056291426</v>
      </c>
      <c r="AU11" s="142">
        <v>4.1606318689214786E-2</v>
      </c>
      <c r="AV11" s="135">
        <v>5145.3512385079839</v>
      </c>
      <c r="AW11" s="142">
        <v>0.60215553894433271</v>
      </c>
      <c r="AX11" s="135">
        <v>2898.7818002955692</v>
      </c>
      <c r="AY11" s="142">
        <v>0.33924166423770818</v>
      </c>
    </row>
    <row r="12" spans="1:53" s="119" customFormat="1" x14ac:dyDescent="0.2">
      <c r="A12" s="140">
        <v>97230</v>
      </c>
      <c r="B12" s="141" t="s">
        <v>25</v>
      </c>
      <c r="C12" s="331">
        <v>6897.5553911459692</v>
      </c>
      <c r="D12" s="307">
        <v>5562.8730614741398</v>
      </c>
      <c r="E12" s="142">
        <v>0.80649922269778485</v>
      </c>
      <c r="F12" s="307">
        <v>391.70500819655649</v>
      </c>
      <c r="G12" s="142">
        <v>5.6788961593460738E-2</v>
      </c>
      <c r="H12" s="307">
        <v>942.97732147527302</v>
      </c>
      <c r="I12" s="951">
        <v>0.13671181570875438</v>
      </c>
      <c r="J12" s="331">
        <v>6577.7012853231045</v>
      </c>
      <c r="K12" s="307">
        <v>5511.0407011102607</v>
      </c>
      <c r="L12" s="142">
        <v>0.83783687675314555</v>
      </c>
      <c r="M12" s="307">
        <v>328.67968033385699</v>
      </c>
      <c r="N12" s="142">
        <v>4.9968775728269008E-2</v>
      </c>
      <c r="O12" s="307">
        <v>737.98090387898708</v>
      </c>
      <c r="P12" s="951">
        <v>0.11219434751858552</v>
      </c>
      <c r="R12" s="955">
        <v>9.541577773828136E-3</v>
      </c>
      <c r="S12" s="956">
        <v>1.8740001816524021E-3</v>
      </c>
      <c r="T12" s="956">
        <v>3.5707816009205251E-2</v>
      </c>
      <c r="U12" s="956">
        <v>5.0246456233019154E-2</v>
      </c>
      <c r="W12" s="144" t="s">
        <v>25</v>
      </c>
      <c r="X12" s="135">
        <v>161.17277864143801</v>
      </c>
      <c r="Y12" s="145">
        <v>2.3366652313996213E-2</v>
      </c>
      <c r="Z12" s="135">
        <v>775.62652516164053</v>
      </c>
      <c r="AA12" s="145">
        <v>0.11244948118245947</v>
      </c>
      <c r="AB12" s="135">
        <v>2213.4310179080148</v>
      </c>
      <c r="AC12" s="145">
        <v>0.32090079635305002</v>
      </c>
      <c r="AD12" s="135">
        <v>2570.7731601398154</v>
      </c>
      <c r="AE12" s="145">
        <v>0.37270786740470141</v>
      </c>
      <c r="AF12" s="135">
        <v>1176.5519092950599</v>
      </c>
      <c r="AG12" s="145">
        <v>0.1705752027457928</v>
      </c>
      <c r="AH12" s="135"/>
      <c r="AI12" s="145">
        <v>0</v>
      </c>
      <c r="AK12" s="144" t="s">
        <v>25</v>
      </c>
      <c r="AL12" s="135">
        <v>3516.5257148155843</v>
      </c>
      <c r="AM12" s="145">
        <v>0.50982203337280396</v>
      </c>
      <c r="AN12" s="135">
        <v>2024.4665992514711</v>
      </c>
      <c r="AO12" s="145">
        <v>0.29350494261346172</v>
      </c>
      <c r="AP12" s="135">
        <v>1356.5630770789139</v>
      </c>
      <c r="AQ12" s="145">
        <v>0.19667302401373432</v>
      </c>
      <c r="AR12" s="331">
        <v>6897.5553911459692</v>
      </c>
      <c r="AT12" s="519">
        <v>227.69693769592919</v>
      </c>
      <c r="AU12" s="142">
        <v>3.3011251781785156E-2</v>
      </c>
      <c r="AV12" s="135">
        <v>3492.4632748291242</v>
      </c>
      <c r="AW12" s="142">
        <v>0.50633348726886873</v>
      </c>
      <c r="AX12" s="135">
        <v>2979.5772465936452</v>
      </c>
      <c r="AY12" s="142">
        <v>0.43197583457153133</v>
      </c>
    </row>
    <row r="13" spans="1:53" s="119" customFormat="1" x14ac:dyDescent="0.2">
      <c r="A13" s="147"/>
      <c r="B13" s="153" t="s">
        <v>35</v>
      </c>
      <c r="C13" s="335">
        <v>32403.303451997355</v>
      </c>
      <c r="D13" s="154">
        <v>26252.527739394929</v>
      </c>
      <c r="E13" s="155">
        <v>0.81018059711985047</v>
      </c>
      <c r="F13" s="154">
        <v>1161.2852724147435</v>
      </c>
      <c r="G13" s="155">
        <v>3.5838484003184602E-2</v>
      </c>
      <c r="H13" s="154">
        <v>4989.4904401876847</v>
      </c>
      <c r="I13" s="959">
        <v>0.153980918876965</v>
      </c>
      <c r="J13" s="335">
        <v>30400.501265244959</v>
      </c>
      <c r="K13" s="154">
        <v>25661.654239454921</v>
      </c>
      <c r="L13" s="155">
        <v>0.8441194444643032</v>
      </c>
      <c r="M13" s="154">
        <v>1002.4138260445168</v>
      </c>
      <c r="N13" s="155">
        <v>3.2973595313394236E-2</v>
      </c>
      <c r="O13" s="154">
        <v>3736.4331997455229</v>
      </c>
      <c r="P13" s="959">
        <v>0.12290696022230263</v>
      </c>
      <c r="R13" s="330">
        <v>1.2842015196678158E-2</v>
      </c>
      <c r="S13" s="330">
        <v>4.5632710537146792E-3</v>
      </c>
      <c r="T13" s="330">
        <v>2.9860435506388505E-2</v>
      </c>
      <c r="U13" s="330">
        <v>5.954594690370052E-2</v>
      </c>
      <c r="W13" s="153" t="s">
        <v>35</v>
      </c>
      <c r="X13" s="154">
        <v>638.62488469808591</v>
      </c>
      <c r="Y13" s="155">
        <v>1.970863512864213E-2</v>
      </c>
      <c r="Z13" s="154">
        <v>3054.9495029376576</v>
      </c>
      <c r="AA13" s="155">
        <v>9.4278952374818717E-2</v>
      </c>
      <c r="AB13" s="154">
        <v>10791.905394991185</v>
      </c>
      <c r="AC13" s="155">
        <v>0.33304954264858966</v>
      </c>
      <c r="AD13" s="154">
        <v>12430.175093331856</v>
      </c>
      <c r="AE13" s="155">
        <v>0.38360826734058356</v>
      </c>
      <c r="AF13" s="154">
        <v>5487.6485760385567</v>
      </c>
      <c r="AG13" s="155">
        <v>0.1693546025073655</v>
      </c>
      <c r="AH13" s="154">
        <v>0</v>
      </c>
      <c r="AI13" s="155">
        <v>0</v>
      </c>
      <c r="AK13" s="153" t="s">
        <v>35</v>
      </c>
      <c r="AL13" s="154">
        <v>19145.528285567794</v>
      </c>
      <c r="AM13" s="155">
        <v>0.59085112460617517</v>
      </c>
      <c r="AN13" s="154">
        <v>6995.0557364466076</v>
      </c>
      <c r="AO13" s="155">
        <v>0.21587477174384914</v>
      </c>
      <c r="AP13" s="154">
        <v>6262.7194299829562</v>
      </c>
      <c r="AQ13" s="155">
        <v>0.19327410364997583</v>
      </c>
      <c r="AR13" s="335">
        <v>32403.303451997355</v>
      </c>
      <c r="AT13" s="315">
        <v>1053.4744005161667</v>
      </c>
      <c r="AU13" s="155">
        <v>3.2511327188500902E-2</v>
      </c>
      <c r="AV13" s="154">
        <v>16750.134025401276</v>
      </c>
      <c r="AW13" s="155">
        <v>0.51692674020768059</v>
      </c>
      <c r="AX13" s="154">
        <v>13644.231047525456</v>
      </c>
      <c r="AY13" s="155">
        <v>0.42107531004479787</v>
      </c>
    </row>
    <row r="14" spans="1:53" s="119" customFormat="1" x14ac:dyDescent="0.2">
      <c r="A14" s="140">
        <v>97201</v>
      </c>
      <c r="B14" s="141" t="s">
        <v>32</v>
      </c>
      <c r="C14" s="331">
        <v>974</v>
      </c>
      <c r="D14" s="307">
        <v>772</v>
      </c>
      <c r="E14" s="142">
        <v>0.79260780287474331</v>
      </c>
      <c r="F14" s="307">
        <v>8</v>
      </c>
      <c r="G14" s="142">
        <v>8.2135523613963042E-3</v>
      </c>
      <c r="H14" s="307">
        <v>194</v>
      </c>
      <c r="I14" s="951">
        <v>0.19917864476386038</v>
      </c>
      <c r="J14" s="331">
        <v>781</v>
      </c>
      <c r="K14" s="307">
        <v>666</v>
      </c>
      <c r="L14" s="142">
        <v>0.85275288092189505</v>
      </c>
      <c r="M14" s="307">
        <v>9</v>
      </c>
      <c r="N14" s="142">
        <v>1.1523687580025609E-2</v>
      </c>
      <c r="O14" s="307">
        <v>106</v>
      </c>
      <c r="P14" s="951">
        <v>0.13572343149807939</v>
      </c>
      <c r="R14" s="960">
        <v>4.5157122695303142E-2</v>
      </c>
      <c r="S14" s="960">
        <v>2.9979579067429984E-2</v>
      </c>
      <c r="T14" s="960">
        <v>-2.3281316138826114E-2</v>
      </c>
      <c r="U14" s="960">
        <v>0.12849378843124559</v>
      </c>
      <c r="W14" s="158" t="s">
        <v>32</v>
      </c>
      <c r="X14" s="135">
        <v>16</v>
      </c>
      <c r="Y14" s="159">
        <v>1.6427104722792608E-2</v>
      </c>
      <c r="Z14" s="135">
        <v>63</v>
      </c>
      <c r="AA14" s="159">
        <v>6.4681724845995894E-2</v>
      </c>
      <c r="AB14" s="135">
        <v>283</v>
      </c>
      <c r="AC14" s="159">
        <v>0.29055441478439425</v>
      </c>
      <c r="AD14" s="135">
        <v>402</v>
      </c>
      <c r="AE14" s="159">
        <v>0.41273100616016428</v>
      </c>
      <c r="AF14" s="135">
        <v>210</v>
      </c>
      <c r="AG14" s="159">
        <v>0.21560574948665298</v>
      </c>
      <c r="AH14" s="135"/>
      <c r="AI14" s="159">
        <v>0</v>
      </c>
      <c r="AK14" s="158" t="s">
        <v>32</v>
      </c>
      <c r="AL14" s="135">
        <v>626</v>
      </c>
      <c r="AM14" s="159">
        <v>0.64271047227926081</v>
      </c>
      <c r="AN14" s="135">
        <v>142</v>
      </c>
      <c r="AO14" s="159">
        <v>0.14579055441478439</v>
      </c>
      <c r="AP14" s="135">
        <v>206</v>
      </c>
      <c r="AQ14" s="159">
        <v>0.21149897330595482</v>
      </c>
      <c r="AR14" s="331">
        <v>974</v>
      </c>
      <c r="AT14" s="519">
        <v>81</v>
      </c>
      <c r="AU14" s="159">
        <v>8.3162217659137574E-2</v>
      </c>
      <c r="AV14" s="135">
        <v>499</v>
      </c>
      <c r="AW14" s="159">
        <v>0.51232032854209442</v>
      </c>
      <c r="AX14" s="135">
        <v>293</v>
      </c>
      <c r="AY14" s="159">
        <v>0.30082135523613962</v>
      </c>
    </row>
    <row r="15" spans="1:53" s="119" customFormat="1" x14ac:dyDescent="0.2">
      <c r="A15" s="140">
        <v>97203</v>
      </c>
      <c r="B15" s="141" t="s">
        <v>1</v>
      </c>
      <c r="C15" s="331">
        <v>1714.6295966489849</v>
      </c>
      <c r="D15" s="307">
        <v>1490.62801666006</v>
      </c>
      <c r="E15" s="142">
        <v>0.86935861807896808</v>
      </c>
      <c r="F15" s="307">
        <v>13.2807260862999</v>
      </c>
      <c r="G15" s="142">
        <v>7.7455364775315377E-3</v>
      </c>
      <c r="H15" s="307">
        <v>210.72085390262501</v>
      </c>
      <c r="I15" s="951">
        <v>0.12289584544350035</v>
      </c>
      <c r="J15" s="331">
        <v>1834.0206686769216</v>
      </c>
      <c r="K15" s="307">
        <v>1436.95777045519</v>
      </c>
      <c r="L15" s="142">
        <v>0.78350140486247832</v>
      </c>
      <c r="M15" s="307">
        <v>49.777564500100425</v>
      </c>
      <c r="N15" s="142">
        <v>2.7141223297123686E-2</v>
      </c>
      <c r="O15" s="307">
        <v>347.28533372163099</v>
      </c>
      <c r="P15" s="951">
        <v>0.18935737184039789</v>
      </c>
      <c r="R15" s="953">
        <v>-1.3372495955947139E-2</v>
      </c>
      <c r="S15" s="953">
        <v>7.3608185095426215E-3</v>
      </c>
      <c r="T15" s="953">
        <v>-0.23221851460875276</v>
      </c>
      <c r="U15" s="952">
        <v>-9.5092443332184251E-2</v>
      </c>
      <c r="W15" s="141" t="s">
        <v>1</v>
      </c>
      <c r="X15" s="135">
        <v>6.8287932700395588</v>
      </c>
      <c r="Y15" s="142">
        <v>3.9826638262780052E-3</v>
      </c>
      <c r="Z15" s="135">
        <v>92.930740736047753</v>
      </c>
      <c r="AA15" s="142">
        <v>5.4198726604083182E-2</v>
      </c>
      <c r="AB15" s="135">
        <v>370.43543990367624</v>
      </c>
      <c r="AC15" s="142">
        <v>0.21604400193933601</v>
      </c>
      <c r="AD15" s="135">
        <v>832.14820028306872</v>
      </c>
      <c r="AE15" s="142">
        <v>0.48532242876793419</v>
      </c>
      <c r="AF15" s="135">
        <v>412.28642245615703</v>
      </c>
      <c r="AG15" s="142">
        <v>0.24045217886237114</v>
      </c>
      <c r="AH15" s="135"/>
      <c r="AI15" s="142">
        <v>0</v>
      </c>
      <c r="AK15" s="141" t="s">
        <v>1</v>
      </c>
      <c r="AL15" s="135">
        <v>1297.4707213075162</v>
      </c>
      <c r="AM15" s="142">
        <v>0.75670612699282103</v>
      </c>
      <c r="AN15" s="135">
        <v>184.3774182910681</v>
      </c>
      <c r="AO15" s="142">
        <v>0.10753192330950614</v>
      </c>
      <c r="AP15" s="135">
        <v>232.7814570504006</v>
      </c>
      <c r="AQ15" s="142">
        <v>0.13576194969767286</v>
      </c>
      <c r="AR15" s="331">
        <v>1714.6295966489849</v>
      </c>
      <c r="AT15" s="519">
        <v>202.84783500076256</v>
      </c>
      <c r="AU15" s="142">
        <v>0.11830417216476469</v>
      </c>
      <c r="AV15" s="135">
        <v>988.5378237226505</v>
      </c>
      <c r="AW15" s="142">
        <v>0.57653141276379227</v>
      </c>
      <c r="AX15" s="135">
        <v>519.34177034269635</v>
      </c>
      <c r="AY15" s="142">
        <v>0.30288860717071525</v>
      </c>
    </row>
    <row r="16" spans="1:53" s="119" customFormat="1" x14ac:dyDescent="0.2">
      <c r="A16" s="140">
        <v>97211</v>
      </c>
      <c r="B16" s="141" t="s">
        <v>30</v>
      </c>
      <c r="C16" s="331">
        <v>389.9816141247498</v>
      </c>
      <c r="D16" s="307">
        <v>288.34985422740499</v>
      </c>
      <c r="E16" s="142">
        <v>0.73939345800842249</v>
      </c>
      <c r="F16" s="307">
        <v>14.055456156015769</v>
      </c>
      <c r="G16" s="142">
        <v>3.6041330275430931E-2</v>
      </c>
      <c r="H16" s="307">
        <v>87.576303741328999</v>
      </c>
      <c r="I16" s="951">
        <v>0.22456521171614655</v>
      </c>
      <c r="J16" s="331">
        <v>401.84328780438693</v>
      </c>
      <c r="K16" s="307">
        <v>304.81983471074403</v>
      </c>
      <c r="L16" s="142">
        <v>0.75855400341818602</v>
      </c>
      <c r="M16" s="307">
        <v>31.120730237583601</v>
      </c>
      <c r="N16" s="142">
        <v>7.7444942299827194E-2</v>
      </c>
      <c r="O16" s="307">
        <v>65.902722856059299</v>
      </c>
      <c r="P16" s="951">
        <v>0.16400105428198677</v>
      </c>
      <c r="R16" s="953">
        <v>-5.9745979879936018E-3</v>
      </c>
      <c r="S16" s="953">
        <v>-1.1047796203788263E-2</v>
      </c>
      <c r="T16" s="953">
        <v>-0.14698035482522331</v>
      </c>
      <c r="U16" s="953">
        <v>5.8514107675434301E-2</v>
      </c>
      <c r="W16" s="141" t="s">
        <v>30</v>
      </c>
      <c r="X16" s="135">
        <v>0.92419825072886297</v>
      </c>
      <c r="Y16" s="142">
        <v>2.3698508269500741E-3</v>
      </c>
      <c r="Z16" s="135">
        <v>26.958739955486301</v>
      </c>
      <c r="AA16" s="142">
        <v>6.9128233175789075E-2</v>
      </c>
      <c r="AB16" s="135">
        <v>96.116618075801739</v>
      </c>
      <c r="AC16" s="142">
        <v>0.24646448600280768</v>
      </c>
      <c r="AD16" s="135">
        <v>190.04081059861747</v>
      </c>
      <c r="AE16" s="142">
        <v>0.48730710299031177</v>
      </c>
      <c r="AF16" s="135">
        <v>75.941247244116028</v>
      </c>
      <c r="AG16" s="142">
        <v>0.19473032700414297</v>
      </c>
      <c r="AH16" s="135"/>
      <c r="AI16" s="142">
        <v>0</v>
      </c>
      <c r="AK16" s="141" t="s">
        <v>30</v>
      </c>
      <c r="AL16" s="135">
        <v>255.0787172011662</v>
      </c>
      <c r="AM16" s="142">
        <v>0.65407882823822039</v>
      </c>
      <c r="AN16" s="135">
        <v>33.271137026239067</v>
      </c>
      <c r="AO16" s="142">
        <v>8.5314629770202655E-2</v>
      </c>
      <c r="AP16" s="135">
        <v>101.63175989734455</v>
      </c>
      <c r="AQ16" s="142">
        <v>0.26060654199157685</v>
      </c>
      <c r="AR16" s="331">
        <v>389.98161412474985</v>
      </c>
      <c r="AT16" s="519">
        <v>57.963745993320209</v>
      </c>
      <c r="AU16" s="142">
        <v>0.14863199672479532</v>
      </c>
      <c r="AV16" s="135">
        <v>227.66947306195078</v>
      </c>
      <c r="AW16" s="142">
        <v>0.58379540167019872</v>
      </c>
      <c r="AX16" s="135">
        <v>94.94942187784153</v>
      </c>
      <c r="AY16" s="142">
        <v>0.24347153414126979</v>
      </c>
    </row>
    <row r="17" spans="1:51" s="119" customFormat="1" x14ac:dyDescent="0.2">
      <c r="A17" s="140">
        <v>97214</v>
      </c>
      <c r="B17" s="141" t="s">
        <v>11</v>
      </c>
      <c r="C17" s="331">
        <v>3826.3087352503953</v>
      </c>
      <c r="D17" s="307">
        <v>2937.2661060769301</v>
      </c>
      <c r="E17" s="142">
        <v>0.76765005369717354</v>
      </c>
      <c r="F17" s="307">
        <v>58.078161704799243</v>
      </c>
      <c r="G17" s="142">
        <v>1.5178639708224848E-2</v>
      </c>
      <c r="H17" s="307">
        <v>830.96446746866604</v>
      </c>
      <c r="I17" s="951">
        <v>0.21717130659460165</v>
      </c>
      <c r="J17" s="331">
        <v>3346.7411516505485</v>
      </c>
      <c r="K17" s="307">
        <v>2880.3556729337502</v>
      </c>
      <c r="L17" s="142">
        <v>0.86064489078075668</v>
      </c>
      <c r="M17" s="307">
        <v>91.647801494567403</v>
      </c>
      <c r="N17" s="142">
        <v>2.738419176797359E-2</v>
      </c>
      <c r="O17" s="307">
        <v>374.73767722223101</v>
      </c>
      <c r="P17" s="951">
        <v>0.11197091745126975</v>
      </c>
      <c r="R17" s="953">
        <v>2.714457587452701E-2</v>
      </c>
      <c r="S17" s="953">
        <v>3.9207599011292782E-3</v>
      </c>
      <c r="T17" s="953">
        <v>-8.7194681070073332E-2</v>
      </c>
      <c r="U17" s="953">
        <v>0.17265704923599934</v>
      </c>
      <c r="W17" s="141" t="s">
        <v>11</v>
      </c>
      <c r="X17" s="135">
        <v>35.053795202816147</v>
      </c>
      <c r="Y17" s="142">
        <v>9.1612563512918441E-3</v>
      </c>
      <c r="Z17" s="135">
        <v>250.7714128485143</v>
      </c>
      <c r="AA17" s="142">
        <v>6.5538729412566263E-2</v>
      </c>
      <c r="AB17" s="135">
        <v>880.50412374694815</v>
      </c>
      <c r="AC17" s="142">
        <v>0.23011842082558129</v>
      </c>
      <c r="AD17" s="135">
        <v>1335.2292076144647</v>
      </c>
      <c r="AE17" s="142">
        <v>0.34896013364355105</v>
      </c>
      <c r="AF17" s="135">
        <v>1324.7501958376447</v>
      </c>
      <c r="AG17" s="142">
        <v>0.34622145976700763</v>
      </c>
      <c r="AH17" s="135"/>
      <c r="AI17" s="142">
        <v>0</v>
      </c>
      <c r="AK17" s="141" t="s">
        <v>11</v>
      </c>
      <c r="AL17" s="135">
        <v>2510.0453388846818</v>
      </c>
      <c r="AM17" s="142">
        <v>0.65599655243722077</v>
      </c>
      <c r="AN17" s="135">
        <v>411.43431852001271</v>
      </c>
      <c r="AO17" s="142">
        <v>0.10752773677921425</v>
      </c>
      <c r="AP17" s="135">
        <v>904.82907784570079</v>
      </c>
      <c r="AQ17" s="142">
        <v>0.23647571078356497</v>
      </c>
      <c r="AR17" s="331">
        <v>3826.3087352503953</v>
      </c>
      <c r="AT17" s="519">
        <v>313.39626880512566</v>
      </c>
      <c r="AU17" s="142">
        <v>8.1905640785836079E-2</v>
      </c>
      <c r="AV17" s="135">
        <v>2038.7630382853727</v>
      </c>
      <c r="AW17" s="142">
        <v>0.53282763607206807</v>
      </c>
      <c r="AX17" s="135">
        <v>1424.8917863196386</v>
      </c>
      <c r="AY17" s="142">
        <v>0.37239331295789779</v>
      </c>
    </row>
    <row r="18" spans="1:51" s="119" customFormat="1" x14ac:dyDescent="0.2">
      <c r="A18" s="140">
        <v>97215</v>
      </c>
      <c r="B18" s="141" t="s">
        <v>12</v>
      </c>
      <c r="C18" s="331">
        <v>622.6713149535592</v>
      </c>
      <c r="D18" s="307">
        <v>449.23756906077301</v>
      </c>
      <c r="E18" s="142">
        <v>0.72146822612870576</v>
      </c>
      <c r="F18" s="307">
        <v>1.09077827605526</v>
      </c>
      <c r="G18" s="142">
        <v>1.7517721627125439E-3</v>
      </c>
      <c r="H18" s="307">
        <v>172.34296761673102</v>
      </c>
      <c r="I18" s="951">
        <v>0.27678000170858186</v>
      </c>
      <c r="J18" s="331">
        <v>575.0578089897582</v>
      </c>
      <c r="K18" s="307">
        <v>460.84756097561001</v>
      </c>
      <c r="L18" s="142">
        <v>0.80139344909551125</v>
      </c>
      <c r="M18" s="307">
        <v>26.126527323497999</v>
      </c>
      <c r="N18" s="142">
        <v>4.5432871121941956E-2</v>
      </c>
      <c r="O18" s="307">
        <v>88.083720690650196</v>
      </c>
      <c r="P18" s="951">
        <v>0.15317367978254681</v>
      </c>
      <c r="R18" s="953">
        <v>1.6036876658034549E-2</v>
      </c>
      <c r="S18" s="953">
        <v>-5.090093968185605E-3</v>
      </c>
      <c r="T18" s="953">
        <v>-0.47017681584901783</v>
      </c>
      <c r="U18" s="953">
        <v>0.14366698219828522</v>
      </c>
      <c r="W18" s="141" t="s">
        <v>12</v>
      </c>
      <c r="X18" s="135">
        <v>0</v>
      </c>
      <c r="Y18" s="142">
        <v>0</v>
      </c>
      <c r="Z18" s="135">
        <v>23.239567601834352</v>
      </c>
      <c r="AA18" s="142">
        <v>3.7322367425208329E-2</v>
      </c>
      <c r="AB18" s="135">
        <v>219.32826729838817</v>
      </c>
      <c r="AC18" s="142">
        <v>0.35223762847457712</v>
      </c>
      <c r="AD18" s="135">
        <v>251.87249287289637</v>
      </c>
      <c r="AE18" s="142">
        <v>0.40450312520287179</v>
      </c>
      <c r="AF18" s="135">
        <v>128.2309871804425</v>
      </c>
      <c r="AG18" s="142">
        <v>0.2059368788973463</v>
      </c>
      <c r="AH18" s="135"/>
      <c r="AI18" s="142">
        <v>0</v>
      </c>
      <c r="AK18" s="141" t="s">
        <v>12</v>
      </c>
      <c r="AL18" s="135">
        <v>384.05801104972511</v>
      </c>
      <c r="AM18" s="142">
        <v>0.61679091653414186</v>
      </c>
      <c r="AN18" s="135">
        <v>65.179558011049949</v>
      </c>
      <c r="AO18" s="142">
        <v>0.10467730959456716</v>
      </c>
      <c r="AP18" s="135">
        <v>173.43374589278415</v>
      </c>
      <c r="AQ18" s="142">
        <v>0.27853177387129097</v>
      </c>
      <c r="AR18" s="331">
        <v>622.6713149535592</v>
      </c>
      <c r="AT18" s="519">
        <v>42.345481500132856</v>
      </c>
      <c r="AU18" s="142">
        <v>6.8006154263411209E-2</v>
      </c>
      <c r="AV18" s="135">
        <v>382.85081082772604</v>
      </c>
      <c r="AW18" s="142">
        <v>0.61485217262060687</v>
      </c>
      <c r="AX18" s="135">
        <v>178.33452059274111</v>
      </c>
      <c r="AY18" s="142">
        <v>0.28640233829631589</v>
      </c>
    </row>
    <row r="19" spans="1:51" s="119" customFormat="1" x14ac:dyDescent="0.2">
      <c r="A19" s="140">
        <v>97216</v>
      </c>
      <c r="B19" s="141" t="s">
        <v>13</v>
      </c>
      <c r="C19" s="331">
        <v>1772.5276185054065</v>
      </c>
      <c r="D19" s="307">
        <v>1481.9885092228601</v>
      </c>
      <c r="E19" s="142">
        <v>0.83608768278176182</v>
      </c>
      <c r="F19" s="307">
        <v>35.962495611520318</v>
      </c>
      <c r="G19" s="142">
        <v>2.0288821023755815E-2</v>
      </c>
      <c r="H19" s="307">
        <v>254.576613671026</v>
      </c>
      <c r="I19" s="951">
        <v>0.14362349619448228</v>
      </c>
      <c r="J19" s="331">
        <v>1643.3934054326025</v>
      </c>
      <c r="K19" s="307">
        <v>1423.53177907299</v>
      </c>
      <c r="L19" s="142">
        <v>0.86621485419570809</v>
      </c>
      <c r="M19" s="307">
        <v>19.7311715963755</v>
      </c>
      <c r="N19" s="142">
        <v>1.200635923884672E-2</v>
      </c>
      <c r="O19" s="307">
        <v>200.130454763237</v>
      </c>
      <c r="P19" s="951">
        <v>0.12177878656544516</v>
      </c>
      <c r="R19" s="955">
        <v>1.5243678931127658E-2</v>
      </c>
      <c r="S19" s="956">
        <v>8.0812426199146081E-3</v>
      </c>
      <c r="T19" s="955">
        <v>0.12755929568702018</v>
      </c>
      <c r="U19" s="955">
        <v>4.9303362610851664E-2</v>
      </c>
      <c r="W19" s="144" t="s">
        <v>13</v>
      </c>
      <c r="X19" s="135">
        <v>52.143641816236808</v>
      </c>
      <c r="Y19" s="145">
        <v>2.9417675229345241E-2</v>
      </c>
      <c r="Z19" s="135">
        <v>124.88985001471548</v>
      </c>
      <c r="AA19" s="145">
        <v>7.045862005807417E-2</v>
      </c>
      <c r="AB19" s="135">
        <v>438.15703446444832</v>
      </c>
      <c r="AC19" s="145">
        <v>0.24719334688499911</v>
      </c>
      <c r="AD19" s="135">
        <v>733.01786935143195</v>
      </c>
      <c r="AE19" s="145">
        <v>0.41354383519818544</v>
      </c>
      <c r="AF19" s="135">
        <v>424.31922285857837</v>
      </c>
      <c r="AG19" s="145">
        <v>0.23938652262939852</v>
      </c>
      <c r="AH19" s="135"/>
      <c r="AI19" s="145">
        <v>0</v>
      </c>
      <c r="AK19" s="144" t="s">
        <v>13</v>
      </c>
      <c r="AL19" s="135">
        <v>1210.0169337768405</v>
      </c>
      <c r="AM19" s="145">
        <v>0.68265053878095594</v>
      </c>
      <c r="AN19" s="135">
        <v>267.8663441185372</v>
      </c>
      <c r="AO19" s="145">
        <v>0.15112111163853223</v>
      </c>
      <c r="AP19" s="135">
        <v>294.64434061002885</v>
      </c>
      <c r="AQ19" s="145">
        <v>0.16622834958051183</v>
      </c>
      <c r="AR19" s="331">
        <v>1772.5276185054065</v>
      </c>
      <c r="AT19" s="519">
        <v>79.799496823299762</v>
      </c>
      <c r="AU19" s="145">
        <v>4.5020171189539271E-2</v>
      </c>
      <c r="AV19" s="135">
        <v>955.40696339396743</v>
      </c>
      <c r="AW19" s="145">
        <v>0.53900822386032299</v>
      </c>
      <c r="AX19" s="135">
        <v>645.59286436696834</v>
      </c>
      <c r="AY19" s="145">
        <v>0.36422161078163146</v>
      </c>
    </row>
    <row r="20" spans="1:51" s="119" customFormat="1" x14ac:dyDescent="0.2">
      <c r="A20" s="147"/>
      <c r="B20" s="153" t="s">
        <v>36</v>
      </c>
      <c r="C20" s="335">
        <v>9300.118879483096</v>
      </c>
      <c r="D20" s="154">
        <v>7419.4700552480281</v>
      </c>
      <c r="E20" s="155">
        <v>0.79778228121535633</v>
      </c>
      <c r="F20" s="154">
        <v>130.46761783469049</v>
      </c>
      <c r="G20" s="155">
        <v>1.402859678735009E-2</v>
      </c>
      <c r="H20" s="154">
        <v>1750.1812064003773</v>
      </c>
      <c r="I20" s="959">
        <v>0.18818912199729354</v>
      </c>
      <c r="J20" s="335">
        <v>8582.0563225542173</v>
      </c>
      <c r="K20" s="154">
        <v>7172.5126181482847</v>
      </c>
      <c r="L20" s="155">
        <v>0.83575688023608541</v>
      </c>
      <c r="M20" s="154">
        <v>227.40379515212496</v>
      </c>
      <c r="N20" s="155">
        <v>2.649758829413559E-2</v>
      </c>
      <c r="O20" s="154">
        <v>1182.1399092538086</v>
      </c>
      <c r="P20" s="959">
        <v>0.13774553146977908</v>
      </c>
      <c r="R20" s="330">
        <v>1.6200555355871948E-2</v>
      </c>
      <c r="S20" s="330">
        <v>6.7932915118265047E-3</v>
      </c>
      <c r="T20" s="330">
        <v>-0.10516903345994788</v>
      </c>
      <c r="U20" s="330">
        <v>8.1640218753263216E-2</v>
      </c>
      <c r="W20" s="153" t="s">
        <v>36</v>
      </c>
      <c r="X20" s="154">
        <v>110.95042853982137</v>
      </c>
      <c r="Y20" s="155">
        <v>1.1930001108328632E-2</v>
      </c>
      <c r="Z20" s="154">
        <v>581.79031115659814</v>
      </c>
      <c r="AA20" s="155">
        <v>6.2557298320140856E-2</v>
      </c>
      <c r="AB20" s="154">
        <v>2287.5414834892626</v>
      </c>
      <c r="AC20" s="155">
        <v>0.24596905836717703</v>
      </c>
      <c r="AD20" s="154">
        <v>3744.3085807204789</v>
      </c>
      <c r="AE20" s="155">
        <v>0.40260867944180395</v>
      </c>
      <c r="AF20" s="154">
        <v>2575.5280755769386</v>
      </c>
      <c r="AG20" s="155">
        <v>0.27693496276254992</v>
      </c>
      <c r="AH20" s="154">
        <v>0</v>
      </c>
      <c r="AI20" s="155">
        <v>0</v>
      </c>
      <c r="AK20" s="153" t="s">
        <v>36</v>
      </c>
      <c r="AL20" s="154">
        <v>6282.6697222199291</v>
      </c>
      <c r="AM20" s="155">
        <v>0.67554724876475147</v>
      </c>
      <c r="AN20" s="154">
        <v>1104.1287759669071</v>
      </c>
      <c r="AO20" s="155">
        <v>0.11872200670495892</v>
      </c>
      <c r="AP20" s="154">
        <v>1913.320381296259</v>
      </c>
      <c r="AQ20" s="155">
        <v>0.2057307445302895</v>
      </c>
      <c r="AR20" s="335">
        <v>9300.118879483096</v>
      </c>
      <c r="AT20" s="315">
        <v>777.35282812264109</v>
      </c>
      <c r="AU20" s="155">
        <v>8.3585257155965154E-2</v>
      </c>
      <c r="AV20" s="154">
        <v>5092.2281092916674</v>
      </c>
      <c r="AW20" s="155">
        <v>0.54754441048335234</v>
      </c>
      <c r="AX20" s="154">
        <v>3156.1103634998863</v>
      </c>
      <c r="AY20" s="155">
        <v>0.33936236777172296</v>
      </c>
    </row>
    <row r="21" spans="1:51" s="119" customFormat="1" x14ac:dyDescent="0.2">
      <c r="A21" s="140">
        <v>97234</v>
      </c>
      <c r="B21" s="141" t="s">
        <v>2</v>
      </c>
      <c r="C21" s="331">
        <v>971.71709916431882</v>
      </c>
      <c r="D21" s="307">
        <v>626.87541695553898</v>
      </c>
      <c r="E21" s="142">
        <v>0.64512131925501226</v>
      </c>
      <c r="F21" s="307">
        <v>32.259383174369731</v>
      </c>
      <c r="G21" s="142">
        <v>3.3198328198724661E-2</v>
      </c>
      <c r="H21" s="307">
        <v>312.58229903441003</v>
      </c>
      <c r="I21" s="951">
        <v>0.32168035254626293</v>
      </c>
      <c r="J21" s="331">
        <v>722.94231136168059</v>
      </c>
      <c r="K21" s="307">
        <v>540.60588965756699</v>
      </c>
      <c r="L21" s="142">
        <v>0.74778565476313286</v>
      </c>
      <c r="M21" s="307">
        <v>45.083181190577491</v>
      </c>
      <c r="N21" s="142">
        <v>6.236068975636818E-2</v>
      </c>
      <c r="O21" s="307">
        <v>137.25324051353601</v>
      </c>
      <c r="P21" s="951">
        <v>0.18985365548049882</v>
      </c>
      <c r="R21" s="960">
        <v>6.0931246322795118E-2</v>
      </c>
      <c r="S21" s="960">
        <v>3.0054237971257836E-2</v>
      </c>
      <c r="T21" s="961">
        <v>-6.4748741810273236E-2</v>
      </c>
      <c r="U21" s="960">
        <v>0.17893091102757053</v>
      </c>
      <c r="W21" s="158" t="s">
        <v>2</v>
      </c>
      <c r="X21" s="135">
        <v>14.224077532216439</v>
      </c>
      <c r="Y21" s="159">
        <v>1.4638085039821993E-2</v>
      </c>
      <c r="Z21" s="135">
        <v>248.90253302524681</v>
      </c>
      <c r="AA21" s="159">
        <v>0.25614711652116046</v>
      </c>
      <c r="AB21" s="135">
        <v>177.0219888847773</v>
      </c>
      <c r="AC21" s="159">
        <v>0.18217440964764028</v>
      </c>
      <c r="AD21" s="135">
        <v>350.71951395532676</v>
      </c>
      <c r="AE21" s="159">
        <v>0.36092759328506946</v>
      </c>
      <c r="AF21" s="135">
        <v>180.84898576675187</v>
      </c>
      <c r="AG21" s="159">
        <v>0.18611279550630819</v>
      </c>
      <c r="AH21" s="135"/>
      <c r="AI21" s="159">
        <v>0</v>
      </c>
      <c r="AK21" s="158" t="s">
        <v>2</v>
      </c>
      <c r="AL21" s="135">
        <v>456.18648656894152</v>
      </c>
      <c r="AM21" s="159">
        <v>0.46946429877714818</v>
      </c>
      <c r="AN21" s="135">
        <v>162.56088608247359</v>
      </c>
      <c r="AO21" s="159">
        <v>0.16729240045510849</v>
      </c>
      <c r="AP21" s="135">
        <v>352.96972651290366</v>
      </c>
      <c r="AQ21" s="159">
        <v>0.36324330076774325</v>
      </c>
      <c r="AR21" s="331">
        <v>971.71709916431882</v>
      </c>
      <c r="AT21" s="519">
        <v>71.498051216018027</v>
      </c>
      <c r="AU21" s="159">
        <v>7.3579081069486865E-2</v>
      </c>
      <c r="AV21" s="135">
        <v>393.06621868266893</v>
      </c>
      <c r="AW21" s="159">
        <v>0.40450684568657658</v>
      </c>
      <c r="AX21" s="135">
        <v>279.72705082355856</v>
      </c>
      <c r="AY21" s="159">
        <v>0.2878688160001765</v>
      </c>
    </row>
    <row r="22" spans="1:51" s="119" customFormat="1" x14ac:dyDescent="0.2">
      <c r="A22" s="140">
        <v>97204</v>
      </c>
      <c r="B22" s="141" t="s">
        <v>3</v>
      </c>
      <c r="C22" s="331">
        <v>2028.5047286508634</v>
      </c>
      <c r="D22" s="307">
        <v>1562.7710230002001</v>
      </c>
      <c r="E22" s="142">
        <v>0.77040541287748554</v>
      </c>
      <c r="F22" s="307">
        <v>237.0626519753373</v>
      </c>
      <c r="G22" s="142">
        <v>0.11686571326506354</v>
      </c>
      <c r="H22" s="307">
        <v>228.67105367532599</v>
      </c>
      <c r="I22" s="951">
        <v>0.11272887385745098</v>
      </c>
      <c r="J22" s="331">
        <v>1833.5232756408013</v>
      </c>
      <c r="K22" s="307">
        <v>1415.51952363387</v>
      </c>
      <c r="L22" s="142">
        <v>0.77202157313173869</v>
      </c>
      <c r="M22" s="307">
        <v>75.325549219523182</v>
      </c>
      <c r="N22" s="142">
        <v>4.1082406872199384E-2</v>
      </c>
      <c r="O22" s="307">
        <v>342.678202787408</v>
      </c>
      <c r="P22" s="951">
        <v>0.18689601999606184</v>
      </c>
      <c r="R22" s="952">
        <v>2.041755006001611E-2</v>
      </c>
      <c r="S22" s="953">
        <v>1.9989960720636635E-2</v>
      </c>
      <c r="T22" s="953">
        <v>0.25772057710879404</v>
      </c>
      <c r="U22" s="952">
        <v>-7.7715430827427379E-2</v>
      </c>
      <c r="W22" s="141" t="s">
        <v>3</v>
      </c>
      <c r="X22" s="135">
        <v>48.104482900174865</v>
      </c>
      <c r="Y22" s="142">
        <v>2.3714257216530442E-2</v>
      </c>
      <c r="Z22" s="135">
        <v>276.05188758402892</v>
      </c>
      <c r="AA22" s="142">
        <v>0.13608639096820249</v>
      </c>
      <c r="AB22" s="135">
        <v>626.92704383109333</v>
      </c>
      <c r="AC22" s="142">
        <v>0.30905870465880342</v>
      </c>
      <c r="AD22" s="135">
        <v>642.94398862793958</v>
      </c>
      <c r="AE22" s="142">
        <v>0.31695464129164475</v>
      </c>
      <c r="AF22" s="135">
        <v>434.47732570762287</v>
      </c>
      <c r="AG22" s="142">
        <v>0.21418600586481701</v>
      </c>
      <c r="AH22" s="135"/>
      <c r="AI22" s="142">
        <v>0</v>
      </c>
      <c r="AK22" s="141" t="s">
        <v>3</v>
      </c>
      <c r="AL22" s="135">
        <v>1282.9192213645117</v>
      </c>
      <c r="AM22" s="142">
        <v>0.63244576324836443</v>
      </c>
      <c r="AN22" s="135">
        <v>267.81816427234139</v>
      </c>
      <c r="AO22" s="142">
        <v>0.13202737981807139</v>
      </c>
      <c r="AP22" s="135">
        <v>477.76734301401029</v>
      </c>
      <c r="AQ22" s="142">
        <v>0.23552685693356415</v>
      </c>
      <c r="AR22" s="331">
        <v>2028.5047286508634</v>
      </c>
      <c r="AT22" s="519">
        <v>239.80391679460581</v>
      </c>
      <c r="AU22" s="142">
        <v>0.11821708542631636</v>
      </c>
      <c r="AV22" s="135">
        <v>982.78872042282842</v>
      </c>
      <c r="AW22" s="142">
        <v>0.4844892430083072</v>
      </c>
      <c r="AX22" s="135">
        <v>795.69790656943417</v>
      </c>
      <c r="AY22" s="142">
        <v>0.39225834444992608</v>
      </c>
    </row>
    <row r="23" spans="1:51" s="119" customFormat="1" x14ac:dyDescent="0.2">
      <c r="A23" s="140">
        <v>97205</v>
      </c>
      <c r="B23" s="141" t="s">
        <v>4</v>
      </c>
      <c r="C23" s="331">
        <v>2084.4200691649985</v>
      </c>
      <c r="D23" s="307">
        <v>1816.9398961808904</v>
      </c>
      <c r="E23" s="142">
        <v>0.87167645478904909</v>
      </c>
      <c r="F23" s="307">
        <v>30.724073923850298</v>
      </c>
      <c r="G23" s="142">
        <v>1.4739866679636273E-2</v>
      </c>
      <c r="H23" s="307">
        <v>236.75609906025801</v>
      </c>
      <c r="I23" s="951">
        <v>0.11358367853131474</v>
      </c>
      <c r="J23" s="331">
        <v>2081.915431101515</v>
      </c>
      <c r="K23" s="307">
        <v>1787.1226725413601</v>
      </c>
      <c r="L23" s="142">
        <v>0.85840310602617331</v>
      </c>
      <c r="M23" s="307">
        <v>37.965734056989632</v>
      </c>
      <c r="N23" s="142">
        <v>1.823596361784131E-2</v>
      </c>
      <c r="O23" s="307">
        <v>256.82702450316503</v>
      </c>
      <c r="P23" s="951">
        <v>0.12336093035598526</v>
      </c>
      <c r="R23" s="953">
        <v>2.4049330903452848E-4</v>
      </c>
      <c r="S23" s="953">
        <v>3.3148478461983988E-3</v>
      </c>
      <c r="T23" s="953">
        <v>-4.144419851196357E-2</v>
      </c>
      <c r="U23" s="953">
        <v>-1.6142748146999342E-2</v>
      </c>
      <c r="W23" s="141" t="s">
        <v>4</v>
      </c>
      <c r="X23" s="135">
        <v>31.576920846399453</v>
      </c>
      <c r="Y23" s="142">
        <v>1.5149019774621969E-2</v>
      </c>
      <c r="Z23" s="135">
        <v>135.21178360585489</v>
      </c>
      <c r="AA23" s="142">
        <v>6.4867818922900514E-2</v>
      </c>
      <c r="AB23" s="135">
        <v>573.59556944117469</v>
      </c>
      <c r="AC23" s="142">
        <v>0.27518232909307594</v>
      </c>
      <c r="AD23" s="135">
        <v>777.93728463312641</v>
      </c>
      <c r="AE23" s="142">
        <v>0.37321521517721795</v>
      </c>
      <c r="AF23" s="135">
        <v>566.09851063843803</v>
      </c>
      <c r="AG23" s="142">
        <v>0.27158561703218126</v>
      </c>
      <c r="AH23" s="135"/>
      <c r="AI23" s="142">
        <v>0</v>
      </c>
      <c r="AK23" s="141" t="s">
        <v>4</v>
      </c>
      <c r="AL23" s="135">
        <v>1261.7359786496049</v>
      </c>
      <c r="AM23" s="142">
        <v>0.60531751603938733</v>
      </c>
      <c r="AN23" s="135">
        <v>548.18870557691332</v>
      </c>
      <c r="AO23" s="142">
        <v>0.26299339259217225</v>
      </c>
      <c r="AP23" s="135">
        <v>274.49538493848013</v>
      </c>
      <c r="AQ23" s="142">
        <v>0.13168909136844029</v>
      </c>
      <c r="AR23" s="331">
        <v>2084.4200691649985</v>
      </c>
      <c r="AT23" s="519">
        <v>58.948101340879447</v>
      </c>
      <c r="AU23" s="142">
        <v>2.8280336681124726E-2</v>
      </c>
      <c r="AV23" s="135">
        <v>1097.5520060429094</v>
      </c>
      <c r="AW23" s="142">
        <v>0.52655029678474541</v>
      </c>
      <c r="AX23" s="135">
        <v>862.76177381572938</v>
      </c>
      <c r="AY23" s="142">
        <v>0.41390974236845868</v>
      </c>
    </row>
    <row r="24" spans="1:51" s="119" customFormat="1" x14ac:dyDescent="0.2">
      <c r="A24" s="140">
        <v>97208</v>
      </c>
      <c r="B24" s="141" t="s">
        <v>7</v>
      </c>
      <c r="C24" s="331">
        <v>435.42387760907803</v>
      </c>
      <c r="D24" s="307">
        <v>355.12915129151304</v>
      </c>
      <c r="E24" s="142">
        <v>0.81559411312382524</v>
      </c>
      <c r="F24" s="307">
        <v>18.89287678060353</v>
      </c>
      <c r="G24" s="142">
        <v>4.3389620441452878E-2</v>
      </c>
      <c r="H24" s="307">
        <v>61.4018495369615</v>
      </c>
      <c r="I24" s="951">
        <v>0.14101626643472193</v>
      </c>
      <c r="J24" s="331">
        <v>468.50726666947952</v>
      </c>
      <c r="K24" s="307">
        <v>350.75601374570402</v>
      </c>
      <c r="L24" s="142">
        <v>0.74866717914357106</v>
      </c>
      <c r="M24" s="307">
        <v>37.51367349784001</v>
      </c>
      <c r="N24" s="142">
        <v>8.0070633193198681E-2</v>
      </c>
      <c r="O24" s="307">
        <v>80.237579425935493</v>
      </c>
      <c r="P24" s="951">
        <v>0.17126218766323031</v>
      </c>
      <c r="R24" s="953">
        <v>-1.4539589142038678E-2</v>
      </c>
      <c r="S24" s="953">
        <v>2.4812062184145223E-3</v>
      </c>
      <c r="T24" s="953">
        <v>-0.12819029439299068</v>
      </c>
      <c r="U24" s="952">
        <v>-5.2103920782308411E-2</v>
      </c>
      <c r="W24" s="141" t="s">
        <v>7</v>
      </c>
      <c r="X24" s="135">
        <v>7.8917589175891756</v>
      </c>
      <c r="Y24" s="142">
        <v>1.8124313624973888E-2</v>
      </c>
      <c r="Z24" s="135">
        <v>32.553505535055351</v>
      </c>
      <c r="AA24" s="142">
        <v>7.4762793703017291E-2</v>
      </c>
      <c r="AB24" s="135">
        <v>101.56457003829216</v>
      </c>
      <c r="AC24" s="142">
        <v>0.23325447974048971</v>
      </c>
      <c r="AD24" s="135">
        <v>223.37468272453731</v>
      </c>
      <c r="AE24" s="142">
        <v>0.51300512950987565</v>
      </c>
      <c r="AF24" s="135">
        <v>70.039360393603928</v>
      </c>
      <c r="AG24" s="142">
        <v>0.16085328342164323</v>
      </c>
      <c r="AH24" s="135"/>
      <c r="AI24" s="142">
        <v>0</v>
      </c>
      <c r="AK24" s="141" t="s">
        <v>7</v>
      </c>
      <c r="AL24" s="135">
        <v>328.49446494464945</v>
      </c>
      <c r="AM24" s="142">
        <v>0.75442455463953817</v>
      </c>
      <c r="AN24" s="135">
        <v>26.634686346863468</v>
      </c>
      <c r="AO24" s="142">
        <v>6.1169558484286873E-2</v>
      </c>
      <c r="AP24" s="135">
        <v>80.294726317565107</v>
      </c>
      <c r="AQ24" s="142">
        <v>0.18440588687617498</v>
      </c>
      <c r="AR24" s="331">
        <v>435.42387760907803</v>
      </c>
      <c r="AT24" s="519">
        <v>31.357905542014354</v>
      </c>
      <c r="AU24" s="142">
        <v>7.2016963594650096E-2</v>
      </c>
      <c r="AV24" s="135">
        <v>250.65411420777249</v>
      </c>
      <c r="AW24" s="142">
        <v>0.5756554178519554</v>
      </c>
      <c r="AX24" s="135">
        <v>151.43891812989384</v>
      </c>
      <c r="AY24" s="142">
        <v>0.34779654014715089</v>
      </c>
    </row>
    <row r="25" spans="1:51" s="119" customFormat="1" x14ac:dyDescent="0.2">
      <c r="A25" s="140">
        <v>97218</v>
      </c>
      <c r="B25" s="141" t="s">
        <v>15</v>
      </c>
      <c r="C25" s="331">
        <v>2598.4270173022283</v>
      </c>
      <c r="D25" s="307">
        <v>2071.6198561302099</v>
      </c>
      <c r="E25" s="142">
        <v>0.79725920425543961</v>
      </c>
      <c r="F25" s="307">
        <v>42.946235965110098</v>
      </c>
      <c r="G25" s="142">
        <v>1.6527782261784779E-2</v>
      </c>
      <c r="H25" s="307">
        <v>483.86092520690801</v>
      </c>
      <c r="I25" s="951">
        <v>0.18621301348277552</v>
      </c>
      <c r="J25" s="331">
        <v>2459.8817459974075</v>
      </c>
      <c r="K25" s="307">
        <v>1962.34924141335</v>
      </c>
      <c r="L25" s="142">
        <v>0.79774129167240793</v>
      </c>
      <c r="M25" s="307">
        <v>64.02844468275849</v>
      </c>
      <c r="N25" s="142">
        <v>2.6029074278445405E-2</v>
      </c>
      <c r="O25" s="307">
        <v>433.504059901299</v>
      </c>
      <c r="P25" s="951">
        <v>0.17622963404914663</v>
      </c>
      <c r="R25" s="953">
        <v>1.1018863485166452E-2</v>
      </c>
      <c r="S25" s="953">
        <v>1.0896639065433034E-2</v>
      </c>
      <c r="T25" s="953">
        <v>-7.6768889419047914E-2</v>
      </c>
      <c r="U25" s="952">
        <v>2.2222595464224115E-2</v>
      </c>
      <c r="W25" s="141" t="s">
        <v>15</v>
      </c>
      <c r="X25" s="135">
        <v>68.315895761888029</v>
      </c>
      <c r="Y25" s="142">
        <v>2.6291250555428653E-2</v>
      </c>
      <c r="Z25" s="135">
        <v>398.46546620034576</v>
      </c>
      <c r="AA25" s="142">
        <v>0.15334872349581927</v>
      </c>
      <c r="AB25" s="135">
        <v>581.30747804372049</v>
      </c>
      <c r="AC25" s="142">
        <v>0.22371514542180712</v>
      </c>
      <c r="AD25" s="135">
        <v>872.35710302166945</v>
      </c>
      <c r="AE25" s="142">
        <v>0.33572507413634389</v>
      </c>
      <c r="AF25" s="135">
        <v>677.9810742746065</v>
      </c>
      <c r="AG25" s="142">
        <v>0.26091980639060186</v>
      </c>
      <c r="AH25" s="135"/>
      <c r="AI25" s="142">
        <v>0</v>
      </c>
      <c r="AK25" s="141" t="s">
        <v>15</v>
      </c>
      <c r="AL25" s="135">
        <v>1760.3812748742853</v>
      </c>
      <c r="AM25" s="142">
        <v>0.67747959175007766</v>
      </c>
      <c r="AN25" s="135">
        <v>300.33531885524121</v>
      </c>
      <c r="AO25" s="142">
        <v>0.11558351143033418</v>
      </c>
      <c r="AP25" s="135">
        <v>537.71042357270153</v>
      </c>
      <c r="AQ25" s="142">
        <v>0.20693689681958824</v>
      </c>
      <c r="AR25" s="331">
        <v>2598.4270173022278</v>
      </c>
      <c r="AT25" s="519">
        <v>160.20326434279929</v>
      </c>
      <c r="AU25" s="142">
        <v>6.1653940355472281E-2</v>
      </c>
      <c r="AV25" s="135">
        <v>1467.8217958191121</v>
      </c>
      <c r="AW25" s="142">
        <v>0.56488859838867167</v>
      </c>
      <c r="AX25" s="135">
        <v>885.74778725745409</v>
      </c>
      <c r="AY25" s="142">
        <v>0.3408784550651211</v>
      </c>
    </row>
    <row r="26" spans="1:51" s="119" customFormat="1" x14ac:dyDescent="0.2">
      <c r="A26" s="140">
        <v>97233</v>
      </c>
      <c r="B26" s="141" t="s">
        <v>16</v>
      </c>
      <c r="C26" s="331">
        <v>1000.8524936157564</v>
      </c>
      <c r="D26" s="307">
        <v>800.07741987041209</v>
      </c>
      <c r="E26" s="142">
        <v>0.79939593993515579</v>
      </c>
      <c r="F26" s="307">
        <v>60.9830831469503</v>
      </c>
      <c r="G26" s="142">
        <v>6.0931139739321766E-2</v>
      </c>
      <c r="H26" s="307">
        <v>139.79199059839399</v>
      </c>
      <c r="I26" s="951">
        <v>0.13967292032552242</v>
      </c>
      <c r="J26" s="331">
        <v>1068.8720514466418</v>
      </c>
      <c r="K26" s="307">
        <v>779.96499963585109</v>
      </c>
      <c r="L26" s="142">
        <v>0.72970847968213248</v>
      </c>
      <c r="M26" s="307">
        <v>126.61265218799571</v>
      </c>
      <c r="N26" s="142">
        <v>0.11845445113532022</v>
      </c>
      <c r="O26" s="307">
        <v>162.294399622795</v>
      </c>
      <c r="P26" s="951">
        <v>0.1518370691825473</v>
      </c>
      <c r="R26" s="952">
        <v>-1.3064272677641431E-2</v>
      </c>
      <c r="S26" s="953">
        <v>5.1048759862475368E-3</v>
      </c>
      <c r="T26" s="953">
        <v>-0.13593491966389659</v>
      </c>
      <c r="U26" s="952">
        <v>-2.9410137134082803E-2</v>
      </c>
      <c r="W26" s="141" t="s">
        <v>16</v>
      </c>
      <c r="X26" s="135">
        <v>17.513611979686225</v>
      </c>
      <c r="Y26" s="142">
        <v>1.7498694454379793E-2</v>
      </c>
      <c r="Z26" s="135">
        <v>88.392445004091911</v>
      </c>
      <c r="AA26" s="142">
        <v>8.8317155193127994E-2</v>
      </c>
      <c r="AB26" s="135">
        <v>273.14133854936489</v>
      </c>
      <c r="AC26" s="142">
        <v>0.27290868563717474</v>
      </c>
      <c r="AD26" s="135">
        <v>349.45572792274993</v>
      </c>
      <c r="AE26" s="142">
        <v>0.34915807289471734</v>
      </c>
      <c r="AF26" s="135">
        <v>272.34937015986344</v>
      </c>
      <c r="AG26" s="142">
        <v>0.27211739182060007</v>
      </c>
      <c r="AH26" s="135"/>
      <c r="AI26" s="142">
        <v>0</v>
      </c>
      <c r="AK26" s="141" t="s">
        <v>16</v>
      </c>
      <c r="AL26" s="135">
        <v>689.6107906001539</v>
      </c>
      <c r="AM26" s="142">
        <v>0.68902340254837469</v>
      </c>
      <c r="AN26" s="135">
        <v>104.48648342426574</v>
      </c>
      <c r="AO26" s="142">
        <v>0.10439748523460221</v>
      </c>
      <c r="AP26" s="135">
        <v>206.75521959133675</v>
      </c>
      <c r="AQ26" s="142">
        <v>0.2065791122170231</v>
      </c>
      <c r="AR26" s="331">
        <v>1000.8524936157564</v>
      </c>
      <c r="AT26" s="519">
        <v>62.008993013421005</v>
      </c>
      <c r="AU26" s="142">
        <v>6.1956175769121144E-2</v>
      </c>
      <c r="AV26" s="135">
        <v>578.2479183280625</v>
      </c>
      <c r="AW26" s="142">
        <v>0.57775538555041184</v>
      </c>
      <c r="AX26" s="135">
        <v>349.99082776944283</v>
      </c>
      <c r="AY26" s="142">
        <v>0.34969271696075727</v>
      </c>
    </row>
    <row r="27" spans="1:51" s="119" customFormat="1" x14ac:dyDescent="0.2">
      <c r="A27" s="140">
        <v>97219</v>
      </c>
      <c r="B27" s="141" t="s">
        <v>31</v>
      </c>
      <c r="C27" s="331">
        <v>1020.0376366136818</v>
      </c>
      <c r="D27" s="307">
        <v>704.66867912491307</v>
      </c>
      <c r="E27" s="142">
        <v>0.69082615565467786</v>
      </c>
      <c r="F27" s="307">
        <v>82.224909708292685</v>
      </c>
      <c r="G27" s="142">
        <v>8.0609682189044241E-2</v>
      </c>
      <c r="H27" s="307">
        <v>233.144047780476</v>
      </c>
      <c r="I27" s="951">
        <v>0.22856416215627787</v>
      </c>
      <c r="J27" s="331">
        <v>932.95717423314545</v>
      </c>
      <c r="K27" s="307">
        <v>684.36453040203605</v>
      </c>
      <c r="L27" s="142">
        <v>0.73354334936601684</v>
      </c>
      <c r="M27" s="307">
        <v>86.617645934184495</v>
      </c>
      <c r="N27" s="142">
        <v>9.2842038548426223E-2</v>
      </c>
      <c r="O27" s="307">
        <v>161.974997896925</v>
      </c>
      <c r="P27" s="951">
        <v>0.17361461208555704</v>
      </c>
      <c r="R27" s="953">
        <v>1.8007312309349377E-2</v>
      </c>
      <c r="S27" s="953">
        <v>5.8645331994533478E-3</v>
      </c>
      <c r="T27" s="952">
        <v>-1.0355066191314766E-2</v>
      </c>
      <c r="U27" s="953">
        <v>7.556155378295748E-2</v>
      </c>
      <c r="W27" s="141" t="s">
        <v>31</v>
      </c>
      <c r="X27" s="135">
        <v>23.149700689424467</v>
      </c>
      <c r="Y27" s="142">
        <v>2.2694947576911751E-2</v>
      </c>
      <c r="Z27" s="135">
        <v>107.76681937936446</v>
      </c>
      <c r="AA27" s="142">
        <v>0.10564984615384239</v>
      </c>
      <c r="AB27" s="135">
        <v>305.31438784858881</v>
      </c>
      <c r="AC27" s="142">
        <v>0.29931678684148427</v>
      </c>
      <c r="AD27" s="135">
        <v>383.42879767903833</v>
      </c>
      <c r="AE27" s="142">
        <v>0.37589671588192003</v>
      </c>
      <c r="AF27" s="135">
        <v>200.37793101726214</v>
      </c>
      <c r="AG27" s="142">
        <v>0.19644170354583804</v>
      </c>
      <c r="AH27" s="135"/>
      <c r="AI27" s="142">
        <v>0</v>
      </c>
      <c r="AK27" s="141" t="s">
        <v>31</v>
      </c>
      <c r="AL27" s="135">
        <v>551.8764412564027</v>
      </c>
      <c r="AM27" s="142">
        <v>0.54103537109524769</v>
      </c>
      <c r="AN27" s="135">
        <v>148.23127554407509</v>
      </c>
      <c r="AO27" s="142">
        <v>0.14531941785616154</v>
      </c>
      <c r="AP27" s="135">
        <v>319.92991981320404</v>
      </c>
      <c r="AQ27" s="142">
        <v>0.31364521104859083</v>
      </c>
      <c r="AR27" s="331">
        <v>1020.0376366136818</v>
      </c>
      <c r="AT27" s="519">
        <v>87.242488919415607</v>
      </c>
      <c r="AU27" s="142">
        <v>8.5528695989143089E-2</v>
      </c>
      <c r="AV27" s="135">
        <v>577.25738758724435</v>
      </c>
      <c r="AW27" s="142">
        <v>0.56591773368639797</v>
      </c>
      <c r="AX27" s="135">
        <v>323.6638105256522</v>
      </c>
      <c r="AY27" s="142">
        <v>0.31730575314862935</v>
      </c>
    </row>
    <row r="28" spans="1:51" s="119" customFormat="1" x14ac:dyDescent="0.2">
      <c r="A28" s="140">
        <v>97225</v>
      </c>
      <c r="B28" s="141" t="s">
        <v>20</v>
      </c>
      <c r="C28" s="331">
        <v>2495</v>
      </c>
      <c r="D28" s="307">
        <v>1846</v>
      </c>
      <c r="E28" s="142">
        <v>0.73987975951903806</v>
      </c>
      <c r="F28" s="307">
        <v>52</v>
      </c>
      <c r="G28" s="142">
        <v>2.0841683366733466E-2</v>
      </c>
      <c r="H28" s="307">
        <v>597</v>
      </c>
      <c r="I28" s="951">
        <v>0.23927855711422846</v>
      </c>
      <c r="J28" s="331">
        <v>2311</v>
      </c>
      <c r="K28" s="307">
        <v>1820</v>
      </c>
      <c r="L28" s="142">
        <v>0.78753786239723067</v>
      </c>
      <c r="M28" s="307">
        <v>87</v>
      </c>
      <c r="N28" s="142">
        <v>3.7646040675032452E-2</v>
      </c>
      <c r="O28" s="307">
        <v>404</v>
      </c>
      <c r="P28" s="951">
        <v>0.17481609692773692</v>
      </c>
      <c r="R28" s="956">
        <v>1.5439658288720626E-2</v>
      </c>
      <c r="S28" s="956">
        <v>2.8409548838266296E-3</v>
      </c>
      <c r="T28" s="956">
        <v>-9.7812473737094563E-2</v>
      </c>
      <c r="U28" s="956">
        <v>8.1231259745308648E-2</v>
      </c>
      <c r="W28" s="144" t="s">
        <v>20</v>
      </c>
      <c r="X28" s="135">
        <v>76</v>
      </c>
      <c r="Y28" s="145">
        <v>3.0460921843687375E-2</v>
      </c>
      <c r="Z28" s="135">
        <v>371</v>
      </c>
      <c r="AA28" s="145">
        <v>0.14869739478957916</v>
      </c>
      <c r="AB28" s="135">
        <v>672</v>
      </c>
      <c r="AC28" s="145">
        <v>0.2693386773547094</v>
      </c>
      <c r="AD28" s="135">
        <v>736</v>
      </c>
      <c r="AE28" s="145">
        <v>0.29498997995991982</v>
      </c>
      <c r="AF28" s="135">
        <v>640</v>
      </c>
      <c r="AG28" s="145">
        <v>0.25651302605210419</v>
      </c>
      <c r="AH28" s="135"/>
      <c r="AI28" s="145">
        <v>0</v>
      </c>
      <c r="AK28" s="144" t="s">
        <v>20</v>
      </c>
      <c r="AL28" s="135">
        <v>1303</v>
      </c>
      <c r="AM28" s="145">
        <v>0.52224448897795595</v>
      </c>
      <c r="AN28" s="135">
        <v>531</v>
      </c>
      <c r="AO28" s="145">
        <v>0.21282565130260522</v>
      </c>
      <c r="AP28" s="135">
        <v>661</v>
      </c>
      <c r="AQ28" s="145">
        <v>0.26492985971943889</v>
      </c>
      <c r="AR28" s="331">
        <v>2495</v>
      </c>
      <c r="AT28" s="519">
        <v>334</v>
      </c>
      <c r="AU28" s="145">
        <v>0.13386773547094188</v>
      </c>
      <c r="AV28" s="135">
        <v>1049</v>
      </c>
      <c r="AW28" s="145">
        <v>0.42044088176352706</v>
      </c>
      <c r="AX28" s="135">
        <v>918</v>
      </c>
      <c r="AY28" s="145">
        <v>0.36793587174348696</v>
      </c>
    </row>
    <row r="29" spans="1:51" s="119" customFormat="1" x14ac:dyDescent="0.2">
      <c r="A29" s="147"/>
      <c r="B29" s="153" t="s">
        <v>37</v>
      </c>
      <c r="C29" s="335">
        <v>12634.382922120925</v>
      </c>
      <c r="D29" s="154">
        <v>9784.0814425536773</v>
      </c>
      <c r="E29" s="155">
        <v>0.77440121158772268</v>
      </c>
      <c r="F29" s="154">
        <v>557.093214674514</v>
      </c>
      <c r="G29" s="155">
        <v>4.4093424911091354E-2</v>
      </c>
      <c r="H29" s="154">
        <v>2293.2082648927335</v>
      </c>
      <c r="I29" s="959">
        <v>0.18150536350118587</v>
      </c>
      <c r="J29" s="335">
        <v>11879.599256450671</v>
      </c>
      <c r="K29" s="154">
        <v>9340.6828710297377</v>
      </c>
      <c r="L29" s="155">
        <v>0.78627929018377529</v>
      </c>
      <c r="M29" s="154">
        <v>560.14688076986909</v>
      </c>
      <c r="N29" s="155">
        <v>4.7152001399854211E-2</v>
      </c>
      <c r="O29" s="154">
        <v>1978.7695046510637</v>
      </c>
      <c r="P29" s="959">
        <v>0.1665687084163705</v>
      </c>
      <c r="R29" s="330">
        <v>1.239606616307154E-2</v>
      </c>
      <c r="S29" s="330">
        <v>9.3186225629655617E-3</v>
      </c>
      <c r="T29" s="330">
        <v>-1.0926944143444528E-3</v>
      </c>
      <c r="U29" s="330">
        <v>2.993462296990268E-2</v>
      </c>
      <c r="W29" s="153" t="s">
        <v>37</v>
      </c>
      <c r="X29" s="154">
        <v>286.77644862737861</v>
      </c>
      <c r="Y29" s="155">
        <v>2.2698096962478136E-2</v>
      </c>
      <c r="Z29" s="154">
        <v>1658.3444403339881</v>
      </c>
      <c r="AA29" s="155">
        <v>0.13125646504115954</v>
      </c>
      <c r="AB29" s="154">
        <v>3310.8723766370117</v>
      </c>
      <c r="AC29" s="155">
        <v>0.26205255904031266</v>
      </c>
      <c r="AD29" s="154">
        <v>4336.2170985643879</v>
      </c>
      <c r="AE29" s="155">
        <v>0.34320766794018226</v>
      </c>
      <c r="AF29" s="154">
        <v>3042.1725579581489</v>
      </c>
      <c r="AG29" s="155">
        <v>0.24078521101586664</v>
      </c>
      <c r="AH29" s="154">
        <v>0</v>
      </c>
      <c r="AI29" s="155">
        <v>0</v>
      </c>
      <c r="AK29" s="153" t="s">
        <v>37</v>
      </c>
      <c r="AL29" s="154">
        <v>7634.204658258549</v>
      </c>
      <c r="AM29" s="155">
        <v>0.6042404053538849</v>
      </c>
      <c r="AN29" s="154">
        <v>2089.2555201021737</v>
      </c>
      <c r="AO29" s="155">
        <v>0.16536268791127093</v>
      </c>
      <c r="AP29" s="154">
        <v>2910.9227437602017</v>
      </c>
      <c r="AQ29" s="155">
        <v>0.23039690673484409</v>
      </c>
      <c r="AR29" s="335">
        <v>12634.382922120925</v>
      </c>
      <c r="AT29" s="315">
        <v>1045.0627211691535</v>
      </c>
      <c r="AU29" s="155">
        <v>8.271577073537989E-2</v>
      </c>
      <c r="AV29" s="154">
        <v>6396.3881610905974</v>
      </c>
      <c r="AW29" s="155">
        <v>0.50626834729628722</v>
      </c>
      <c r="AX29" s="154">
        <v>4567.0280748911646</v>
      </c>
      <c r="AY29" s="155">
        <v>0.36147614830440017</v>
      </c>
    </row>
    <row r="30" spans="1:51" s="119" customFormat="1" ht="13.5" thickBot="1" x14ac:dyDescent="0.25">
      <c r="A30" s="147"/>
      <c r="B30" s="148" t="s">
        <v>277</v>
      </c>
      <c r="C30" s="334">
        <v>54337.805253601371</v>
      </c>
      <c r="D30" s="149">
        <v>43456.079237196638</v>
      </c>
      <c r="E30" s="150">
        <v>0.79973931656572528</v>
      </c>
      <c r="F30" s="149">
        <v>1848.8461049239481</v>
      </c>
      <c r="G30" s="150">
        <v>3.4025041981271618E-2</v>
      </c>
      <c r="H30" s="149">
        <v>9032.8799114807953</v>
      </c>
      <c r="I30" s="957">
        <v>0.16623564145300326</v>
      </c>
      <c r="J30" s="334">
        <v>50862.156844249846</v>
      </c>
      <c r="K30" s="149">
        <v>42174.849728632944</v>
      </c>
      <c r="L30" s="150">
        <v>0.82919900266480673</v>
      </c>
      <c r="M30" s="149">
        <v>1789.9645019665109</v>
      </c>
      <c r="N30" s="150">
        <v>3.5192461606528842E-2</v>
      </c>
      <c r="O30" s="149">
        <v>6897.3426136503949</v>
      </c>
      <c r="P30" s="957">
        <v>0.13560853572866455</v>
      </c>
      <c r="R30" s="958">
        <v>1.3307982829290133E-2</v>
      </c>
      <c r="S30" s="958">
        <v>6.0032859140153327E-3</v>
      </c>
      <c r="T30" s="958">
        <v>6.4941821614730166E-3</v>
      </c>
      <c r="U30" s="958">
        <v>5.5428670276345571E-2</v>
      </c>
      <c r="W30" s="148" t="s">
        <v>277</v>
      </c>
      <c r="X30" s="149">
        <v>1036.3517618652859</v>
      </c>
      <c r="Y30" s="150">
        <v>1.9072389048996399E-2</v>
      </c>
      <c r="Z30" s="149">
        <v>5295.0842544282441</v>
      </c>
      <c r="AA30" s="150">
        <v>9.7447517979708964E-2</v>
      </c>
      <c r="AB30" s="149">
        <v>16390.319255117458</v>
      </c>
      <c r="AC30" s="150">
        <v>0.30163749122037181</v>
      </c>
      <c r="AD30" s="149">
        <v>20510.700772616721</v>
      </c>
      <c r="AE30" s="150">
        <v>0.37746649274645344</v>
      </c>
      <c r="AF30" s="149">
        <v>11105.349209573644</v>
      </c>
      <c r="AG30" s="150">
        <v>0.20437610900446904</v>
      </c>
      <c r="AH30" s="149">
        <v>0</v>
      </c>
      <c r="AI30" s="150">
        <v>0</v>
      </c>
      <c r="AK30" s="148" t="s">
        <v>277</v>
      </c>
      <c r="AL30" s="149">
        <v>33062.40266604627</v>
      </c>
      <c r="AM30" s="150">
        <v>0.60846039901206683</v>
      </c>
      <c r="AN30" s="149">
        <v>10188.440032515688</v>
      </c>
      <c r="AO30" s="150">
        <v>0.18750186881794281</v>
      </c>
      <c r="AP30" s="149">
        <v>11086.962555039416</v>
      </c>
      <c r="AQ30" s="150">
        <v>0.20403773216999044</v>
      </c>
      <c r="AR30" s="334">
        <v>54337.805253601371</v>
      </c>
      <c r="AT30" s="313">
        <v>2875.8899498079613</v>
      </c>
      <c r="AU30" s="150">
        <v>5.2926133773453329E-2</v>
      </c>
      <c r="AV30" s="149">
        <v>28238.750295783539</v>
      </c>
      <c r="AW30" s="150">
        <v>0.51968882740091804</v>
      </c>
      <c r="AX30" s="149">
        <v>21367.369485916508</v>
      </c>
      <c r="AY30" s="150">
        <v>0.39323210398712843</v>
      </c>
    </row>
    <row r="31" spans="1:51" s="119" customFormat="1" x14ac:dyDescent="0.2">
      <c r="A31" s="140">
        <v>97210</v>
      </c>
      <c r="B31" s="134" t="s">
        <v>33</v>
      </c>
      <c r="C31" s="332">
        <v>9469.7020149178188</v>
      </c>
      <c r="D31" s="730">
        <v>7489.3997338631407</v>
      </c>
      <c r="E31" s="136">
        <v>0.79088019053449976</v>
      </c>
      <c r="F31" s="730">
        <v>465.81665787643828</v>
      </c>
      <c r="G31" s="136">
        <v>4.91902128644204E-2</v>
      </c>
      <c r="H31" s="730">
        <v>1514.4856231782401</v>
      </c>
      <c r="I31" s="948">
        <v>0.15992959660107989</v>
      </c>
      <c r="J31" s="332">
        <v>8665.8141618100344</v>
      </c>
      <c r="K31" s="730">
        <v>7422.1599025935302</v>
      </c>
      <c r="L31" s="136">
        <v>0.85648731486797292</v>
      </c>
      <c r="M31" s="730">
        <v>290.61858722863144</v>
      </c>
      <c r="N31" s="136">
        <v>3.3536212732252935E-2</v>
      </c>
      <c r="O31" s="730">
        <v>953.03567198787198</v>
      </c>
      <c r="P31" s="948">
        <v>0.10997647239977401</v>
      </c>
      <c r="R31" s="950">
        <v>1.7900642200283423E-2</v>
      </c>
      <c r="S31" s="950">
        <v>1.8053366940424809E-3</v>
      </c>
      <c r="T31" s="950">
        <v>9.8950992488824774E-2</v>
      </c>
      <c r="U31" s="950">
        <v>9.7062069349345581E-2</v>
      </c>
      <c r="W31" s="134" t="s">
        <v>33</v>
      </c>
      <c r="X31" s="135">
        <v>240.45814078496966</v>
      </c>
      <c r="Y31" s="136">
        <v>2.5392366138466758E-2</v>
      </c>
      <c r="Z31" s="135">
        <v>1139.9328315195421</v>
      </c>
      <c r="AA31" s="136">
        <v>0.12037684287465246</v>
      </c>
      <c r="AB31" s="135">
        <v>2960.1223663813407</v>
      </c>
      <c r="AC31" s="136">
        <v>0.3125887553502949</v>
      </c>
      <c r="AD31" s="135">
        <v>3691.8484389191399</v>
      </c>
      <c r="AE31" s="136">
        <v>0.38985898744261371</v>
      </c>
      <c r="AF31" s="135">
        <v>1437.3402373128256</v>
      </c>
      <c r="AG31" s="136">
        <v>0.15178304819397206</v>
      </c>
      <c r="AH31" s="135"/>
      <c r="AI31" s="136">
        <v>0</v>
      </c>
      <c r="AK31" s="134" t="s">
        <v>33</v>
      </c>
      <c r="AL31" s="135">
        <v>5885.9306057628637</v>
      </c>
      <c r="AM31" s="136">
        <v>0.62155394081995763</v>
      </c>
      <c r="AN31" s="135">
        <v>1550.9059891494487</v>
      </c>
      <c r="AO31" s="136">
        <v>0.1637755851985917</v>
      </c>
      <c r="AP31" s="135">
        <v>2032.8654200055062</v>
      </c>
      <c r="AQ31" s="136">
        <v>0.21467047398145062</v>
      </c>
      <c r="AR31" s="332">
        <v>9469.7020149178188</v>
      </c>
      <c r="AT31" s="519">
        <v>351.70528608605366</v>
      </c>
      <c r="AU31" s="136">
        <v>3.7140058423380695E-2</v>
      </c>
      <c r="AV31" s="135">
        <v>4576.3157111744331</v>
      </c>
      <c r="AW31" s="136">
        <v>0.48325868163172059</v>
      </c>
      <c r="AX31" s="135">
        <v>4248.058825343539</v>
      </c>
      <c r="AY31" s="136">
        <v>0.44859477295605327</v>
      </c>
    </row>
    <row r="32" spans="1:51" s="119" customFormat="1" x14ac:dyDescent="0.2">
      <c r="A32" s="140">
        <v>97217</v>
      </c>
      <c r="B32" s="141" t="s">
        <v>14</v>
      </c>
      <c r="C32" s="331">
        <v>4704.532583302851</v>
      </c>
      <c r="D32" s="307">
        <v>3696.41576213589</v>
      </c>
      <c r="E32" s="142">
        <v>0.78571371261303813</v>
      </c>
      <c r="F32" s="307">
        <v>574.19964144254709</v>
      </c>
      <c r="G32" s="142">
        <v>0.12205243162317012</v>
      </c>
      <c r="H32" s="307">
        <v>433.9171797244141</v>
      </c>
      <c r="I32" s="951">
        <v>9.2233855763791825E-2</v>
      </c>
      <c r="J32" s="331">
        <v>4625.8873185162411</v>
      </c>
      <c r="K32" s="307">
        <v>3566.9385910946103</v>
      </c>
      <c r="L32" s="142">
        <v>0.77108203150929977</v>
      </c>
      <c r="M32" s="307">
        <v>190.38546269601639</v>
      </c>
      <c r="N32" s="142">
        <v>4.1156528377583303E-2</v>
      </c>
      <c r="O32" s="307">
        <v>868.56326472561409</v>
      </c>
      <c r="P32" s="951">
        <v>0.18776144011311691</v>
      </c>
      <c r="R32" s="952">
        <v>3.3773340263201224E-3</v>
      </c>
      <c r="S32" s="953">
        <v>7.1566768443849238E-3</v>
      </c>
      <c r="T32" s="953">
        <v>0.24705562783931079</v>
      </c>
      <c r="U32" s="952">
        <v>-0.12959560038355422</v>
      </c>
      <c r="W32" s="141" t="s">
        <v>14</v>
      </c>
      <c r="X32" s="135">
        <v>215.13534605170918</v>
      </c>
      <c r="Y32" s="142">
        <v>4.572937741259555E-2</v>
      </c>
      <c r="Z32" s="135">
        <v>515.93318008704887</v>
      </c>
      <c r="AA32" s="142">
        <v>0.10966725619420288</v>
      </c>
      <c r="AB32" s="135">
        <v>1481.08961321063</v>
      </c>
      <c r="AC32" s="142">
        <v>0.31482184191204399</v>
      </c>
      <c r="AD32" s="135">
        <v>1572.0631981376805</v>
      </c>
      <c r="AE32" s="142">
        <v>0.33415927518861016</v>
      </c>
      <c r="AF32" s="135">
        <v>920.31124581576807</v>
      </c>
      <c r="AG32" s="142">
        <v>0.19562224929254438</v>
      </c>
      <c r="AH32" s="135"/>
      <c r="AI32" s="142">
        <v>0</v>
      </c>
      <c r="AK32" s="141" t="s">
        <v>14</v>
      </c>
      <c r="AL32" s="135">
        <v>2408.8661998546963</v>
      </c>
      <c r="AM32" s="142">
        <v>0.51203093127766897</v>
      </c>
      <c r="AN32" s="135">
        <v>1243.2207823591364</v>
      </c>
      <c r="AO32" s="142">
        <v>0.26426021296388263</v>
      </c>
      <c r="AP32" s="135">
        <v>1052.4456010890185</v>
      </c>
      <c r="AQ32" s="142">
        <v>0.22370885575844848</v>
      </c>
      <c r="AR32" s="331">
        <v>4704.532583302851</v>
      </c>
      <c r="AT32" s="519">
        <v>178.56726620808388</v>
      </c>
      <c r="AU32" s="142">
        <v>3.7956430962312403E-2</v>
      </c>
      <c r="AV32" s="135">
        <v>1854.5892344046792</v>
      </c>
      <c r="AW32" s="142">
        <v>0.39421328294906854</v>
      </c>
      <c r="AX32" s="135">
        <v>2326.7667343120993</v>
      </c>
      <c r="AY32" s="142">
        <v>0.49457978940780889</v>
      </c>
    </row>
    <row r="33" spans="1:51" s="119" customFormat="1" x14ac:dyDescent="0.2">
      <c r="A33" s="140">
        <v>97220</v>
      </c>
      <c r="B33" s="141" t="s">
        <v>28</v>
      </c>
      <c r="C33" s="331">
        <v>6936.3107375027357</v>
      </c>
      <c r="D33" s="307">
        <v>5300.9320319164099</v>
      </c>
      <c r="E33" s="142">
        <v>0.76422931908971725</v>
      </c>
      <c r="F33" s="307">
        <v>508.16070011293601</v>
      </c>
      <c r="G33" s="142">
        <v>7.3260947979947047E-2</v>
      </c>
      <c r="H33" s="307">
        <v>1127.2180054733899</v>
      </c>
      <c r="I33" s="951">
        <v>0.16250973293033577</v>
      </c>
      <c r="J33" s="331">
        <v>6445.7685044219279</v>
      </c>
      <c r="K33" s="307">
        <v>5252.14295810161</v>
      </c>
      <c r="L33" s="142">
        <v>0.81482028938807427</v>
      </c>
      <c r="M33" s="307">
        <v>193.0953792810478</v>
      </c>
      <c r="N33" s="142">
        <v>2.9956921218715883E-2</v>
      </c>
      <c r="O33" s="307">
        <v>1000.5301670392701</v>
      </c>
      <c r="P33" s="951">
        <v>0.15522278939320983</v>
      </c>
      <c r="R33" s="952">
        <v>1.4777355142553628E-2</v>
      </c>
      <c r="S33" s="953">
        <v>1.8510078761537763E-3</v>
      </c>
      <c r="T33" s="953">
        <v>0.21351692733600802</v>
      </c>
      <c r="U33" s="952">
        <v>2.4131079460225857E-2</v>
      </c>
      <c r="W33" s="141" t="s">
        <v>28</v>
      </c>
      <c r="X33" s="135">
        <v>42.572762481831688</v>
      </c>
      <c r="Y33" s="142">
        <v>6.1376665626660006E-3</v>
      </c>
      <c r="Z33" s="135">
        <v>738.51849887700416</v>
      </c>
      <c r="AA33" s="142">
        <v>0.1064713688335842</v>
      </c>
      <c r="AB33" s="135">
        <v>2765.8330881873726</v>
      </c>
      <c r="AC33" s="142">
        <v>0.39874699863621582</v>
      </c>
      <c r="AD33" s="135">
        <v>2794.8263435207064</v>
      </c>
      <c r="AE33" s="142">
        <v>0.4029269231566926</v>
      </c>
      <c r="AF33" s="135">
        <v>594.56004443582174</v>
      </c>
      <c r="AG33" s="142">
        <v>8.5717042810841526E-2</v>
      </c>
      <c r="AH33" s="135"/>
      <c r="AI33" s="142">
        <v>0</v>
      </c>
      <c r="AK33" s="141" t="s">
        <v>28</v>
      </c>
      <c r="AL33" s="135">
        <v>3902.6601346962152</v>
      </c>
      <c r="AM33" s="142">
        <v>0.56264205604221262</v>
      </c>
      <c r="AN33" s="135">
        <v>1370.7270379418142</v>
      </c>
      <c r="AO33" s="142">
        <v>0.19761615213267017</v>
      </c>
      <c r="AP33" s="135">
        <v>1662.9235648647063</v>
      </c>
      <c r="AQ33" s="142">
        <v>0.23974179182511723</v>
      </c>
      <c r="AR33" s="331">
        <v>6936.3107375027357</v>
      </c>
      <c r="AT33" s="519">
        <v>127.81820516204426</v>
      </c>
      <c r="AU33" s="142">
        <v>1.8427404711119151E-2</v>
      </c>
      <c r="AV33" s="135">
        <v>3034.3726128274493</v>
      </c>
      <c r="AW33" s="142">
        <v>0.43746203531820255</v>
      </c>
      <c r="AX33" s="135">
        <v>3591.4466402796693</v>
      </c>
      <c r="AY33" s="142">
        <v>0.51777476185743798</v>
      </c>
    </row>
    <row r="34" spans="1:51" s="119" customFormat="1" x14ac:dyDescent="0.2">
      <c r="A34" s="140">
        <v>97226</v>
      </c>
      <c r="B34" s="141" t="s">
        <v>21</v>
      </c>
      <c r="C34" s="331">
        <v>3780</v>
      </c>
      <c r="D34" s="307">
        <v>1869</v>
      </c>
      <c r="E34" s="142">
        <v>0.49444444444444446</v>
      </c>
      <c r="F34" s="307">
        <v>1474</v>
      </c>
      <c r="G34" s="142">
        <v>0.38994708994708993</v>
      </c>
      <c r="H34" s="307">
        <v>437</v>
      </c>
      <c r="I34" s="951">
        <v>0.1156084656084656</v>
      </c>
      <c r="J34" s="331">
        <v>3802</v>
      </c>
      <c r="K34" s="307">
        <v>1878</v>
      </c>
      <c r="L34" s="142">
        <v>0.49395055234087321</v>
      </c>
      <c r="M34" s="307">
        <v>1425</v>
      </c>
      <c r="N34" s="142">
        <v>0.37480273540241976</v>
      </c>
      <c r="O34" s="307">
        <v>499</v>
      </c>
      <c r="P34" s="951">
        <v>0.131246712256707</v>
      </c>
      <c r="R34" s="952">
        <v>-1.1599735968593761E-3</v>
      </c>
      <c r="S34" s="953">
        <v>-9.6030907036404045E-4</v>
      </c>
      <c r="T34" s="953">
        <v>6.7845072092522773E-3</v>
      </c>
      <c r="U34" s="953">
        <v>-2.6185631375325813E-2</v>
      </c>
      <c r="W34" s="141" t="s">
        <v>21</v>
      </c>
      <c r="X34" s="135">
        <v>150</v>
      </c>
      <c r="Y34" s="142">
        <v>3.968253968253968E-2</v>
      </c>
      <c r="Z34" s="135">
        <v>268</v>
      </c>
      <c r="AA34" s="142">
        <v>7.0899470899470893E-2</v>
      </c>
      <c r="AB34" s="135">
        <v>1521</v>
      </c>
      <c r="AC34" s="142">
        <v>0.40238095238095239</v>
      </c>
      <c r="AD34" s="135">
        <v>944</v>
      </c>
      <c r="AE34" s="142">
        <v>0.24973544973544973</v>
      </c>
      <c r="AF34" s="135">
        <v>897</v>
      </c>
      <c r="AG34" s="142">
        <v>0.23730158730158729</v>
      </c>
      <c r="AH34" s="135"/>
      <c r="AI34" s="142">
        <v>0</v>
      </c>
      <c r="AK34" s="141" t="s">
        <v>21</v>
      </c>
      <c r="AL34" s="135">
        <v>1446</v>
      </c>
      <c r="AM34" s="142">
        <v>0.38253968253968251</v>
      </c>
      <c r="AN34" s="135">
        <v>409</v>
      </c>
      <c r="AO34" s="142">
        <v>0.1082010582010582</v>
      </c>
      <c r="AP34" s="135">
        <v>1925</v>
      </c>
      <c r="AQ34" s="142">
        <v>0.5092592592592593</v>
      </c>
      <c r="AR34" s="331">
        <v>3780</v>
      </c>
      <c r="AT34" s="519">
        <v>95</v>
      </c>
      <c r="AU34" s="142">
        <v>2.5132275132275131E-2</v>
      </c>
      <c r="AV34" s="135">
        <v>1723</v>
      </c>
      <c r="AW34" s="142">
        <v>0.45582010582010585</v>
      </c>
      <c r="AX34" s="135">
        <v>1907</v>
      </c>
      <c r="AY34" s="142">
        <v>0.50449735449735444</v>
      </c>
    </row>
    <row r="35" spans="1:51" s="119" customFormat="1" x14ac:dyDescent="0.2">
      <c r="A35" s="140">
        <v>97232</v>
      </c>
      <c r="B35" s="141" t="s">
        <v>26</v>
      </c>
      <c r="C35" s="331">
        <v>5825.364742267564</v>
      </c>
      <c r="D35" s="307">
        <v>3944.3933272526901</v>
      </c>
      <c r="E35" s="142">
        <v>0.67710667087213283</v>
      </c>
      <c r="F35" s="307">
        <v>481.02824030770341</v>
      </c>
      <c r="G35" s="142">
        <v>8.2574784857241373E-2</v>
      </c>
      <c r="H35" s="307">
        <v>1399.9431747071701</v>
      </c>
      <c r="I35" s="962">
        <v>0.24031854427062577</v>
      </c>
      <c r="J35" s="331">
        <v>4765.020873450313</v>
      </c>
      <c r="K35" s="307">
        <v>3604.5615021680901</v>
      </c>
      <c r="L35" s="142">
        <v>0.75646289867310834</v>
      </c>
      <c r="M35" s="307">
        <v>431.16649443456646</v>
      </c>
      <c r="N35" s="142">
        <v>9.0485751455347208E-2</v>
      </c>
      <c r="O35" s="307">
        <v>729.29287684765609</v>
      </c>
      <c r="P35" s="951">
        <v>0.15305134987154442</v>
      </c>
      <c r="R35" s="956">
        <v>4.1002237809248943E-2</v>
      </c>
      <c r="S35" s="956">
        <v>1.8182328277899007E-2</v>
      </c>
      <c r="T35" s="956">
        <v>2.2127596004299921E-2</v>
      </c>
      <c r="U35" s="956">
        <v>0.13930941722867596</v>
      </c>
      <c r="W35" s="144" t="s">
        <v>26</v>
      </c>
      <c r="X35" s="135">
        <v>83.120797104098443</v>
      </c>
      <c r="Y35" s="145">
        <v>1.426877127555503E-2</v>
      </c>
      <c r="Z35" s="135">
        <v>777.23251776475001</v>
      </c>
      <c r="AA35" s="145">
        <v>0.13342212070006912</v>
      </c>
      <c r="AB35" s="135">
        <v>1970.0250063995697</v>
      </c>
      <c r="AC35" s="145">
        <v>0.33818054208786313</v>
      </c>
      <c r="AD35" s="135">
        <v>1992.3490103965034</v>
      </c>
      <c r="AE35" s="145">
        <v>0.34201274916580893</v>
      </c>
      <c r="AF35" s="135">
        <v>1002.6374106026511</v>
      </c>
      <c r="AG35" s="145">
        <v>0.17211581677070534</v>
      </c>
      <c r="AH35" s="135"/>
      <c r="AI35" s="145">
        <v>0</v>
      </c>
      <c r="AK35" s="144" t="s">
        <v>26</v>
      </c>
      <c r="AL35" s="135">
        <v>3208.9014870079318</v>
      </c>
      <c r="AM35" s="145">
        <v>0.55084988305107307</v>
      </c>
      <c r="AN35" s="135">
        <v>689.34187666493085</v>
      </c>
      <c r="AO35" s="145">
        <v>0.11833454335712543</v>
      </c>
      <c r="AP35" s="135">
        <v>1927.1213785947011</v>
      </c>
      <c r="AQ35" s="145">
        <v>0.33081557359180153</v>
      </c>
      <c r="AR35" s="331">
        <v>5825.364742267564</v>
      </c>
      <c r="AT35" s="519">
        <v>317.0620927036237</v>
      </c>
      <c r="AU35" s="145">
        <v>5.4427852457562181E-2</v>
      </c>
      <c r="AV35" s="135">
        <v>2808.4856620441196</v>
      </c>
      <c r="AW35" s="145">
        <v>0.48211327295377165</v>
      </c>
      <c r="AX35" s="135">
        <v>2589.4504703243742</v>
      </c>
      <c r="AY35" s="145">
        <v>0.44451301933695098</v>
      </c>
    </row>
    <row r="36" spans="1:51" s="119" customFormat="1" x14ac:dyDescent="0.2">
      <c r="A36" s="147"/>
      <c r="B36" s="153" t="s">
        <v>38</v>
      </c>
      <c r="C36" s="335">
        <v>30715.910077990971</v>
      </c>
      <c r="D36" s="154">
        <v>22300.140855168131</v>
      </c>
      <c r="E36" s="155">
        <v>0.72601270151350539</v>
      </c>
      <c r="F36" s="154">
        <v>3503.2052397396246</v>
      </c>
      <c r="G36" s="155">
        <v>0.11405181324091042</v>
      </c>
      <c r="H36" s="154">
        <v>4912.5639830832142</v>
      </c>
      <c r="I36" s="959">
        <v>0.15993548524558415</v>
      </c>
      <c r="J36" s="335">
        <v>28304.490858198518</v>
      </c>
      <c r="K36" s="154">
        <v>21723.802953957838</v>
      </c>
      <c r="L36" s="155">
        <v>0.7675037527716364</v>
      </c>
      <c r="M36" s="154">
        <v>2530.2659236402624</v>
      </c>
      <c r="N36" s="155">
        <v>8.9394504084759394E-2</v>
      </c>
      <c r="O36" s="154">
        <v>4050.4219806004121</v>
      </c>
      <c r="P36" s="959">
        <v>0.14310174314360399</v>
      </c>
      <c r="R36" s="330">
        <v>1.6486483460504742E-2</v>
      </c>
      <c r="S36" s="330">
        <v>5.25062147482247E-3</v>
      </c>
      <c r="T36" s="330">
        <v>6.7234566300071075E-2</v>
      </c>
      <c r="U36" s="330">
        <v>3.9349447986466446E-2</v>
      </c>
      <c r="W36" s="153" t="s">
        <v>38</v>
      </c>
      <c r="X36" s="154">
        <v>731.28704642260891</v>
      </c>
      <c r="Y36" s="155">
        <v>2.3808086576819411E-2</v>
      </c>
      <c r="Z36" s="154">
        <v>3439.6170282483449</v>
      </c>
      <c r="AA36" s="155">
        <v>0.11198160886377094</v>
      </c>
      <c r="AB36" s="154">
        <v>10698.070074178913</v>
      </c>
      <c r="AC36" s="155">
        <v>0.34829083842918451</v>
      </c>
      <c r="AD36" s="154">
        <v>10995.08699097403</v>
      </c>
      <c r="AE36" s="155">
        <v>0.35796064525050153</v>
      </c>
      <c r="AF36" s="154">
        <v>4851.848938167067</v>
      </c>
      <c r="AG36" s="155">
        <v>0.15795882087972341</v>
      </c>
      <c r="AH36" s="154">
        <v>0</v>
      </c>
      <c r="AI36" s="155">
        <v>0</v>
      </c>
      <c r="AK36" s="153" t="s">
        <v>38</v>
      </c>
      <c r="AL36" s="154">
        <v>16852.358427321706</v>
      </c>
      <c r="AM36" s="155">
        <v>0.54865242099393341</v>
      </c>
      <c r="AN36" s="154">
        <v>5263.1956861153303</v>
      </c>
      <c r="AO36" s="155">
        <v>0.17135079744508677</v>
      </c>
      <c r="AP36" s="154">
        <v>8600.3559645539317</v>
      </c>
      <c r="AQ36" s="155">
        <v>0.27999678156097968</v>
      </c>
      <c r="AR36" s="335">
        <v>30715.910077990971</v>
      </c>
      <c r="AT36" s="315">
        <v>1070.1528501598054</v>
      </c>
      <c r="AU36" s="155">
        <v>3.4840343243699216E-2</v>
      </c>
      <c r="AV36" s="154">
        <v>13996.763220450681</v>
      </c>
      <c r="AW36" s="155">
        <v>0.45568447052069777</v>
      </c>
      <c r="AX36" s="154">
        <v>14662.722670259682</v>
      </c>
      <c r="AY36" s="155">
        <v>0.47736572457171106</v>
      </c>
    </row>
    <row r="37" spans="1:51" s="119" customFormat="1" x14ac:dyDescent="0.2">
      <c r="A37" s="140">
        <v>97202</v>
      </c>
      <c r="B37" s="141" t="s">
        <v>0</v>
      </c>
      <c r="C37" s="331">
        <v>2461.173514854313</v>
      </c>
      <c r="D37" s="307">
        <v>1592.5269090842901</v>
      </c>
      <c r="E37" s="142">
        <v>0.64705998966454759</v>
      </c>
      <c r="F37" s="307">
        <v>556.25423012936892</v>
      </c>
      <c r="G37" s="142">
        <v>0.22601178940538694</v>
      </c>
      <c r="H37" s="307">
        <v>312.392375640654</v>
      </c>
      <c r="I37" s="951">
        <v>0.12692822093006548</v>
      </c>
      <c r="J37" s="331">
        <v>2242.4315383703097</v>
      </c>
      <c r="K37" s="307">
        <v>1469.9107638284302</v>
      </c>
      <c r="L37" s="142">
        <v>0.65549861330290149</v>
      </c>
      <c r="M37" s="307">
        <v>500.15768095339632</v>
      </c>
      <c r="N37" s="142">
        <v>0.22304256446414708</v>
      </c>
      <c r="O37" s="307">
        <v>272.36309358848303</v>
      </c>
      <c r="P37" s="951">
        <v>0.12145882223295133</v>
      </c>
      <c r="R37" s="961">
        <v>1.8789846447408332E-2</v>
      </c>
      <c r="S37" s="960">
        <v>1.6153136121206613E-2</v>
      </c>
      <c r="T37" s="961">
        <v>2.1488018117964636E-2</v>
      </c>
      <c r="U37" s="960">
        <v>2.7804307523741967E-2</v>
      </c>
      <c r="W37" s="158" t="s">
        <v>0</v>
      </c>
      <c r="X37" s="135">
        <v>132.02720440225926</v>
      </c>
      <c r="Y37" s="159">
        <v>5.3644005026632385E-2</v>
      </c>
      <c r="Z37" s="135">
        <v>236.69693548318563</v>
      </c>
      <c r="AA37" s="159">
        <v>9.6172388518977178E-2</v>
      </c>
      <c r="AB37" s="135">
        <v>558.93051283909085</v>
      </c>
      <c r="AC37" s="159">
        <v>0.22709919047384852</v>
      </c>
      <c r="AD37" s="135">
        <v>896.00230322422362</v>
      </c>
      <c r="AE37" s="159">
        <v>0.36405491031674037</v>
      </c>
      <c r="AF37" s="135">
        <v>637.51655890554377</v>
      </c>
      <c r="AG37" s="159">
        <v>0.25902950566379757</v>
      </c>
      <c r="AH37" s="135"/>
      <c r="AI37" s="159">
        <v>0</v>
      </c>
      <c r="AK37" s="158" t="s">
        <v>0</v>
      </c>
      <c r="AL37" s="135">
        <v>1316.0245564135839</v>
      </c>
      <c r="AM37" s="159">
        <v>0.53471425255910288</v>
      </c>
      <c r="AN37" s="135">
        <v>269.11488523293013</v>
      </c>
      <c r="AO37" s="159">
        <v>0.10934413344231854</v>
      </c>
      <c r="AP37" s="135">
        <v>876.03407320779888</v>
      </c>
      <c r="AQ37" s="159">
        <v>0.3559416139985786</v>
      </c>
      <c r="AR37" s="331">
        <v>2461.173514854313</v>
      </c>
      <c r="AT37" s="519">
        <v>147.05936450905679</v>
      </c>
      <c r="AU37" s="159">
        <v>5.9751725598169311E-2</v>
      </c>
      <c r="AV37" s="135">
        <v>882.69099111663263</v>
      </c>
      <c r="AW37" s="159">
        <v>0.3586463879077143</v>
      </c>
      <c r="AX37" s="135">
        <v>1248.1511185760276</v>
      </c>
      <c r="AY37" s="159">
        <v>0.50713657978312465</v>
      </c>
    </row>
    <row r="38" spans="1:51" s="119" customFormat="1" x14ac:dyDescent="0.2">
      <c r="A38" s="140">
        <v>97206</v>
      </c>
      <c r="B38" s="141" t="s">
        <v>5</v>
      </c>
      <c r="C38" s="331">
        <v>3496.1874068364373</v>
      </c>
      <c r="D38" s="307">
        <v>2522.7123912285201</v>
      </c>
      <c r="E38" s="142">
        <v>0.7215609741902318</v>
      </c>
      <c r="F38" s="307">
        <v>636.73837498882631</v>
      </c>
      <c r="G38" s="142">
        <v>0.18212363952337035</v>
      </c>
      <c r="H38" s="307">
        <v>336.73664061909102</v>
      </c>
      <c r="I38" s="951">
        <v>9.6315386286397839E-2</v>
      </c>
      <c r="J38" s="331">
        <v>3497.4265287255048</v>
      </c>
      <c r="K38" s="307">
        <v>2441.6369484092402</v>
      </c>
      <c r="L38" s="142">
        <v>0.6981238714681437</v>
      </c>
      <c r="M38" s="307">
        <v>613.45215967659442</v>
      </c>
      <c r="N38" s="142">
        <v>0.17540101404221412</v>
      </c>
      <c r="O38" s="307">
        <v>442.33742063966997</v>
      </c>
      <c r="P38" s="951">
        <v>0.12647511448964216</v>
      </c>
      <c r="R38" s="952">
        <v>-7.0869110316840178E-5</v>
      </c>
      <c r="S38" s="953">
        <v>6.5545825768602572E-3</v>
      </c>
      <c r="T38" s="952">
        <v>7.4791451544540255E-3</v>
      </c>
      <c r="U38" s="952">
        <v>-5.309297454313755E-2</v>
      </c>
      <c r="W38" s="141" t="s">
        <v>5</v>
      </c>
      <c r="X38" s="135">
        <v>141.18496655026931</v>
      </c>
      <c r="Y38" s="142">
        <v>4.0382551082415244E-2</v>
      </c>
      <c r="Z38" s="135">
        <v>456.86623928676039</v>
      </c>
      <c r="AA38" s="142">
        <v>0.13067555772136388</v>
      </c>
      <c r="AB38" s="135">
        <v>1106.1249818175086</v>
      </c>
      <c r="AC38" s="142">
        <v>0.31638034610347093</v>
      </c>
      <c r="AD38" s="135">
        <v>1201.905623467969</v>
      </c>
      <c r="AE38" s="142">
        <v>0.34377608623547051</v>
      </c>
      <c r="AF38" s="135">
        <v>590.10559571393287</v>
      </c>
      <c r="AG38" s="142">
        <v>0.16878545885728027</v>
      </c>
      <c r="AH38" s="135"/>
      <c r="AI38" s="142">
        <v>0</v>
      </c>
      <c r="AK38" s="141" t="s">
        <v>5</v>
      </c>
      <c r="AL38" s="135">
        <v>1881.0167883227284</v>
      </c>
      <c r="AM38" s="142">
        <v>0.53801943930253626</v>
      </c>
      <c r="AN38" s="135">
        <v>628.37460395933942</v>
      </c>
      <c r="AO38" s="142">
        <v>0.17973138474517042</v>
      </c>
      <c r="AP38" s="135">
        <v>986.79601455436955</v>
      </c>
      <c r="AQ38" s="142">
        <v>0.28224917595229326</v>
      </c>
      <c r="AR38" s="331">
        <v>3496.1874068364377</v>
      </c>
      <c r="AT38" s="519">
        <v>78.831897691075682</v>
      </c>
      <c r="AU38" s="142">
        <v>2.2547961112418618E-2</v>
      </c>
      <c r="AV38" s="135">
        <v>1441.0883909745614</v>
      </c>
      <c r="AW38" s="142">
        <v>0.41218854234091118</v>
      </c>
      <c r="AX38" s="135">
        <v>1925.1766549569552</v>
      </c>
      <c r="AY38" s="142">
        <v>0.55065030301077933</v>
      </c>
    </row>
    <row r="39" spans="1:51" s="119" customFormat="1" x14ac:dyDescent="0.2">
      <c r="A39" s="140">
        <v>97207</v>
      </c>
      <c r="B39" s="141" t="s">
        <v>6</v>
      </c>
      <c r="C39" s="331">
        <v>8343.7236992961753</v>
      </c>
      <c r="D39" s="307">
        <v>7251.7158520107196</v>
      </c>
      <c r="E39" s="142">
        <v>0.86912224246141201</v>
      </c>
      <c r="F39" s="307">
        <v>117.2745502926019</v>
      </c>
      <c r="G39" s="142">
        <v>1.4055421118809874E-2</v>
      </c>
      <c r="H39" s="307">
        <v>974.73329699285398</v>
      </c>
      <c r="I39" s="951">
        <v>0.11682233641977818</v>
      </c>
      <c r="J39" s="331">
        <v>7303.3309059328767</v>
      </c>
      <c r="K39" s="307">
        <v>6341.29982748565</v>
      </c>
      <c r="L39" s="142">
        <v>0.86827502534963619</v>
      </c>
      <c r="M39" s="307">
        <v>115.2885821761986</v>
      </c>
      <c r="N39" s="142">
        <v>1.5785753604912474E-2</v>
      </c>
      <c r="O39" s="307">
        <v>846.74249627102802</v>
      </c>
      <c r="P39" s="951">
        <v>0.11593922104545132</v>
      </c>
      <c r="R39" s="952">
        <v>2.6993718096176789E-2</v>
      </c>
      <c r="S39" s="953">
        <v>2.719405721247603E-2</v>
      </c>
      <c r="T39" s="953">
        <v>3.4217156067595234E-3</v>
      </c>
      <c r="U39" s="953">
        <v>2.855350635189069E-2</v>
      </c>
      <c r="W39" s="141" t="s">
        <v>6</v>
      </c>
      <c r="X39" s="135">
        <v>182.83701345782239</v>
      </c>
      <c r="Y39" s="142">
        <v>2.1913119375374976E-2</v>
      </c>
      <c r="Z39" s="135">
        <v>1050.9677491130005</v>
      </c>
      <c r="AA39" s="142">
        <v>0.12595907858282193</v>
      </c>
      <c r="AB39" s="135">
        <v>2324.3041189765531</v>
      </c>
      <c r="AC39" s="142">
        <v>0.27856916201247378</v>
      </c>
      <c r="AD39" s="135">
        <v>3131.8998441888361</v>
      </c>
      <c r="AE39" s="142">
        <v>0.37535996601289945</v>
      </c>
      <c r="AF39" s="135">
        <v>1653.7149735599642</v>
      </c>
      <c r="AG39" s="142">
        <v>0.19819867401643002</v>
      </c>
      <c r="AH39" s="135"/>
      <c r="AI39" s="142">
        <v>0</v>
      </c>
      <c r="AK39" s="141" t="s">
        <v>6</v>
      </c>
      <c r="AL39" s="135">
        <v>4603.4029257066768</v>
      </c>
      <c r="AM39" s="142">
        <v>0.55172044180885227</v>
      </c>
      <c r="AN39" s="135">
        <v>2625.7891826636737</v>
      </c>
      <c r="AO39" s="142">
        <v>0.31470231725017078</v>
      </c>
      <c r="AP39" s="135">
        <v>1114.5315909258252</v>
      </c>
      <c r="AQ39" s="142">
        <v>0.133577240940977</v>
      </c>
      <c r="AR39" s="331">
        <v>8343.7236992961753</v>
      </c>
      <c r="AT39" s="519">
        <v>185.34401070528685</v>
      </c>
      <c r="AU39" s="142">
        <v>2.2213584412067878E-2</v>
      </c>
      <c r="AV39" s="135">
        <v>3465.0333020291173</v>
      </c>
      <c r="AW39" s="142">
        <v>0.41528619917284726</v>
      </c>
      <c r="AX39" s="135">
        <v>4283.0736194666561</v>
      </c>
      <c r="AY39" s="142">
        <v>0.51332879345320959</v>
      </c>
    </row>
    <row r="40" spans="1:51" s="119" customFormat="1" x14ac:dyDescent="0.2">
      <c r="A40" s="140">
        <v>97221</v>
      </c>
      <c r="B40" s="141" t="s">
        <v>27</v>
      </c>
      <c r="C40" s="331">
        <v>6347.89870203588</v>
      </c>
      <c r="D40" s="307">
        <v>5317.5179773211503</v>
      </c>
      <c r="E40" s="142">
        <v>0.83768160566515204</v>
      </c>
      <c r="F40" s="307">
        <v>134.37702273310711</v>
      </c>
      <c r="G40" s="142">
        <v>2.1168740876411605E-2</v>
      </c>
      <c r="H40" s="307">
        <v>896.00370198162307</v>
      </c>
      <c r="I40" s="951">
        <v>0.14114965345843647</v>
      </c>
      <c r="J40" s="331">
        <v>5798.1861178820418</v>
      </c>
      <c r="K40" s="307">
        <v>5050.8575616753506</v>
      </c>
      <c r="L40" s="142">
        <v>0.87110994007214193</v>
      </c>
      <c r="M40" s="307">
        <v>154.01993871945808</v>
      </c>
      <c r="N40" s="142">
        <v>2.6563469262300674E-2</v>
      </c>
      <c r="O40" s="307">
        <v>593.30861748723305</v>
      </c>
      <c r="P40" s="951">
        <v>0.1023265906655574</v>
      </c>
      <c r="R40" s="953">
        <v>1.828082839277867E-2</v>
      </c>
      <c r="S40" s="953">
        <v>1.0342842386785955E-2</v>
      </c>
      <c r="T40" s="952">
        <v>-2.6917608824724493E-2</v>
      </c>
      <c r="U40" s="953">
        <v>8.5939997823521797E-2</v>
      </c>
      <c r="W40" s="141" t="s">
        <v>27</v>
      </c>
      <c r="X40" s="135">
        <v>221.52410538334755</v>
      </c>
      <c r="Y40" s="142">
        <v>3.4897233837758147E-2</v>
      </c>
      <c r="Z40" s="135">
        <v>522.37665433175766</v>
      </c>
      <c r="AA40" s="142">
        <v>8.2291271309074682E-2</v>
      </c>
      <c r="AB40" s="135">
        <v>2013.0727287217264</v>
      </c>
      <c r="AC40" s="142">
        <v>0.31712426792130433</v>
      </c>
      <c r="AD40" s="135">
        <v>2432.3375604934495</v>
      </c>
      <c r="AE40" s="142">
        <v>0.38317208176516065</v>
      </c>
      <c r="AF40" s="135">
        <v>1158.5876531055987</v>
      </c>
      <c r="AG40" s="142">
        <v>0.18251514516670214</v>
      </c>
      <c r="AH40" s="135"/>
      <c r="AI40" s="142">
        <v>0</v>
      </c>
      <c r="AK40" s="141" t="s">
        <v>27</v>
      </c>
      <c r="AL40" s="135">
        <v>3620.4287685246841</v>
      </c>
      <c r="AM40" s="142">
        <v>0.57033499406087729</v>
      </c>
      <c r="AN40" s="135">
        <v>1669.3260931525051</v>
      </c>
      <c r="AO40" s="142">
        <v>0.26297302012981455</v>
      </c>
      <c r="AP40" s="135">
        <v>1058.1438403586903</v>
      </c>
      <c r="AQ40" s="142">
        <v>0.16669198580930811</v>
      </c>
      <c r="AR40" s="331">
        <v>6347.89870203588</v>
      </c>
      <c r="AT40" s="519">
        <v>159.60368837903914</v>
      </c>
      <c r="AU40" s="142">
        <v>2.5142759182318317E-2</v>
      </c>
      <c r="AV40" s="135">
        <v>2968.7681869436037</v>
      </c>
      <c r="AW40" s="142">
        <v>0.46767730965704746</v>
      </c>
      <c r="AX40" s="135">
        <v>3037.048929793717</v>
      </c>
      <c r="AY40" s="142">
        <v>0.47843374199082339</v>
      </c>
    </row>
    <row r="41" spans="1:51" s="119" customFormat="1" x14ac:dyDescent="0.2">
      <c r="A41" s="140">
        <v>97227</v>
      </c>
      <c r="B41" s="141" t="s">
        <v>22</v>
      </c>
      <c r="C41" s="331">
        <v>6103</v>
      </c>
      <c r="D41" s="307">
        <v>4413</v>
      </c>
      <c r="E41" s="142">
        <v>0.72308700639029988</v>
      </c>
      <c r="F41" s="307">
        <v>890</v>
      </c>
      <c r="G41" s="142">
        <v>0.14582991971161724</v>
      </c>
      <c r="H41" s="307">
        <v>800</v>
      </c>
      <c r="I41" s="951">
        <v>0.13108307389808291</v>
      </c>
      <c r="J41" s="331">
        <v>5391</v>
      </c>
      <c r="K41" s="307">
        <v>4004</v>
      </c>
      <c r="L41" s="142">
        <v>0.74271934705991471</v>
      </c>
      <c r="M41" s="307">
        <v>479</v>
      </c>
      <c r="N41" s="142">
        <v>8.8851790020404373E-2</v>
      </c>
      <c r="O41" s="307">
        <v>908</v>
      </c>
      <c r="P41" s="951">
        <v>0.16842886291968096</v>
      </c>
      <c r="R41" s="952">
        <v>2.5120238350669455E-2</v>
      </c>
      <c r="S41" s="953">
        <v>1.964260002981999E-2</v>
      </c>
      <c r="T41" s="952">
        <v>0.13190739858305589</v>
      </c>
      <c r="U41" s="952">
        <v>-2.5008504110236363E-2</v>
      </c>
      <c r="W41" s="141" t="s">
        <v>22</v>
      </c>
      <c r="X41" s="135">
        <v>362</v>
      </c>
      <c r="Y41" s="142">
        <v>5.9315090938882514E-2</v>
      </c>
      <c r="Z41" s="135">
        <v>1025</v>
      </c>
      <c r="AA41" s="142">
        <v>0.16795018843191872</v>
      </c>
      <c r="AB41" s="135">
        <v>1842</v>
      </c>
      <c r="AC41" s="142">
        <v>0.30181877765033588</v>
      </c>
      <c r="AD41" s="135">
        <v>2178</v>
      </c>
      <c r="AE41" s="142">
        <v>0.35687366868753073</v>
      </c>
      <c r="AF41" s="135">
        <v>696</v>
      </c>
      <c r="AG41" s="142">
        <v>0.11404227429133214</v>
      </c>
      <c r="AH41" s="135"/>
      <c r="AI41" s="142">
        <v>0</v>
      </c>
      <c r="AK41" s="141" t="s">
        <v>22</v>
      </c>
      <c r="AL41" s="135">
        <v>2981</v>
      </c>
      <c r="AM41" s="142">
        <v>0.48844830411273144</v>
      </c>
      <c r="AN41" s="135">
        <v>1407</v>
      </c>
      <c r="AO41" s="142">
        <v>0.23054235621825331</v>
      </c>
      <c r="AP41" s="135">
        <v>1715</v>
      </c>
      <c r="AQ41" s="142">
        <v>0.28100933966901526</v>
      </c>
      <c r="AR41" s="331">
        <v>6103</v>
      </c>
      <c r="AT41" s="519">
        <v>62</v>
      </c>
      <c r="AU41" s="142">
        <v>1.0158938227101426E-2</v>
      </c>
      <c r="AV41" s="135">
        <v>2492</v>
      </c>
      <c r="AW41" s="142">
        <v>0.40832377519252827</v>
      </c>
      <c r="AX41" s="135">
        <v>3216</v>
      </c>
      <c r="AY41" s="142">
        <v>0.52695395707029324</v>
      </c>
    </row>
    <row r="42" spans="1:51" s="119" customFormat="1" x14ac:dyDescent="0.2">
      <c r="A42" s="140">
        <v>97223</v>
      </c>
      <c r="B42" s="141" t="s">
        <v>18</v>
      </c>
      <c r="C42" s="331">
        <v>4534.2599145048625</v>
      </c>
      <c r="D42" s="307">
        <v>3940.8208781616495</v>
      </c>
      <c r="E42" s="142">
        <v>0.86912108094094198</v>
      </c>
      <c r="F42" s="307">
        <v>46.453153529801398</v>
      </c>
      <c r="G42" s="142">
        <v>1.024492517096344E-2</v>
      </c>
      <c r="H42" s="307">
        <v>546.98588281341108</v>
      </c>
      <c r="I42" s="951">
        <v>0.12063399388809441</v>
      </c>
      <c r="J42" s="331">
        <v>4007.5914608962876</v>
      </c>
      <c r="K42" s="307">
        <v>3468.2154627054601</v>
      </c>
      <c r="L42" s="142">
        <v>0.86541143141616605</v>
      </c>
      <c r="M42" s="307">
        <v>58.967150927614597</v>
      </c>
      <c r="N42" s="142">
        <v>1.4713862803377354E-2</v>
      </c>
      <c r="O42" s="307">
        <v>480.40884726321298</v>
      </c>
      <c r="P42" s="951">
        <v>0.11987470578045667</v>
      </c>
      <c r="R42" s="953">
        <v>2.5001719022583302E-2</v>
      </c>
      <c r="S42" s="953">
        <v>2.5878965155144096E-2</v>
      </c>
      <c r="T42" s="952">
        <v>-4.6587127117328153E-2</v>
      </c>
      <c r="U42" s="953">
        <v>2.6296916767226231E-2</v>
      </c>
      <c r="W42" s="141" t="s">
        <v>18</v>
      </c>
      <c r="X42" s="135">
        <v>48.850305142843283</v>
      </c>
      <c r="Y42" s="142">
        <v>1.0773600557518481E-2</v>
      </c>
      <c r="Z42" s="135">
        <v>295.97306367464654</v>
      </c>
      <c r="AA42" s="142">
        <v>6.5274834097587581E-2</v>
      </c>
      <c r="AB42" s="135">
        <v>1181.7269859975661</v>
      </c>
      <c r="AC42" s="142">
        <v>0.26062180119346107</v>
      </c>
      <c r="AD42" s="135">
        <v>1900.1937781595161</v>
      </c>
      <c r="AE42" s="142">
        <v>0.4190747363380945</v>
      </c>
      <c r="AF42" s="135">
        <v>1107.5157815303039</v>
      </c>
      <c r="AG42" s="142">
        <v>0.24425502781334132</v>
      </c>
      <c r="AH42" s="135"/>
      <c r="AI42" s="142">
        <v>0</v>
      </c>
      <c r="AK42" s="141" t="s">
        <v>18</v>
      </c>
      <c r="AL42" s="135">
        <v>2965.9490978643184</v>
      </c>
      <c r="AM42" s="142">
        <v>0.65411978002769555</v>
      </c>
      <c r="AN42" s="135">
        <v>957.73339326006203</v>
      </c>
      <c r="AO42" s="142">
        <v>0.21122154691580924</v>
      </c>
      <c r="AP42" s="135">
        <v>610.57742338048183</v>
      </c>
      <c r="AQ42" s="142">
        <v>0.13465867305649512</v>
      </c>
      <c r="AR42" s="331">
        <v>4534.2599145048625</v>
      </c>
      <c r="AT42" s="519">
        <v>225.9911570825536</v>
      </c>
      <c r="AU42" s="142">
        <v>4.9840803426292261E-2</v>
      </c>
      <c r="AV42" s="135">
        <v>2004.6159626309673</v>
      </c>
      <c r="AW42" s="142">
        <v>0.44210433464969767</v>
      </c>
      <c r="AX42" s="135">
        <v>2077.6368063966174</v>
      </c>
      <c r="AY42" s="142">
        <v>0.45820858212171844</v>
      </c>
    </row>
    <row r="43" spans="1:51" s="119" customFormat="1" x14ac:dyDescent="0.2">
      <c r="A43" s="140">
        <v>97231</v>
      </c>
      <c r="B43" s="141" t="s">
        <v>29</v>
      </c>
      <c r="C43" s="331">
        <v>5085.4458963594934</v>
      </c>
      <c r="D43" s="307">
        <v>3520.0077451745401</v>
      </c>
      <c r="E43" s="142">
        <v>0.69217288255773202</v>
      </c>
      <c r="F43" s="307">
        <v>1175.069397028707</v>
      </c>
      <c r="G43" s="142">
        <v>0.23106516537122168</v>
      </c>
      <c r="H43" s="307">
        <v>390.36875415624701</v>
      </c>
      <c r="I43" s="951">
        <v>7.6761952071046399E-2</v>
      </c>
      <c r="J43" s="331">
        <v>5180.7532969649337</v>
      </c>
      <c r="K43" s="307">
        <v>3195.0236279476703</v>
      </c>
      <c r="L43" s="142">
        <v>0.61671024362797333</v>
      </c>
      <c r="M43" s="307">
        <v>1166.6315309625231</v>
      </c>
      <c r="N43" s="142">
        <v>0.22518569483823456</v>
      </c>
      <c r="O43" s="307">
        <v>819.09813805474005</v>
      </c>
      <c r="P43" s="951">
        <v>0.15810406153379208</v>
      </c>
      <c r="R43" s="955">
        <v>-3.7066644164763796E-3</v>
      </c>
      <c r="S43" s="956">
        <v>1.9562630152952565E-2</v>
      </c>
      <c r="T43" s="955">
        <v>1.4423680330426514E-3</v>
      </c>
      <c r="U43" s="955">
        <v>-0.13776068349717729</v>
      </c>
      <c r="W43" s="144" t="s">
        <v>29</v>
      </c>
      <c r="X43" s="135">
        <v>456.53776643223091</v>
      </c>
      <c r="Y43" s="145">
        <v>8.9773399567391235E-2</v>
      </c>
      <c r="Z43" s="135">
        <v>1214.1447654466153</v>
      </c>
      <c r="AA43" s="145">
        <v>0.2387489298265433</v>
      </c>
      <c r="AB43" s="135">
        <v>1549.4923055353756</v>
      </c>
      <c r="AC43" s="145">
        <v>0.30469153287907502</v>
      </c>
      <c r="AD43" s="135">
        <v>1247.5378693804832</v>
      </c>
      <c r="AE43" s="145">
        <v>0.24531533611901277</v>
      </c>
      <c r="AF43" s="135">
        <v>617.73318956478738</v>
      </c>
      <c r="AG43" s="145">
        <v>0.1214708016079775</v>
      </c>
      <c r="AH43" s="135"/>
      <c r="AI43" s="145">
        <v>0</v>
      </c>
      <c r="AK43" s="144" t="s">
        <v>29</v>
      </c>
      <c r="AL43" s="135">
        <v>1769.3326609210003</v>
      </c>
      <c r="AM43" s="145">
        <v>0.34792085039929505</v>
      </c>
      <c r="AN43" s="135">
        <v>1727.1076090596728</v>
      </c>
      <c r="AO43" s="145">
        <v>0.33961773348056917</v>
      </c>
      <c r="AP43" s="135">
        <v>1589.0056263788206</v>
      </c>
      <c r="AQ43" s="145">
        <v>0.31246141612013578</v>
      </c>
      <c r="AR43" s="331">
        <v>5085.4458963594934</v>
      </c>
      <c r="AT43" s="519">
        <v>129.96204327267148</v>
      </c>
      <c r="AU43" s="145">
        <v>2.5555683006225099E-2</v>
      </c>
      <c r="AV43" s="135">
        <v>1961.6695321314173</v>
      </c>
      <c r="AW43" s="145">
        <v>0.38574189404624543</v>
      </c>
      <c r="AX43" s="135">
        <v>2935.1369039512424</v>
      </c>
      <c r="AY43" s="145">
        <v>0.57716411967973391</v>
      </c>
    </row>
    <row r="44" spans="1:51" s="119" customFormat="1" x14ac:dyDescent="0.2">
      <c r="A44" s="147"/>
      <c r="B44" s="153" t="s">
        <v>40</v>
      </c>
      <c r="C44" s="335">
        <v>36371.689133887157</v>
      </c>
      <c r="D44" s="154">
        <v>28558.301752980871</v>
      </c>
      <c r="E44" s="155">
        <v>0.78517941929656965</v>
      </c>
      <c r="F44" s="154">
        <v>3556.1667287024129</v>
      </c>
      <c r="G44" s="155">
        <v>9.7772933107722129E-2</v>
      </c>
      <c r="H44" s="154">
        <v>4257.2206522038805</v>
      </c>
      <c r="I44" s="959">
        <v>0.1170476475957084</v>
      </c>
      <c r="J44" s="335">
        <v>33420.719848771958</v>
      </c>
      <c r="K44" s="154">
        <v>25970.9441920518</v>
      </c>
      <c r="L44" s="155">
        <v>0.77709110724035169</v>
      </c>
      <c r="M44" s="154">
        <v>3087.5170434157853</v>
      </c>
      <c r="N44" s="155">
        <v>9.238331961091005E-2</v>
      </c>
      <c r="O44" s="154">
        <v>4362.2586133043669</v>
      </c>
      <c r="P44" s="959">
        <v>0.13052557314873808</v>
      </c>
      <c r="R44" s="330">
        <v>1.7066931632794713E-2</v>
      </c>
      <c r="S44" s="330">
        <v>1.9175389073600169E-2</v>
      </c>
      <c r="T44" s="330">
        <v>2.8666389893943212E-2</v>
      </c>
      <c r="U44" s="330">
        <v>-4.8628250966037401E-3</v>
      </c>
      <c r="W44" s="153" t="s">
        <v>40</v>
      </c>
      <c r="X44" s="154">
        <v>1544.9613613687729</v>
      </c>
      <c r="Y44" s="155">
        <v>4.2477030848956286E-2</v>
      </c>
      <c r="Z44" s="154">
        <v>4802.0254073359665</v>
      </c>
      <c r="AA44" s="155">
        <v>0.13202646128584566</v>
      </c>
      <c r="AB44" s="154">
        <v>10575.651633887821</v>
      </c>
      <c r="AC44" s="155">
        <v>0.29076602945103769</v>
      </c>
      <c r="AD44" s="154">
        <v>12987.876978914477</v>
      </c>
      <c r="AE44" s="155">
        <v>0.3570875394624935</v>
      </c>
      <c r="AF44" s="154">
        <v>6461.1737523801303</v>
      </c>
      <c r="AG44" s="155">
        <v>0.17764293895166711</v>
      </c>
      <c r="AH44" s="154">
        <v>0</v>
      </c>
      <c r="AI44" s="155">
        <v>0</v>
      </c>
      <c r="AK44" s="153" t="s">
        <v>40</v>
      </c>
      <c r="AL44" s="154">
        <v>19137.154797752992</v>
      </c>
      <c r="AM44" s="155">
        <v>0.52615523923861651</v>
      </c>
      <c r="AN44" s="154">
        <v>9284.4457673281831</v>
      </c>
      <c r="AO44" s="155">
        <v>0.25526572970398426</v>
      </c>
      <c r="AP44" s="154">
        <v>7950.088568805988</v>
      </c>
      <c r="AQ44" s="155">
        <v>0.21857903105739909</v>
      </c>
      <c r="AR44" s="335">
        <v>36371.689133887165</v>
      </c>
      <c r="AT44" s="315">
        <v>988.79216163968363</v>
      </c>
      <c r="AU44" s="155">
        <v>2.7185764125494935E-2</v>
      </c>
      <c r="AV44" s="154">
        <v>15215.866365826299</v>
      </c>
      <c r="AW44" s="155">
        <v>0.41834368235732605</v>
      </c>
      <c r="AX44" s="154">
        <v>18722.224033141218</v>
      </c>
      <c r="AY44" s="155">
        <v>0.51474716954231015</v>
      </c>
    </row>
    <row r="45" spans="1:51" s="119" customFormat="1" ht="13.5" thickBot="1" x14ac:dyDescent="0.25">
      <c r="A45" s="147"/>
      <c r="B45" s="148" t="s">
        <v>41</v>
      </c>
      <c r="C45" s="334">
        <v>67087.599211878129</v>
      </c>
      <c r="D45" s="149">
        <v>50858.442608149002</v>
      </c>
      <c r="E45" s="150">
        <v>0.75809006739869012</v>
      </c>
      <c r="F45" s="149">
        <v>7059.3719684420375</v>
      </c>
      <c r="G45" s="150">
        <v>0.10522618265332331</v>
      </c>
      <c r="H45" s="149">
        <v>9169.7846352870947</v>
      </c>
      <c r="I45" s="957">
        <v>0.13668374994798663</v>
      </c>
      <c r="J45" s="334">
        <v>61725.21070697048</v>
      </c>
      <c r="K45" s="149">
        <v>47694.747146009642</v>
      </c>
      <c r="L45" s="150">
        <v>0.77269476442019802</v>
      </c>
      <c r="M45" s="149">
        <v>5617.7829670560477</v>
      </c>
      <c r="N45" s="150">
        <v>9.10127791013218E-2</v>
      </c>
      <c r="O45" s="149">
        <v>8412.680593904779</v>
      </c>
      <c r="P45" s="963">
        <v>0.13629245647847996</v>
      </c>
      <c r="R45" s="958">
        <v>1.6800927934788712E-2</v>
      </c>
      <c r="S45" s="958">
        <v>1.2927824889756634E-2</v>
      </c>
      <c r="T45" s="958">
        <v>4.6743377322688406E-2</v>
      </c>
      <c r="U45" s="958">
        <v>1.7384102455336281E-2</v>
      </c>
      <c r="W45" s="148" t="s">
        <v>41</v>
      </c>
      <c r="X45" s="149">
        <v>2276.2484077913819</v>
      </c>
      <c r="Y45" s="150">
        <v>3.3929495682241718E-2</v>
      </c>
      <c r="Z45" s="149">
        <v>8241.6424355843119</v>
      </c>
      <c r="AA45" s="150">
        <v>0.12284896959205981</v>
      </c>
      <c r="AB45" s="149">
        <v>21273.721708066732</v>
      </c>
      <c r="AC45" s="150">
        <v>0.31710363700569172</v>
      </c>
      <c r="AD45" s="149">
        <v>23982.963969888508</v>
      </c>
      <c r="AE45" s="150">
        <v>0.35748728903153576</v>
      </c>
      <c r="AF45" s="149">
        <v>11313.022690547197</v>
      </c>
      <c r="AG45" s="150">
        <v>0.16863060868847102</v>
      </c>
      <c r="AH45" s="149">
        <v>0</v>
      </c>
      <c r="AI45" s="150">
        <v>0</v>
      </c>
      <c r="AK45" s="148" t="s">
        <v>41</v>
      </c>
      <c r="AL45" s="149">
        <v>35989.513225074697</v>
      </c>
      <c r="AM45" s="150">
        <v>0.53645552453608447</v>
      </c>
      <c r="AN45" s="149">
        <v>14547.641453443513</v>
      </c>
      <c r="AO45" s="150">
        <v>0.21684546211735345</v>
      </c>
      <c r="AP45" s="149">
        <v>16550.444533359921</v>
      </c>
      <c r="AQ45" s="150">
        <v>0.24669901334656189</v>
      </c>
      <c r="AR45" s="334">
        <v>67087.599211878143</v>
      </c>
      <c r="AT45" s="313">
        <v>2058.9450117994893</v>
      </c>
      <c r="AU45" s="150">
        <v>3.0690396377084015E-2</v>
      </c>
      <c r="AV45" s="149">
        <v>29212.62958627698</v>
      </c>
      <c r="AW45" s="150">
        <v>0.43544008027499603</v>
      </c>
      <c r="AX45" s="149">
        <v>33384.946703400899</v>
      </c>
      <c r="AY45" s="150">
        <v>0.49763215699467084</v>
      </c>
    </row>
    <row r="46" spans="1:51" s="119" customFormat="1" ht="13.5" thickBot="1" x14ac:dyDescent="0.25">
      <c r="A46" s="147"/>
      <c r="B46" s="161" t="s">
        <v>42</v>
      </c>
      <c r="C46" s="964">
        <v>207001.46998671148</v>
      </c>
      <c r="D46" s="162">
        <v>165875.53942271613</v>
      </c>
      <c r="E46" s="163">
        <v>0.80132541780193423</v>
      </c>
      <c r="F46" s="162">
        <v>10154.963557901763</v>
      </c>
      <c r="G46" s="163">
        <v>4.9057446589889746E-2</v>
      </c>
      <c r="H46" s="162">
        <v>30970.967006093619</v>
      </c>
      <c r="I46" s="965">
        <v>0.14961713560817616</v>
      </c>
      <c r="J46" s="964">
        <v>192236.99372130344</v>
      </c>
      <c r="K46" s="162">
        <v>159371.40277327006</v>
      </c>
      <c r="L46" s="163">
        <v>0.82903607514961231</v>
      </c>
      <c r="M46" s="162">
        <v>8495.8264717187121</v>
      </c>
      <c r="N46" s="163">
        <v>4.4194545010600716E-2</v>
      </c>
      <c r="O46" s="162">
        <v>24369.764476314675</v>
      </c>
      <c r="P46" s="966">
        <v>0.12676937983978706</v>
      </c>
      <c r="R46" s="967">
        <v>1.4909441477958474E-2</v>
      </c>
      <c r="S46" s="968">
        <v>8.0321661078768258E-3</v>
      </c>
      <c r="T46" s="968">
        <v>3.6321592739956277E-2</v>
      </c>
      <c r="U46" s="968">
        <v>4.9109178738807158E-2</v>
      </c>
      <c r="W46" s="161" t="s">
        <v>42</v>
      </c>
      <c r="X46" s="162">
        <v>8238.2036505151063</v>
      </c>
      <c r="Y46" s="163">
        <v>3.9797802648666988E-2</v>
      </c>
      <c r="Z46" s="162">
        <v>26326.884499147178</v>
      </c>
      <c r="AA46" s="163">
        <v>0.12718211373492777</v>
      </c>
      <c r="AB46" s="162">
        <v>65371.285992412762</v>
      </c>
      <c r="AC46" s="163">
        <v>0.31580107134799229</v>
      </c>
      <c r="AD46" s="162">
        <v>72196.791691789171</v>
      </c>
      <c r="AE46" s="163">
        <v>0.34877429467734633</v>
      </c>
      <c r="AF46" s="162">
        <v>34868.304152847239</v>
      </c>
      <c r="AG46" s="163">
        <v>0.16844471759106647</v>
      </c>
      <c r="AH46" s="162">
        <v>0</v>
      </c>
      <c r="AI46" s="163">
        <v>0</v>
      </c>
      <c r="AK46" s="161" t="s">
        <v>42</v>
      </c>
      <c r="AL46" s="162">
        <v>106549.75173640823</v>
      </c>
      <c r="AM46" s="163">
        <v>0.51472944488388517</v>
      </c>
      <c r="AN46" s="162">
        <v>58617.503801582789</v>
      </c>
      <c r="AO46" s="163">
        <v>0.28317433593754548</v>
      </c>
      <c r="AP46" s="162">
        <v>41834.214448720493</v>
      </c>
      <c r="AQ46" s="163">
        <v>0.20209621917856935</v>
      </c>
      <c r="AR46" s="964">
        <v>207001.46998671151</v>
      </c>
      <c r="AT46" s="529">
        <v>9848.8065349815915</v>
      </c>
      <c r="AU46" s="163">
        <v>4.7578437658504731E-2</v>
      </c>
      <c r="AV46" s="162">
        <v>108902.48575204765</v>
      </c>
      <c r="AW46" s="163">
        <v>0.52609522898092786</v>
      </c>
      <c r="AX46" s="162">
        <v>81649.818479410707</v>
      </c>
      <c r="AY46" s="163">
        <v>0.39444076645761128</v>
      </c>
    </row>
    <row r="47" spans="1:51" x14ac:dyDescent="0.2">
      <c r="B47" s="66" t="s">
        <v>258</v>
      </c>
      <c r="C47" s="5"/>
      <c r="D47" s="14"/>
      <c r="E47" s="12"/>
      <c r="F47" s="14"/>
      <c r="G47" s="12"/>
      <c r="H47" s="12"/>
      <c r="I47" s="5"/>
      <c r="J47" s="12"/>
      <c r="K47" s="14"/>
      <c r="L47" s="12"/>
      <c r="M47" s="14"/>
      <c r="N47" s="12"/>
      <c r="O47" s="12"/>
      <c r="P47" s="5"/>
      <c r="R47" s="12"/>
      <c r="S47" s="14"/>
      <c r="T47" s="14"/>
      <c r="U47" s="12"/>
      <c r="W47" s="66" t="s">
        <v>258</v>
      </c>
      <c r="AK47" s="66" t="s">
        <v>258</v>
      </c>
      <c r="AR47" s="12"/>
    </row>
    <row r="48" spans="1:51" x14ac:dyDescent="0.2">
      <c r="E48" s="813"/>
    </row>
    <row r="50" spans="15:21" x14ac:dyDescent="0.2">
      <c r="S50" s="629"/>
      <c r="T50" s="629"/>
      <c r="U50" s="629"/>
    </row>
    <row r="51" spans="15:21" x14ac:dyDescent="0.2">
      <c r="O51" s="62"/>
      <c r="S51" s="629"/>
      <c r="T51" s="629"/>
      <c r="U51" s="629"/>
    </row>
    <row r="52" spans="15:21" x14ac:dyDescent="0.2">
      <c r="S52" s="629"/>
      <c r="T52" s="629"/>
      <c r="U52" s="629"/>
    </row>
    <row r="53" spans="15:21" x14ac:dyDescent="0.2">
      <c r="S53" s="629"/>
      <c r="T53" s="629"/>
      <c r="U53" s="629"/>
    </row>
    <row r="133" spans="38:40" x14ac:dyDescent="0.2">
      <c r="AL133" t="s">
        <v>302</v>
      </c>
      <c r="AN133" t="s">
        <v>302</v>
      </c>
    </row>
    <row r="134" spans="38:40" x14ac:dyDescent="0.2">
      <c r="AL134" t="s">
        <v>302</v>
      </c>
      <c r="AN134" t="s">
        <v>302</v>
      </c>
    </row>
    <row r="135" spans="38:40" x14ac:dyDescent="0.2">
      <c r="AL135" t="s">
        <v>302</v>
      </c>
      <c r="AN135" t="s">
        <v>302</v>
      </c>
    </row>
    <row r="136" spans="38:40" x14ac:dyDescent="0.2">
      <c r="AL136" t="s">
        <v>302</v>
      </c>
      <c r="AN136" t="s">
        <v>302</v>
      </c>
    </row>
    <row r="137" spans="38:40" x14ac:dyDescent="0.2">
      <c r="AL137" t="s">
        <v>302</v>
      </c>
      <c r="AN137" t="s">
        <v>302</v>
      </c>
    </row>
    <row r="138" spans="38:40" x14ac:dyDescent="0.2">
      <c r="AL138" t="s">
        <v>302</v>
      </c>
      <c r="AN138" t="s">
        <v>302</v>
      </c>
    </row>
    <row r="139" spans="38:40" x14ac:dyDescent="0.2">
      <c r="AL139" t="s">
        <v>302</v>
      </c>
      <c r="AN139" t="s">
        <v>302</v>
      </c>
    </row>
    <row r="140" spans="38:40" x14ac:dyDescent="0.2">
      <c r="AL140" t="s">
        <v>302</v>
      </c>
      <c r="AN140" t="s">
        <v>302</v>
      </c>
    </row>
    <row r="141" spans="38:40" x14ac:dyDescent="0.2">
      <c r="AL141" t="s">
        <v>302</v>
      </c>
      <c r="AN141" t="s">
        <v>302</v>
      </c>
    </row>
    <row r="142" spans="38:40" x14ac:dyDescent="0.2">
      <c r="AL142" t="s">
        <v>302</v>
      </c>
      <c r="AN142" t="s">
        <v>302</v>
      </c>
    </row>
    <row r="143" spans="38:40" x14ac:dyDescent="0.2">
      <c r="AL143" t="s">
        <v>302</v>
      </c>
      <c r="AN143" t="s">
        <v>302</v>
      </c>
    </row>
    <row r="144" spans="38:40" x14ac:dyDescent="0.2">
      <c r="AL144" t="s">
        <v>302</v>
      </c>
      <c r="AN144" t="s">
        <v>302</v>
      </c>
    </row>
    <row r="145" spans="38:40" x14ac:dyDescent="0.2">
      <c r="AL145" t="s">
        <v>302</v>
      </c>
      <c r="AN145" t="s">
        <v>302</v>
      </c>
    </row>
    <row r="146" spans="38:40" x14ac:dyDescent="0.2">
      <c r="AL146" t="s">
        <v>302</v>
      </c>
      <c r="AN146" t="s">
        <v>302</v>
      </c>
    </row>
    <row r="147" spans="38:40" x14ac:dyDescent="0.2">
      <c r="AL147">
        <v>35989.513225074697</v>
      </c>
      <c r="AN147">
        <v>14547.641453443513</v>
      </c>
    </row>
  </sheetData>
  <autoFilter ref="A3:AR47"/>
  <phoneticPr fontId="2" type="noConversion"/>
  <printOptions horizontalCentered="1" verticalCentered="1"/>
  <pageMargins left="0.25" right="0.25" top="0.75" bottom="0.75" header="0.3" footer="0.3"/>
  <pageSetup paperSize="9" orientation="portrait" r:id="rId1"/>
  <headerFooter alignWithMargins="0">
    <oddHeader>&amp;C&amp;"-,Normal"&amp;K002060Observatoire de l'habitat de la Martinique&amp;"Arial,Normal"&amp;K000000
&amp;"-,Gras"&amp;11Les logements</oddHeader>
  </headerFooter>
  <rowBreaks count="1" manualBreakCount="1">
    <brk id="47" max="16383" man="1"/>
  </rowBreaks>
  <colBreaks count="1" manualBreakCount="1">
    <brk id="22" max="46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DV47"/>
  <sheetViews>
    <sheetView zoomScale="90" zoomScaleNormal="90" workbookViewId="0">
      <pane xSplit="2" ySplit="3" topLeftCell="C4" activePane="bottomRight" state="frozen"/>
      <selection activeCell="M37" sqref="M37"/>
      <selection pane="topRight" activeCell="M37" sqref="M37"/>
      <selection pane="bottomLeft" activeCell="M37" sqref="M37"/>
      <selection pane="bottomRight" activeCell="S18" sqref="S18"/>
    </sheetView>
  </sheetViews>
  <sheetFormatPr baseColWidth="10" defaultRowHeight="12.75" x14ac:dyDescent="0.2"/>
  <cols>
    <col min="1" max="1" width="7.5703125" style="288" customWidth="1"/>
    <col min="2" max="2" width="21.28515625" style="288" customWidth="1"/>
    <col min="3" max="3" width="7.28515625" style="339" customWidth="1"/>
    <col min="4" max="4" width="6.7109375" style="288" customWidth="1"/>
    <col min="5" max="5" width="7.140625" style="339" customWidth="1"/>
    <col min="6" max="6" width="6.7109375" style="288" customWidth="1"/>
    <col min="7" max="7" width="7.5703125" style="339" customWidth="1"/>
    <col min="8" max="8" width="6.7109375" style="288" customWidth="1"/>
    <col min="9" max="9" width="6.7109375" style="339" customWidth="1"/>
    <col min="10" max="10" width="6.7109375" style="288" customWidth="1"/>
    <col min="11" max="11" width="6.85546875" style="339" customWidth="1"/>
    <col min="12" max="12" width="6.7109375" style="288" customWidth="1"/>
    <col min="13" max="14" width="9.7109375" style="288" customWidth="1"/>
    <col min="15" max="15" width="1.42578125" customWidth="1"/>
    <col min="16" max="16" width="11.42578125" style="62" customWidth="1"/>
    <col min="17" max="17" width="8.7109375" customWidth="1"/>
    <col min="18" max="18" width="12.7109375" style="62" customWidth="1"/>
    <col min="20" max="20" width="11.42578125" style="62" customWidth="1"/>
    <col min="21" max="21" width="11.42578125" customWidth="1"/>
    <col min="22" max="22" width="11.42578125" style="62" customWidth="1"/>
    <col min="23" max="23" width="9.7109375" style="302" customWidth="1"/>
    <col min="24" max="24" width="2.85546875" customWidth="1"/>
    <col min="25" max="25" width="21" customWidth="1"/>
    <col min="26" max="26" width="9.7109375" style="62" customWidth="1"/>
    <col min="27" max="27" width="8.7109375" customWidth="1"/>
    <col min="28" max="28" width="9.7109375" style="62" customWidth="1"/>
    <col min="29" max="29" width="8.7109375" customWidth="1"/>
    <col min="30" max="30" width="9.7109375" style="62" customWidth="1"/>
    <col min="31" max="31" width="8.7109375" customWidth="1"/>
    <col min="32" max="32" width="9.7109375" customWidth="1"/>
    <col min="33" max="33" width="8.28515625" customWidth="1"/>
    <col min="34" max="34" width="11.28515625" customWidth="1"/>
    <col min="35" max="35" width="6.5703125" style="62" customWidth="1"/>
    <col min="36" max="36" width="8.7109375" customWidth="1"/>
    <col min="37" max="37" width="12.140625" style="586" customWidth="1"/>
    <col min="38" max="38" width="8.7109375" customWidth="1"/>
    <col min="39" max="39" width="19.42578125" style="62" customWidth="1"/>
    <col min="40" max="40" width="11" customWidth="1"/>
    <col min="41" max="41" width="11.42578125" style="62"/>
    <col min="42" max="42" width="11.28515625" customWidth="1"/>
    <col min="46" max="46" width="11.85546875" customWidth="1"/>
    <col min="47" max="47" width="13.85546875" customWidth="1"/>
    <col min="48" max="48" width="9.7109375" style="62" customWidth="1"/>
    <col min="49" max="49" width="9.7109375" style="41" customWidth="1"/>
    <col min="50" max="51" width="9.7109375" style="62" customWidth="1"/>
    <col min="52" max="52" width="17" style="62" bestFit="1" customWidth="1"/>
    <col min="53" max="61" width="9.7109375" style="62" customWidth="1"/>
    <col min="63" max="63" width="9.7109375" customWidth="1"/>
    <col min="64" max="64" width="9.7109375" style="62" customWidth="1"/>
    <col min="65" max="65" width="9.7109375" customWidth="1"/>
    <col min="66" max="66" width="9.7109375" style="62" customWidth="1"/>
    <col min="67" max="67" width="9.7109375" customWidth="1"/>
    <col min="68" max="68" width="9.7109375" style="62" customWidth="1"/>
    <col min="69" max="69" width="9.7109375" customWidth="1"/>
    <col min="70" max="70" width="9.7109375" style="62" customWidth="1"/>
    <col min="71" max="71" width="9.7109375" customWidth="1"/>
    <col min="72" max="72" width="9.7109375" style="62" customWidth="1"/>
    <col min="73" max="73" width="9.7109375" customWidth="1"/>
    <col min="74" max="74" width="9.7109375" style="62" customWidth="1"/>
    <col min="75" max="75" width="9.7109375" customWidth="1"/>
    <col min="76" max="76" width="9.7109375" style="62" customWidth="1"/>
    <col min="78" max="91" width="9.7109375" style="62" customWidth="1"/>
    <col min="93" max="93" width="9.7109375" customWidth="1"/>
    <col min="94" max="94" width="9.7109375" style="62" customWidth="1"/>
    <col min="95" max="95" width="9.7109375" customWidth="1"/>
    <col min="96" max="96" width="9.7109375" style="62" customWidth="1"/>
    <col min="97" max="97" width="9.7109375" customWidth="1"/>
    <col min="98" max="98" width="9.7109375" style="62" customWidth="1"/>
    <col min="99" max="99" width="9.7109375" customWidth="1"/>
    <col min="100" max="100" width="9.7109375" style="62" customWidth="1"/>
    <col min="101" max="101" width="9.7109375" customWidth="1"/>
    <col min="102" max="102" width="9.7109375" style="62" customWidth="1"/>
    <col min="103" max="103" width="9.7109375" customWidth="1"/>
    <col min="104" max="104" width="9.7109375" style="62" customWidth="1"/>
    <col min="105" max="105" width="9.7109375" customWidth="1"/>
    <col min="106" max="106" width="9.7109375" style="62" customWidth="1"/>
    <col min="108" max="108" width="9.7109375" customWidth="1"/>
    <col min="109" max="109" width="9.7109375" style="62" customWidth="1"/>
    <col min="110" max="110" width="9.7109375" customWidth="1"/>
    <col min="111" max="111" width="9.7109375" style="62" customWidth="1"/>
    <col min="112" max="112" width="9.7109375" customWidth="1"/>
    <col min="113" max="113" width="9.7109375" style="62" customWidth="1"/>
    <col min="114" max="114" width="9.7109375" customWidth="1"/>
    <col min="115" max="115" width="9.7109375" style="62" customWidth="1"/>
    <col min="116" max="116" width="9.7109375" customWidth="1"/>
    <col min="117" max="117" width="9.7109375" style="62" customWidth="1"/>
    <col min="118" max="118" width="9.7109375" customWidth="1"/>
    <col min="119" max="119" width="9.7109375" style="62" customWidth="1"/>
    <col min="120" max="120" width="9.7109375" customWidth="1"/>
    <col min="121" max="121" width="9.7109375" style="62" customWidth="1"/>
  </cols>
  <sheetData>
    <row r="1" spans="1:126" s="288" customFormat="1" ht="20.25" customHeight="1" thickBot="1" x14ac:dyDescent="0.25">
      <c r="C1" s="339"/>
      <c r="E1" s="339"/>
      <c r="G1" s="339"/>
      <c r="I1" s="339"/>
      <c r="K1" s="339"/>
      <c r="P1" s="339"/>
      <c r="R1" s="339"/>
      <c r="T1" s="339"/>
      <c r="V1" s="339"/>
      <c r="W1" s="700"/>
      <c r="Z1" s="339"/>
      <c r="AB1" s="339"/>
      <c r="AD1" s="339"/>
      <c r="AI1" s="339"/>
      <c r="AK1" s="696"/>
      <c r="AM1" s="339"/>
      <c r="AO1" s="339"/>
      <c r="AV1" s="339"/>
      <c r="AW1" s="675"/>
      <c r="AX1" s="339"/>
      <c r="AY1" s="339"/>
      <c r="AZ1" s="339"/>
      <c r="BA1" s="339">
        <v>124</v>
      </c>
      <c r="BB1" s="339"/>
      <c r="BC1" s="339">
        <v>129</v>
      </c>
      <c r="BD1" s="339"/>
      <c r="BE1" s="339">
        <v>134</v>
      </c>
      <c r="BF1" s="339"/>
      <c r="BG1" s="339">
        <v>139</v>
      </c>
      <c r="BH1" s="339"/>
      <c r="BI1" s="339">
        <v>144</v>
      </c>
      <c r="BK1" s="288">
        <v>149</v>
      </c>
      <c r="BL1" s="339"/>
      <c r="BM1" s="288">
        <v>154</v>
      </c>
      <c r="BN1" s="339"/>
      <c r="BP1" s="339">
        <v>125</v>
      </c>
      <c r="BR1" s="339">
        <v>130</v>
      </c>
      <c r="BT1" s="339">
        <v>135</v>
      </c>
      <c r="BV1" s="339">
        <v>140</v>
      </c>
      <c r="BX1" s="339">
        <v>145</v>
      </c>
      <c r="BZ1" s="339">
        <v>150</v>
      </c>
      <c r="CA1" s="339"/>
      <c r="CB1" s="339">
        <v>155</v>
      </c>
      <c r="CC1" s="339"/>
      <c r="CD1" s="339"/>
      <c r="CE1" s="339">
        <v>126</v>
      </c>
      <c r="CF1" s="339"/>
      <c r="CG1" s="339">
        <v>131</v>
      </c>
      <c r="CH1" s="339"/>
      <c r="CI1" s="339">
        <v>136</v>
      </c>
      <c r="CJ1" s="339"/>
      <c r="CK1" s="339">
        <v>141</v>
      </c>
      <c r="CL1" s="339"/>
      <c r="CM1" s="339">
        <v>146</v>
      </c>
      <c r="CO1" s="339">
        <v>151</v>
      </c>
      <c r="CP1" s="339"/>
      <c r="CQ1" s="288">
        <v>156</v>
      </c>
      <c r="CR1" s="339"/>
      <c r="CT1" s="339">
        <v>127</v>
      </c>
      <c r="CV1" s="339">
        <v>132</v>
      </c>
      <c r="CX1" s="339">
        <v>137</v>
      </c>
      <c r="CZ1" s="339">
        <v>142</v>
      </c>
      <c r="DB1" s="339">
        <v>147</v>
      </c>
      <c r="DD1" s="288">
        <v>152</v>
      </c>
      <c r="DE1" s="339"/>
      <c r="DF1" s="288">
        <v>157</v>
      </c>
      <c r="DG1" s="339"/>
      <c r="DI1" s="339">
        <v>128</v>
      </c>
      <c r="DK1" s="339">
        <v>133</v>
      </c>
      <c r="DM1" s="339">
        <v>138</v>
      </c>
      <c r="DO1" s="339">
        <v>143</v>
      </c>
      <c r="DQ1" s="339">
        <v>148</v>
      </c>
      <c r="DS1" s="339">
        <v>153</v>
      </c>
      <c r="DU1" s="339">
        <v>158</v>
      </c>
    </row>
    <row r="2" spans="1:126" s="288" customFormat="1" ht="15" x14ac:dyDescent="0.2">
      <c r="C2" s="672" t="s">
        <v>66</v>
      </c>
      <c r="D2" s="676"/>
      <c r="E2" s="677"/>
      <c r="F2" s="676"/>
      <c r="G2" s="677"/>
      <c r="H2" s="676"/>
      <c r="I2" s="677"/>
      <c r="J2" s="676"/>
      <c r="K2" s="677"/>
      <c r="L2" s="676"/>
      <c r="M2" s="678"/>
      <c r="N2" s="701"/>
      <c r="P2" s="702" t="s">
        <v>224</v>
      </c>
      <c r="Q2" s="703"/>
      <c r="R2" s="704"/>
      <c r="S2" s="703"/>
      <c r="T2" s="704"/>
      <c r="U2" s="703"/>
      <c r="V2" s="705"/>
      <c r="W2" s="700"/>
      <c r="Z2" s="672" t="s">
        <v>307</v>
      </c>
      <c r="AA2" s="676"/>
      <c r="AB2" s="677"/>
      <c r="AC2" s="676"/>
      <c r="AD2" s="677"/>
      <c r="AE2" s="676"/>
      <c r="AF2" s="676"/>
      <c r="AG2" s="676"/>
      <c r="AH2" s="676"/>
      <c r="AI2" s="676"/>
      <c r="AJ2" s="676"/>
      <c r="AK2" s="696" t="s">
        <v>243</v>
      </c>
      <c r="AM2" s="677"/>
      <c r="AN2" s="672" t="s">
        <v>325</v>
      </c>
      <c r="AO2" s="706"/>
      <c r="AP2" s="676"/>
      <c r="AQ2" s="678"/>
      <c r="AR2" s="707"/>
      <c r="AS2" s="707"/>
      <c r="AT2" s="707"/>
      <c r="AU2" s="707"/>
      <c r="AV2" s="708"/>
      <c r="AW2" s="675"/>
      <c r="AX2" s="339"/>
      <c r="AY2" s="339"/>
      <c r="AZ2" s="339"/>
      <c r="BA2" s="672" t="s">
        <v>124</v>
      </c>
      <c r="BB2" s="677"/>
      <c r="BC2" s="677"/>
      <c r="BD2" s="677"/>
      <c r="BE2" s="677"/>
      <c r="BF2" s="677"/>
      <c r="BG2" s="677"/>
      <c r="BH2" s="677"/>
      <c r="BI2" s="709"/>
      <c r="BL2" s="709"/>
      <c r="BM2" s="677"/>
      <c r="BN2" s="709"/>
      <c r="BP2" s="672" t="s">
        <v>70</v>
      </c>
      <c r="BQ2" s="677"/>
      <c r="BR2" s="709"/>
      <c r="BS2" s="677"/>
      <c r="BT2" s="709"/>
      <c r="BU2" s="677"/>
      <c r="BV2" s="709"/>
      <c r="BW2" s="677"/>
      <c r="BX2" s="677"/>
      <c r="BY2" s="677"/>
      <c r="BZ2" s="677"/>
      <c r="CA2" s="677"/>
      <c r="CB2" s="677"/>
      <c r="CC2" s="677"/>
      <c r="CD2" s="339"/>
      <c r="CE2" s="672" t="s">
        <v>68</v>
      </c>
      <c r="CF2" s="677"/>
      <c r="CG2" s="709"/>
      <c r="CH2" s="677"/>
      <c r="CI2" s="709"/>
      <c r="CJ2" s="677"/>
      <c r="CK2" s="709"/>
      <c r="CL2" s="677"/>
      <c r="CM2" s="709"/>
      <c r="CN2" s="709"/>
      <c r="CO2" s="709"/>
      <c r="CP2" s="709"/>
      <c r="CQ2" s="709"/>
      <c r="CR2" s="709"/>
      <c r="CT2" s="672" t="s">
        <v>167</v>
      </c>
      <c r="CU2" s="677"/>
      <c r="CV2" s="709"/>
      <c r="CW2" s="677"/>
      <c r="CX2" s="709"/>
      <c r="CY2" s="677"/>
      <c r="CZ2" s="709"/>
      <c r="DA2" s="677"/>
      <c r="DB2" s="709"/>
      <c r="DC2" s="709"/>
      <c r="DD2" s="709"/>
      <c r="DE2" s="709"/>
      <c r="DF2" s="709"/>
      <c r="DG2" s="709"/>
      <c r="DI2" s="672" t="s">
        <v>69</v>
      </c>
      <c r="DJ2" s="677"/>
      <c r="DK2" s="709"/>
      <c r="DL2" s="677"/>
      <c r="DM2" s="709"/>
      <c r="DN2" s="677"/>
      <c r="DO2" s="709"/>
      <c r="DP2" s="677"/>
      <c r="DQ2" s="709"/>
      <c r="DR2" s="709"/>
      <c r="DS2" s="709"/>
      <c r="DT2" s="709"/>
      <c r="DU2" s="709"/>
      <c r="DV2" s="709"/>
    </row>
    <row r="3" spans="1:126" s="288" customFormat="1" ht="45.75" customHeight="1" thickBot="1" x14ac:dyDescent="0.25">
      <c r="C3" s="374" t="s">
        <v>67</v>
      </c>
      <c r="D3" s="679" t="s">
        <v>55</v>
      </c>
      <c r="E3" s="374" t="s">
        <v>70</v>
      </c>
      <c r="F3" s="679" t="s">
        <v>55</v>
      </c>
      <c r="G3" s="374" t="s">
        <v>68</v>
      </c>
      <c r="H3" s="679" t="s">
        <v>55</v>
      </c>
      <c r="I3" s="680" t="s">
        <v>167</v>
      </c>
      <c r="J3" s="679" t="s">
        <v>55</v>
      </c>
      <c r="K3" s="374" t="s">
        <v>69</v>
      </c>
      <c r="L3" s="679" t="s">
        <v>55</v>
      </c>
      <c r="M3" s="681" t="s">
        <v>65</v>
      </c>
      <c r="N3" s="682"/>
      <c r="P3" s="684" t="s">
        <v>127</v>
      </c>
      <c r="Q3" s="679" t="s">
        <v>55</v>
      </c>
      <c r="R3" s="685" t="s">
        <v>128</v>
      </c>
      <c r="S3" s="679" t="s">
        <v>55</v>
      </c>
      <c r="T3" s="685" t="s">
        <v>129</v>
      </c>
      <c r="U3" s="679" t="s">
        <v>55</v>
      </c>
      <c r="V3" s="694" t="s">
        <v>65</v>
      </c>
      <c r="W3" s="695" t="s">
        <v>55</v>
      </c>
      <c r="Z3" s="374" t="s">
        <v>60</v>
      </c>
      <c r="AA3" s="679" t="s">
        <v>55</v>
      </c>
      <c r="AB3" s="374" t="s">
        <v>61</v>
      </c>
      <c r="AC3" s="679" t="s">
        <v>55</v>
      </c>
      <c r="AD3" s="374" t="s">
        <v>62</v>
      </c>
      <c r="AE3" s="679" t="s">
        <v>55</v>
      </c>
      <c r="AF3" s="374" t="s">
        <v>63</v>
      </c>
      <c r="AG3" s="679" t="s">
        <v>55</v>
      </c>
      <c r="AH3" s="374" t="s">
        <v>64</v>
      </c>
      <c r="AI3" s="679" t="s">
        <v>55</v>
      </c>
      <c r="AJ3" s="681" t="s">
        <v>65</v>
      </c>
      <c r="AK3" s="696"/>
      <c r="AN3" s="680" t="s">
        <v>71</v>
      </c>
      <c r="AO3" s="679" t="s">
        <v>55</v>
      </c>
      <c r="AP3" s="374" t="s">
        <v>72</v>
      </c>
      <c r="AQ3" s="679" t="s">
        <v>55</v>
      </c>
      <c r="AR3" s="374" t="s">
        <v>73</v>
      </c>
      <c r="AS3" s="679" t="s">
        <v>55</v>
      </c>
      <c r="AT3" s="374" t="s">
        <v>74</v>
      </c>
      <c r="AU3" s="679" t="s">
        <v>55</v>
      </c>
      <c r="AV3" s="681" t="s">
        <v>65</v>
      </c>
      <c r="AW3" s="675"/>
      <c r="AX3" s="339"/>
      <c r="BA3" s="697" t="s">
        <v>221</v>
      </c>
      <c r="BB3" s="698"/>
      <c r="BC3" s="697" t="s">
        <v>245</v>
      </c>
      <c r="BD3" s="698"/>
      <c r="BE3" s="697" t="s">
        <v>48</v>
      </c>
      <c r="BF3" s="698"/>
      <c r="BG3" s="697" t="s">
        <v>49</v>
      </c>
      <c r="BH3" s="698"/>
      <c r="BI3" s="697" t="s">
        <v>50</v>
      </c>
      <c r="BJ3" s="698"/>
      <c r="BK3" s="697" t="s">
        <v>51</v>
      </c>
      <c r="BL3" s="698"/>
      <c r="BM3" s="697" t="s">
        <v>52</v>
      </c>
      <c r="BN3" s="699"/>
      <c r="BP3" s="697" t="s">
        <v>221</v>
      </c>
      <c r="BQ3" s="698"/>
      <c r="BR3" s="697" t="s">
        <v>245</v>
      </c>
      <c r="BS3" s="698"/>
      <c r="BT3" s="697" t="s">
        <v>48</v>
      </c>
      <c r="BU3" s="698"/>
      <c r="BV3" s="697" t="s">
        <v>49</v>
      </c>
      <c r="BW3" s="698"/>
      <c r="BX3" s="697" t="s">
        <v>50</v>
      </c>
      <c r="BY3" s="698"/>
      <c r="BZ3" s="697" t="s">
        <v>51</v>
      </c>
      <c r="CA3" s="698"/>
      <c r="CB3" s="697" t="s">
        <v>52</v>
      </c>
      <c r="CC3" s="699"/>
      <c r="CD3" s="339"/>
      <c r="CE3" s="697" t="s">
        <v>221</v>
      </c>
      <c r="CF3" s="698"/>
      <c r="CG3" s="697" t="s">
        <v>245</v>
      </c>
      <c r="CH3" s="698"/>
      <c r="CI3" s="697" t="s">
        <v>48</v>
      </c>
      <c r="CJ3" s="698"/>
      <c r="CK3" s="697" t="s">
        <v>49</v>
      </c>
      <c r="CL3" s="698"/>
      <c r="CM3" s="697" t="s">
        <v>50</v>
      </c>
      <c r="CN3" s="698"/>
      <c r="CO3" s="697" t="s">
        <v>51</v>
      </c>
      <c r="CP3" s="698"/>
      <c r="CQ3" s="697" t="s">
        <v>52</v>
      </c>
      <c r="CR3" s="699"/>
      <c r="CT3" s="697" t="s">
        <v>221</v>
      </c>
      <c r="CU3" s="698"/>
      <c r="CV3" s="697" t="s">
        <v>245</v>
      </c>
      <c r="CW3" s="698"/>
      <c r="CX3" s="697" t="s">
        <v>48</v>
      </c>
      <c r="CY3" s="698"/>
      <c r="CZ3" s="697" t="s">
        <v>49</v>
      </c>
      <c r="DA3" s="698"/>
      <c r="DB3" s="697" t="s">
        <v>50</v>
      </c>
      <c r="DC3" s="698"/>
      <c r="DD3" s="697" t="s">
        <v>51</v>
      </c>
      <c r="DE3" s="698"/>
      <c r="DF3" s="697" t="s">
        <v>52</v>
      </c>
      <c r="DG3" s="699"/>
      <c r="DI3" s="697" t="s">
        <v>221</v>
      </c>
      <c r="DJ3" s="698"/>
      <c r="DK3" s="697" t="s">
        <v>245</v>
      </c>
      <c r="DL3" s="698"/>
      <c r="DM3" s="697" t="s">
        <v>48</v>
      </c>
      <c r="DN3" s="698"/>
      <c r="DO3" s="697" t="s">
        <v>49</v>
      </c>
      <c r="DP3" s="698"/>
      <c r="DQ3" s="697" t="s">
        <v>50</v>
      </c>
      <c r="DR3" s="698"/>
      <c r="DS3" s="697" t="s">
        <v>51</v>
      </c>
      <c r="DT3" s="698"/>
      <c r="DU3" s="697" t="s">
        <v>52</v>
      </c>
      <c r="DV3" s="699"/>
    </row>
    <row r="4" spans="1:126" s="119" customFormat="1" x14ac:dyDescent="0.2">
      <c r="A4" s="120">
        <v>97209</v>
      </c>
      <c r="B4" s="134" t="s">
        <v>8</v>
      </c>
      <c r="C4" s="332">
        <v>15454.486124437653</v>
      </c>
      <c r="D4" s="136">
        <v>0.4040186845470346</v>
      </c>
      <c r="E4" s="332">
        <v>11286.692995005033</v>
      </c>
      <c r="F4" s="136">
        <v>0.29506221171065244</v>
      </c>
      <c r="G4" s="332">
        <v>8946.7674722923275</v>
      </c>
      <c r="H4" s="136">
        <v>0.23389074188549064</v>
      </c>
      <c r="I4" s="332">
        <v>507.64965460254245</v>
      </c>
      <c r="J4" s="136">
        <v>1.3271223903003679E-2</v>
      </c>
      <c r="K4" s="332">
        <v>2056.3131715757427</v>
      </c>
      <c r="L4" s="136">
        <v>5.3757137953818722E-2</v>
      </c>
      <c r="M4" s="332">
        <v>38251.909417913295</v>
      </c>
      <c r="N4" s="935"/>
      <c r="P4" s="332">
        <v>18196.354314834847</v>
      </c>
      <c r="Q4" s="936">
        <v>0.47569793486736456</v>
      </c>
      <c r="R4" s="332">
        <v>19971.908304884109</v>
      </c>
      <c r="S4" s="936">
        <v>0.52211532989595821</v>
      </c>
      <c r="T4" s="519">
        <v>83.646798194338771</v>
      </c>
      <c r="U4" s="142">
        <v>2.1867352366772871E-3</v>
      </c>
      <c r="V4" s="331">
        <v>38251.909417913295</v>
      </c>
      <c r="W4" s="937"/>
      <c r="X4" s="120"/>
      <c r="Y4" s="134" t="s">
        <v>8</v>
      </c>
      <c r="Z4" s="332">
        <v>1543.4365399130829</v>
      </c>
      <c r="AA4" s="136">
        <v>4.0349267877077377E-2</v>
      </c>
      <c r="AB4" s="332">
        <v>5723.3022752992092</v>
      </c>
      <c r="AC4" s="136">
        <v>0.14962134864355287</v>
      </c>
      <c r="AD4" s="332">
        <v>12612.08523594526</v>
      </c>
      <c r="AE4" s="136">
        <v>0.32971125959111058</v>
      </c>
      <c r="AF4" s="332">
        <v>12387.893018295174</v>
      </c>
      <c r="AG4" s="136">
        <v>0.32385031771757633</v>
      </c>
      <c r="AH4" s="332">
        <v>5985.192348460575</v>
      </c>
      <c r="AI4" s="136">
        <v>0.15646780617068282</v>
      </c>
      <c r="AJ4" s="332">
        <v>38251.909417913303</v>
      </c>
      <c r="AK4" s="938">
        <v>18373.085366755749</v>
      </c>
      <c r="AL4" s="532">
        <v>0.48031812388825912</v>
      </c>
      <c r="AM4" s="134" t="s">
        <v>8</v>
      </c>
      <c r="AN4" s="332">
        <v>113.14258393167104</v>
      </c>
      <c r="AO4" s="136">
        <v>2.9578283974155436E-3</v>
      </c>
      <c r="AP4" s="332">
        <v>39.854097802878371</v>
      </c>
      <c r="AQ4" s="136">
        <v>1.0418851871539455E-3</v>
      </c>
      <c r="AR4" s="332">
        <v>674.00006548289059</v>
      </c>
      <c r="AS4" s="136">
        <v>1.7620037162569917E-2</v>
      </c>
      <c r="AT4" s="332">
        <v>37424.912670695863</v>
      </c>
      <c r="AU4" s="136">
        <v>0.9783802492528606</v>
      </c>
      <c r="AV4" s="332">
        <v>38251.909417913303</v>
      </c>
      <c r="AY4" s="133">
        <v>97209</v>
      </c>
      <c r="AZ4" s="134" t="s">
        <v>8</v>
      </c>
      <c r="BA4" s="332">
        <v>27.48196831863627</v>
      </c>
      <c r="BB4" s="136">
        <v>1.7782518355741357E-3</v>
      </c>
      <c r="BC4" s="332">
        <v>92.738698928862419</v>
      </c>
      <c r="BD4" s="136">
        <v>6.0007623794244361E-3</v>
      </c>
      <c r="BE4" s="332">
        <v>1202.4359439342916</v>
      </c>
      <c r="BF4" s="136">
        <v>7.7804977419011073E-2</v>
      </c>
      <c r="BG4" s="332">
        <v>3592.9220798160354</v>
      </c>
      <c r="BH4" s="136">
        <v>0.23248408590788858</v>
      </c>
      <c r="BI4" s="332">
        <v>3204.5414269256039</v>
      </c>
      <c r="BJ4" s="136">
        <v>0.2073534765972174</v>
      </c>
      <c r="BK4" s="332">
        <v>4668.8018735447204</v>
      </c>
      <c r="BL4" s="136">
        <v>0.30210010452318453</v>
      </c>
      <c r="BM4" s="332">
        <v>2665.564132969505</v>
      </c>
      <c r="BN4" s="136">
        <v>0.17247834133769993</v>
      </c>
      <c r="BP4" s="332">
        <v>133.58943180722108</v>
      </c>
      <c r="BQ4" s="136">
        <v>1.1836011829713236E-2</v>
      </c>
      <c r="BR4" s="332">
        <v>613.24049569371323</v>
      </c>
      <c r="BS4" s="136">
        <v>5.43330536203213E-2</v>
      </c>
      <c r="BT4" s="332">
        <v>3674.1382779099163</v>
      </c>
      <c r="BU4" s="136">
        <v>0.32552832610366206</v>
      </c>
      <c r="BV4" s="332">
        <v>3890.6579313311699</v>
      </c>
      <c r="BW4" s="136">
        <v>0.34471194822548951</v>
      </c>
      <c r="BX4" s="332">
        <v>1693.9469710619974</v>
      </c>
      <c r="BY4" s="136">
        <v>0.15008355164897813</v>
      </c>
      <c r="BZ4" s="332">
        <v>958.19902546565072</v>
      </c>
      <c r="CA4" s="136">
        <v>8.4896348814458344E-2</v>
      </c>
      <c r="CB4" s="332">
        <v>322.92086173536802</v>
      </c>
      <c r="CC4" s="136">
        <v>2.8610759757377809E-2</v>
      </c>
      <c r="CD4" s="120"/>
      <c r="CE4" s="332">
        <v>52.57932470997774</v>
      </c>
      <c r="CF4" s="136">
        <v>5.8769074833802453E-3</v>
      </c>
      <c r="CG4" s="332">
        <v>247.729914776078</v>
      </c>
      <c r="CH4" s="136">
        <v>2.7689320812604622E-2</v>
      </c>
      <c r="CI4" s="332">
        <v>1553.8444776225977</v>
      </c>
      <c r="CJ4" s="136">
        <v>0.17367663599560099</v>
      </c>
      <c r="CK4" s="332">
        <v>3279.1398837016181</v>
      </c>
      <c r="CL4" s="136">
        <v>0.36651672169383448</v>
      </c>
      <c r="CM4" s="332">
        <v>1996.7129867912574</v>
      </c>
      <c r="CN4" s="136">
        <v>0.22317702935445383</v>
      </c>
      <c r="CO4" s="332">
        <v>1393.6426879775179</v>
      </c>
      <c r="CP4" s="136">
        <v>0.15577052743279141</v>
      </c>
      <c r="CQ4" s="332">
        <v>423.11819671328118</v>
      </c>
      <c r="CR4" s="136">
        <v>4.7292857227334471E-2</v>
      </c>
      <c r="CT4" s="332">
        <v>24.980649121841481</v>
      </c>
      <c r="CU4" s="136">
        <v>4.9208443057840251E-2</v>
      </c>
      <c r="CV4" s="332">
        <v>45.145265115355727</v>
      </c>
      <c r="CW4" s="136">
        <v>8.8929963225724273E-2</v>
      </c>
      <c r="CX4" s="332">
        <v>197.17310111953915</v>
      </c>
      <c r="CY4" s="136">
        <v>0.38840389101399708</v>
      </c>
      <c r="CZ4" s="332">
        <v>167.1167734406541</v>
      </c>
      <c r="DA4" s="136">
        <v>0.32919705928194898</v>
      </c>
      <c r="DB4" s="332">
        <v>35.510875183069018</v>
      </c>
      <c r="DC4" s="136">
        <v>6.9951540124402897E-2</v>
      </c>
      <c r="DD4" s="332">
        <v>17.74440250358516</v>
      </c>
      <c r="DE4" s="136">
        <v>3.4954032456651435E-2</v>
      </c>
      <c r="DF4" s="332">
        <v>19.978588118497928</v>
      </c>
      <c r="DG4" s="136">
        <v>3.9355070839435312E-2</v>
      </c>
      <c r="DI4" s="332">
        <v>7.5172790431231098</v>
      </c>
      <c r="DJ4" s="136">
        <v>3.6557072857548523E-3</v>
      </c>
      <c r="DK4" s="332">
        <v>48.070367183410291</v>
      </c>
      <c r="DL4" s="136">
        <v>2.3376967987115603E-2</v>
      </c>
      <c r="DM4" s="332">
        <v>334.83861386689273</v>
      </c>
      <c r="DN4" s="136">
        <v>0.16283444491595001</v>
      </c>
      <c r="DO4" s="332">
        <v>851.03466301650394</v>
      </c>
      <c r="DP4" s="136">
        <v>0.41386432513310228</v>
      </c>
      <c r="DQ4" s="332">
        <v>435.79174976307331</v>
      </c>
      <c r="DR4" s="136">
        <v>0.21192868663537676</v>
      </c>
      <c r="DS4" s="332">
        <v>292.88167525811321</v>
      </c>
      <c r="DT4" s="136">
        <v>0.14243048155630858</v>
      </c>
      <c r="DU4" s="332">
        <v>86.178823444625607</v>
      </c>
      <c r="DV4" s="136">
        <v>4.1909386486391663E-2</v>
      </c>
    </row>
    <row r="5" spans="1:126" s="119" customFormat="1" x14ac:dyDescent="0.2">
      <c r="A5" s="120">
        <v>97213</v>
      </c>
      <c r="B5" s="141" t="s">
        <v>10</v>
      </c>
      <c r="C5" s="331">
        <v>8317.7187023968909</v>
      </c>
      <c r="D5" s="939">
        <v>0.48598816178620158</v>
      </c>
      <c r="E5" s="331">
        <v>3862.6451216055589</v>
      </c>
      <c r="F5" s="142">
        <v>0.22568685831375587</v>
      </c>
      <c r="G5" s="331">
        <v>3436.5556686628647</v>
      </c>
      <c r="H5" s="142">
        <v>0.20079127847977615</v>
      </c>
      <c r="I5" s="331">
        <v>275.20876686098001</v>
      </c>
      <c r="J5" s="142">
        <v>1.6079914156711405E-2</v>
      </c>
      <c r="K5" s="331">
        <v>1222.9361729609809</v>
      </c>
      <c r="L5" s="142">
        <v>7.1453787263554905E-2</v>
      </c>
      <c r="M5" s="331">
        <v>17115.064432487277</v>
      </c>
      <c r="N5" s="935"/>
      <c r="P5" s="331">
        <v>9581.4841465535064</v>
      </c>
      <c r="Q5" s="940">
        <v>0.55982752412934156</v>
      </c>
      <c r="R5" s="331">
        <v>7499.9546412800673</v>
      </c>
      <c r="S5" s="940">
        <v>0.4382077947100152</v>
      </c>
      <c r="T5" s="519">
        <v>33.625644653703603</v>
      </c>
      <c r="U5" s="142">
        <v>1.9646811606432789E-3</v>
      </c>
      <c r="V5" s="331">
        <v>17115.064432487277</v>
      </c>
      <c r="W5" s="937"/>
      <c r="X5" s="120"/>
      <c r="Y5" s="141" t="s">
        <v>10</v>
      </c>
      <c r="Z5" s="331">
        <v>279.47982393149505</v>
      </c>
      <c r="AA5" s="142">
        <v>1.6329463732604785E-2</v>
      </c>
      <c r="AB5" s="331">
        <v>2196.4511660326807</v>
      </c>
      <c r="AC5" s="142">
        <v>0.12833437903181033</v>
      </c>
      <c r="AD5" s="331">
        <v>5795.7004574016728</v>
      </c>
      <c r="AE5" s="142">
        <v>0.33863153015073955</v>
      </c>
      <c r="AF5" s="331">
        <v>6809.8147455387325</v>
      </c>
      <c r="AG5" s="142">
        <v>0.39788425993959725</v>
      </c>
      <c r="AH5" s="331">
        <v>2033.6182395826952</v>
      </c>
      <c r="AI5" s="142">
        <v>0.11882036714524676</v>
      </c>
      <c r="AJ5" s="331">
        <v>17115.064432487274</v>
      </c>
      <c r="AK5" s="938">
        <v>8843.4329851214279</v>
      </c>
      <c r="AL5" s="532">
        <v>0.51670462708484399</v>
      </c>
      <c r="AM5" s="141" t="s">
        <v>10</v>
      </c>
      <c r="AN5" s="331">
        <v>82.807256875044146</v>
      </c>
      <c r="AO5" s="142">
        <v>4.8382673171748049E-3</v>
      </c>
      <c r="AP5" s="331">
        <v>72.848869017391792</v>
      </c>
      <c r="AQ5" s="142">
        <v>4.2564180406538437E-3</v>
      </c>
      <c r="AR5" s="331">
        <v>635.41987641926994</v>
      </c>
      <c r="AS5" s="142">
        <v>3.7126350235242814E-2</v>
      </c>
      <c r="AT5" s="331">
        <v>16323.98843017557</v>
      </c>
      <c r="AU5" s="142">
        <v>0.95377896440692844</v>
      </c>
      <c r="AV5" s="331">
        <v>17115.064432487277</v>
      </c>
      <c r="AY5" s="140">
        <v>97213</v>
      </c>
      <c r="AZ5" s="141" t="s">
        <v>10</v>
      </c>
      <c r="BA5" s="331">
        <v>22.57292824310851</v>
      </c>
      <c r="BB5" s="142">
        <v>2.7138364557343997E-3</v>
      </c>
      <c r="BC5" s="331">
        <v>57.674798237293984</v>
      </c>
      <c r="BD5" s="142">
        <v>6.9339683512829086E-3</v>
      </c>
      <c r="BE5" s="331">
        <v>672.10414896749467</v>
      </c>
      <c r="BF5" s="142">
        <v>8.0803904654026898E-2</v>
      </c>
      <c r="BG5" s="331">
        <v>2527.98920894924</v>
      </c>
      <c r="BH5" s="142">
        <v>0.30392819226030776</v>
      </c>
      <c r="BI5" s="331">
        <v>1835.934015337966</v>
      </c>
      <c r="BJ5" s="142">
        <v>0.22072566782150382</v>
      </c>
      <c r="BK5" s="331">
        <v>2351.6598836860494</v>
      </c>
      <c r="BL5" s="142">
        <v>0.28272895102937046</v>
      </c>
      <c r="BM5" s="331">
        <v>849.783718975738</v>
      </c>
      <c r="BN5" s="142">
        <v>0.10216547942777368</v>
      </c>
      <c r="BP5" s="331">
        <v>27.613726992654563</v>
      </c>
      <c r="BQ5" s="142">
        <v>7.1489163832831109E-3</v>
      </c>
      <c r="BR5" s="331">
        <v>175.60706591884508</v>
      </c>
      <c r="BS5" s="142">
        <v>4.5462904406256124E-2</v>
      </c>
      <c r="BT5" s="331">
        <v>1585.5928705078593</v>
      </c>
      <c r="BU5" s="142">
        <v>0.41049405798086541</v>
      </c>
      <c r="BV5" s="331">
        <v>1420.6909501695311</v>
      </c>
      <c r="BW5" s="142">
        <v>0.36780260817203997</v>
      </c>
      <c r="BX5" s="331">
        <v>427.41125657412891</v>
      </c>
      <c r="BY5" s="142">
        <v>0.11065247857832454</v>
      </c>
      <c r="BZ5" s="331">
        <v>190.65895253777055</v>
      </c>
      <c r="CA5" s="142">
        <v>4.935968657108232E-2</v>
      </c>
      <c r="CB5" s="331">
        <v>35.07029890477029</v>
      </c>
      <c r="CC5" s="142">
        <v>9.0793479081487209E-3</v>
      </c>
      <c r="CD5" s="120"/>
      <c r="CE5" s="331">
        <v>40.228329355199257</v>
      </c>
      <c r="CF5" s="142">
        <v>1.1706002530973626E-2</v>
      </c>
      <c r="CG5" s="331">
        <v>95.150075362298395</v>
      </c>
      <c r="CH5" s="142">
        <v>2.768762811845283E-2</v>
      </c>
      <c r="CI5" s="331">
        <v>769.41390156564398</v>
      </c>
      <c r="CJ5" s="142">
        <v>0.22389100475855714</v>
      </c>
      <c r="CK5" s="331">
        <v>1506.8587944034218</v>
      </c>
      <c r="CL5" s="142">
        <v>0.43847937868258891</v>
      </c>
      <c r="CM5" s="331">
        <v>591.5254933397589</v>
      </c>
      <c r="CN5" s="142">
        <v>0.17212742942992004</v>
      </c>
      <c r="CO5" s="331">
        <v>370.7767007920599</v>
      </c>
      <c r="CP5" s="142">
        <v>0.1078919524491003</v>
      </c>
      <c r="CQ5" s="331">
        <v>62.602373844482209</v>
      </c>
      <c r="CR5" s="142">
        <v>1.821660403040707E-2</v>
      </c>
      <c r="CT5" s="331">
        <v>2.49571405080271</v>
      </c>
      <c r="CU5" s="142">
        <v>9.0684394951102872E-3</v>
      </c>
      <c r="CV5" s="331">
        <v>20.017424416129153</v>
      </c>
      <c r="CW5" s="142">
        <v>7.273541698706433E-2</v>
      </c>
      <c r="CX5" s="331">
        <v>140.27179717841935</v>
      </c>
      <c r="CY5" s="142">
        <v>0.50969232840346534</v>
      </c>
      <c r="CZ5" s="331">
        <v>86.309192689346588</v>
      </c>
      <c r="DA5" s="142">
        <v>0.31361352937185005</v>
      </c>
      <c r="DB5" s="331">
        <v>12.561859842839739</v>
      </c>
      <c r="DC5" s="142">
        <v>4.5644838956693863E-2</v>
      </c>
      <c r="DD5" s="331">
        <v>13.552778683442522</v>
      </c>
      <c r="DE5" s="142">
        <v>4.9245446785816327E-2</v>
      </c>
      <c r="DF5" s="331">
        <v>0</v>
      </c>
      <c r="DG5" s="142">
        <v>0</v>
      </c>
      <c r="DI5" s="331">
        <v>5.0031812527819604</v>
      </c>
      <c r="DJ5" s="142">
        <v>4.0911221398155437E-3</v>
      </c>
      <c r="DK5" s="331">
        <v>35.601775591079871</v>
      </c>
      <c r="DL5" s="142">
        <v>2.9111720119358826E-2</v>
      </c>
      <c r="DM5" s="331">
        <v>284.34747062503584</v>
      </c>
      <c r="DN5" s="142">
        <v>0.23251211053523088</v>
      </c>
      <c r="DO5" s="331">
        <v>510.46992664475545</v>
      </c>
      <c r="DP5" s="142">
        <v>0.41741338422331753</v>
      </c>
      <c r="DQ5" s="331">
        <v>208.4708376873655</v>
      </c>
      <c r="DR5" s="142">
        <v>0.17046747188989805</v>
      </c>
      <c r="DS5" s="331">
        <v>122.78465596522305</v>
      </c>
      <c r="DT5" s="142">
        <v>0.1004015243640525</v>
      </c>
      <c r="DU5" s="331">
        <v>56.258325194739285</v>
      </c>
      <c r="DV5" s="142">
        <v>4.6002666728326688E-2</v>
      </c>
    </row>
    <row r="6" spans="1:126" s="119" customFormat="1" x14ac:dyDescent="0.2">
      <c r="A6" s="120">
        <v>97224</v>
      </c>
      <c r="B6" s="141" t="s">
        <v>19</v>
      </c>
      <c r="C6" s="331">
        <v>4298.6570533201657</v>
      </c>
      <c r="D6" s="142">
        <v>0.61303762460200428</v>
      </c>
      <c r="E6" s="331">
        <v>1384.4431571925211</v>
      </c>
      <c r="F6" s="142">
        <v>0.19743741683842339</v>
      </c>
      <c r="G6" s="331">
        <v>517.800085349244</v>
      </c>
      <c r="H6" s="142">
        <v>7.3844210041375744E-2</v>
      </c>
      <c r="I6" s="331">
        <v>55.084384503828538</v>
      </c>
      <c r="J6" s="142">
        <v>7.855662782591229E-3</v>
      </c>
      <c r="K6" s="331">
        <v>756.0760493666703</v>
      </c>
      <c r="L6" s="142">
        <v>0.1078250857356053</v>
      </c>
      <c r="M6" s="331">
        <v>7012.0607297324295</v>
      </c>
      <c r="N6" s="935"/>
      <c r="P6" s="331">
        <v>5322.9017712880859</v>
      </c>
      <c r="Q6" s="940">
        <v>0.75910662734536816</v>
      </c>
      <c r="R6" s="331">
        <v>1661.6465803089391</v>
      </c>
      <c r="S6" s="940">
        <v>0.23696979309709218</v>
      </c>
      <c r="T6" s="519">
        <v>27.51237813540456</v>
      </c>
      <c r="U6" s="142">
        <v>3.9235795575396273E-3</v>
      </c>
      <c r="V6" s="331">
        <v>7012.0607297324295</v>
      </c>
      <c r="W6" s="937"/>
      <c r="X6" s="120"/>
      <c r="Y6" s="141" t="s">
        <v>19</v>
      </c>
      <c r="Z6" s="331">
        <v>88.692319146005929</v>
      </c>
      <c r="AA6" s="142">
        <v>1.2648538363327938E-2</v>
      </c>
      <c r="AB6" s="331">
        <v>577.96258857874898</v>
      </c>
      <c r="AC6" s="142">
        <v>8.242407059141417E-2</v>
      </c>
      <c r="AD6" s="331">
        <v>2102.7851405731099</v>
      </c>
      <c r="AE6" s="142">
        <v>0.29988119350662684</v>
      </c>
      <c r="AF6" s="331">
        <v>2940.2114389464882</v>
      </c>
      <c r="AG6" s="142">
        <v>0.41930775449212093</v>
      </c>
      <c r="AH6" s="331">
        <v>1302.4092424880769</v>
      </c>
      <c r="AI6" s="142">
        <v>0.18573844304651008</v>
      </c>
      <c r="AJ6" s="331">
        <v>7012.0607297324295</v>
      </c>
      <c r="AK6" s="938">
        <v>4242.6206814345651</v>
      </c>
      <c r="AL6" s="532">
        <v>0.60504619753863098</v>
      </c>
      <c r="AM6" s="141" t="s">
        <v>19</v>
      </c>
      <c r="AN6" s="331">
        <v>40.016878523583699</v>
      </c>
      <c r="AO6" s="142">
        <v>5.7068642252205209E-3</v>
      </c>
      <c r="AP6" s="331">
        <v>25.027042076553489</v>
      </c>
      <c r="AQ6" s="142">
        <v>3.5691422309613234E-3</v>
      </c>
      <c r="AR6" s="331">
        <v>225.30952985119745</v>
      </c>
      <c r="AS6" s="142">
        <v>3.2131713990417046E-2</v>
      </c>
      <c r="AT6" s="331">
        <v>6721.707279281095</v>
      </c>
      <c r="AU6" s="142">
        <v>0.95859227955340109</v>
      </c>
      <c r="AV6" s="331">
        <v>7012.0607297324295</v>
      </c>
      <c r="AY6" s="140">
        <v>97224</v>
      </c>
      <c r="AZ6" s="141" t="s">
        <v>19</v>
      </c>
      <c r="BA6" s="331">
        <v>5.0023865030572505</v>
      </c>
      <c r="BB6" s="142">
        <v>1.1637091400891223E-3</v>
      </c>
      <c r="BC6" s="331">
        <v>22.53718724195792</v>
      </c>
      <c r="BD6" s="142">
        <v>5.2428437445482673E-3</v>
      </c>
      <c r="BE6" s="331">
        <v>235.21297093354215</v>
      </c>
      <c r="BF6" s="142">
        <v>5.471777999872543E-2</v>
      </c>
      <c r="BG6" s="331">
        <v>1211.7807687205348</v>
      </c>
      <c r="BH6" s="142">
        <v>0.28189752140952679</v>
      </c>
      <c r="BI6" s="331">
        <v>1099.0343942656764</v>
      </c>
      <c r="BJ6" s="142">
        <v>0.25566924288989562</v>
      </c>
      <c r="BK6" s="331">
        <v>1226.8437809089658</v>
      </c>
      <c r="BL6" s="142">
        <v>0.28540164188287248</v>
      </c>
      <c r="BM6" s="331">
        <v>498.2455647464314</v>
      </c>
      <c r="BN6" s="142">
        <v>0.1159072609343423</v>
      </c>
      <c r="BP6" s="331">
        <v>20.020245499534589</v>
      </c>
      <c r="BQ6" s="142">
        <v>1.446086493008002E-2</v>
      </c>
      <c r="BR6" s="331">
        <v>107.63522244114594</v>
      </c>
      <c r="BS6" s="142">
        <v>7.7746220118864839E-2</v>
      </c>
      <c r="BT6" s="331">
        <v>458.11698091712077</v>
      </c>
      <c r="BU6" s="142">
        <v>0.33090342390519317</v>
      </c>
      <c r="BV6" s="331">
        <v>525.70851330163407</v>
      </c>
      <c r="BW6" s="142">
        <v>0.37972560344601342</v>
      </c>
      <c r="BX6" s="331">
        <v>170.36184163347554</v>
      </c>
      <c r="BY6" s="142">
        <v>0.12305441415084763</v>
      </c>
      <c r="BZ6" s="331">
        <v>92.585707846026651</v>
      </c>
      <c r="CA6" s="142">
        <v>6.6875774108182948E-2</v>
      </c>
      <c r="CB6" s="331">
        <v>10.01464555358354</v>
      </c>
      <c r="CC6" s="142">
        <v>7.2336993408180063E-3</v>
      </c>
      <c r="CD6" s="120"/>
      <c r="CE6" s="331">
        <v>9.9945662971534492</v>
      </c>
      <c r="CF6" s="142">
        <v>1.9301978852344817E-2</v>
      </c>
      <c r="CG6" s="331">
        <v>22.541597315919571</v>
      </c>
      <c r="CH6" s="142">
        <v>4.3533398223980189E-2</v>
      </c>
      <c r="CI6" s="331">
        <v>132.66166303757205</v>
      </c>
      <c r="CJ6" s="142">
        <v>0.25620247425817799</v>
      </c>
      <c r="CK6" s="331">
        <v>222.63582062238092</v>
      </c>
      <c r="CL6" s="142">
        <v>0.42996482024953375</v>
      </c>
      <c r="CM6" s="331">
        <v>62.496809650249091</v>
      </c>
      <c r="CN6" s="142">
        <v>0.12069679287151229</v>
      </c>
      <c r="CO6" s="331">
        <v>49.98292949294548</v>
      </c>
      <c r="CP6" s="142">
        <v>9.6529396010495372E-2</v>
      </c>
      <c r="CQ6" s="331">
        <v>17.486698933023451</v>
      </c>
      <c r="CR6" s="142">
        <v>3.3771139533955628E-2</v>
      </c>
      <c r="CT6" s="331">
        <v>0</v>
      </c>
      <c r="CU6" s="142">
        <v>0</v>
      </c>
      <c r="CV6" s="331">
        <v>0</v>
      </c>
      <c r="CW6" s="142">
        <v>0</v>
      </c>
      <c r="CX6" s="331">
        <v>32.551114557487729</v>
      </c>
      <c r="CY6" s="142">
        <v>0.59093180128436085</v>
      </c>
      <c r="CZ6" s="331">
        <v>17.539544974354328</v>
      </c>
      <c r="DA6" s="142">
        <v>0.31841228929652965</v>
      </c>
      <c r="DB6" s="331">
        <v>4.99372497198648</v>
      </c>
      <c r="DC6" s="142">
        <v>9.0655909419109518E-2</v>
      </c>
      <c r="DD6" s="331">
        <v>0</v>
      </c>
      <c r="DE6" s="142">
        <v>0</v>
      </c>
      <c r="DF6" s="331">
        <v>0</v>
      </c>
      <c r="DG6" s="142">
        <v>0</v>
      </c>
      <c r="DI6" s="331">
        <v>2.4992346037200699</v>
      </c>
      <c r="DJ6" s="142">
        <v>3.3055333597904104E-3</v>
      </c>
      <c r="DK6" s="331">
        <v>8.4953385261053391</v>
      </c>
      <c r="DL6" s="142">
        <v>1.1236089984891716E-2</v>
      </c>
      <c r="DM6" s="331">
        <v>166.24474405082537</v>
      </c>
      <c r="DN6" s="142">
        <v>0.21987833656426606</v>
      </c>
      <c r="DO6" s="331">
        <v>303.59706009649426</v>
      </c>
      <c r="DP6" s="142">
        <v>0.40154301984675139</v>
      </c>
      <c r="DQ6" s="331">
        <v>140.1626746080785</v>
      </c>
      <c r="DR6" s="142">
        <v>0.18538171487575389</v>
      </c>
      <c r="DS6" s="331">
        <v>105.04756890183593</v>
      </c>
      <c r="DT6" s="142">
        <v>0.13893783434858092</v>
      </c>
      <c r="DU6" s="331">
        <v>30.029428579610741</v>
      </c>
      <c r="DV6" s="142">
        <v>3.9717471019965513E-2</v>
      </c>
    </row>
    <row r="7" spans="1:126" s="119" customFormat="1" x14ac:dyDescent="0.2">
      <c r="A7" s="120">
        <v>97229</v>
      </c>
      <c r="B7" s="144" t="s">
        <v>24</v>
      </c>
      <c r="C7" s="333">
        <v>4340.2485525413076</v>
      </c>
      <c r="D7" s="145">
        <v>0.47269185249494988</v>
      </c>
      <c r="E7" s="333">
        <v>2650.4688148833266</v>
      </c>
      <c r="F7" s="145">
        <v>0.28865973893447205</v>
      </c>
      <c r="G7" s="333">
        <v>1216.5947406614143</v>
      </c>
      <c r="H7" s="145">
        <v>0.13249803893423079</v>
      </c>
      <c r="I7" s="333">
        <v>486.1406843145474</v>
      </c>
      <c r="J7" s="145">
        <v>5.2945064749173487E-2</v>
      </c>
      <c r="K7" s="333">
        <v>488.53020483686504</v>
      </c>
      <c r="L7" s="145">
        <v>5.3205304887173802E-2</v>
      </c>
      <c r="M7" s="333">
        <v>9181.9829972374609</v>
      </c>
      <c r="N7" s="935"/>
      <c r="P7" s="333">
        <v>4397.0956126108213</v>
      </c>
      <c r="Q7" s="941">
        <v>0.47888300533052114</v>
      </c>
      <c r="R7" s="333">
        <v>4747.9127891504695</v>
      </c>
      <c r="S7" s="941">
        <v>0.51709013081149802</v>
      </c>
      <c r="T7" s="737">
        <v>36.97459547617018</v>
      </c>
      <c r="U7" s="145">
        <v>4.0268638579808464E-3</v>
      </c>
      <c r="V7" s="331">
        <v>9181.9829972374609</v>
      </c>
      <c r="W7" s="937"/>
      <c r="X7" s="120"/>
      <c r="Y7" s="144" t="s">
        <v>24</v>
      </c>
      <c r="Z7" s="333">
        <v>743.15780998100786</v>
      </c>
      <c r="AA7" s="145">
        <v>8.0936526478495766E-2</v>
      </c>
      <c r="AB7" s="333">
        <v>1207.4951858713896</v>
      </c>
      <c r="AC7" s="145">
        <v>0.13150701610258733</v>
      </c>
      <c r="AD7" s="333">
        <v>2544.5688517370954</v>
      </c>
      <c r="AE7" s="145">
        <v>0.27712628660962108</v>
      </c>
      <c r="AF7" s="333">
        <v>3038.5084963969189</v>
      </c>
      <c r="AG7" s="145">
        <v>0.33092072783309456</v>
      </c>
      <c r="AH7" s="333">
        <v>1648.2526532510501</v>
      </c>
      <c r="AI7" s="145">
        <v>0.17950944297620158</v>
      </c>
      <c r="AJ7" s="333">
        <v>9181.9829972374628</v>
      </c>
      <c r="AK7" s="938">
        <v>4686.7611496479694</v>
      </c>
      <c r="AL7" s="532">
        <v>0.5104301708092962</v>
      </c>
      <c r="AM7" s="144" t="s">
        <v>24</v>
      </c>
      <c r="AN7" s="333">
        <v>32.135232698666663</v>
      </c>
      <c r="AO7" s="145">
        <v>3.4998140062266537E-3</v>
      </c>
      <c r="AP7" s="333">
        <v>12.40968537709429</v>
      </c>
      <c r="AQ7" s="145">
        <v>1.3515256324072838E-3</v>
      </c>
      <c r="AR7" s="333">
        <v>51.722681827820608</v>
      </c>
      <c r="AS7" s="145">
        <v>5.6330622528251413E-3</v>
      </c>
      <c r="AT7" s="333">
        <v>9085.7153973338809</v>
      </c>
      <c r="AU7" s="145">
        <v>0.98951559810854084</v>
      </c>
      <c r="AV7" s="333">
        <v>9181.9829972374628</v>
      </c>
      <c r="AY7" s="140">
        <v>97229</v>
      </c>
      <c r="AZ7" s="144" t="s">
        <v>24</v>
      </c>
      <c r="BA7" s="333">
        <v>2.49762802071931</v>
      </c>
      <c r="BB7" s="145">
        <v>5.7545737081276041E-4</v>
      </c>
      <c r="BC7" s="333">
        <v>14.84598843209502</v>
      </c>
      <c r="BD7" s="145">
        <v>3.4205387669336076E-3</v>
      </c>
      <c r="BE7" s="333">
        <v>350.65630707203366</v>
      </c>
      <c r="BF7" s="145">
        <v>8.079175716024764E-2</v>
      </c>
      <c r="BG7" s="333">
        <v>1122.519508530959</v>
      </c>
      <c r="BH7" s="145">
        <v>0.25863023625080184</v>
      </c>
      <c r="BI7" s="333">
        <v>1090.3666067186048</v>
      </c>
      <c r="BJ7" s="145">
        <v>0.25122215779097995</v>
      </c>
      <c r="BK7" s="333">
        <v>1230.2848422403122</v>
      </c>
      <c r="BL7" s="145">
        <v>0.28345953632539184</v>
      </c>
      <c r="BM7" s="333">
        <v>529.07767152658391</v>
      </c>
      <c r="BN7" s="145">
        <v>0.12190031633483242</v>
      </c>
      <c r="BP7" s="333">
        <v>47.270332480152589</v>
      </c>
      <c r="BQ7" s="145">
        <v>1.7834706152629616E-2</v>
      </c>
      <c r="BR7" s="333">
        <v>151.14557777180326</v>
      </c>
      <c r="BS7" s="145">
        <v>5.7025978545028333E-2</v>
      </c>
      <c r="BT7" s="333">
        <v>971.71319181853767</v>
      </c>
      <c r="BU7" s="145">
        <v>0.36661936422795166</v>
      </c>
      <c r="BV7" s="333">
        <v>922.95409518288284</v>
      </c>
      <c r="BW7" s="145">
        <v>0.34822295965157818</v>
      </c>
      <c r="BX7" s="333">
        <v>332.91055058936217</v>
      </c>
      <c r="BY7" s="145">
        <v>0.12560440202878481</v>
      </c>
      <c r="BZ7" s="333">
        <v>184.89908523586769</v>
      </c>
      <c r="CA7" s="145">
        <v>6.9760898222078094E-2</v>
      </c>
      <c r="CB7" s="333">
        <v>39.575981804721209</v>
      </c>
      <c r="CC7" s="145">
        <v>1.4931691171949646E-2</v>
      </c>
      <c r="CD7" s="120"/>
      <c r="CE7" s="333">
        <v>14.80874600663601</v>
      </c>
      <c r="CF7" s="145">
        <v>1.2172291652835095E-2</v>
      </c>
      <c r="CG7" s="333">
        <v>29.67225537222555</v>
      </c>
      <c r="CH7" s="145">
        <v>2.438959694671532E-2</v>
      </c>
      <c r="CI7" s="333">
        <v>165.90376819603472</v>
      </c>
      <c r="CJ7" s="145">
        <v>0.13636732319411426</v>
      </c>
      <c r="CK7" s="333">
        <v>390.70932344468378</v>
      </c>
      <c r="CL7" s="145">
        <v>0.321149936282209</v>
      </c>
      <c r="CM7" s="333">
        <v>296.99171313300974</v>
      </c>
      <c r="CN7" s="145">
        <v>0.24411720945920506</v>
      </c>
      <c r="CO7" s="333">
        <v>212.13299409795604</v>
      </c>
      <c r="CP7" s="145">
        <v>0.17436619361236738</v>
      </c>
      <c r="CQ7" s="333">
        <v>106.37594041086837</v>
      </c>
      <c r="CR7" s="145">
        <v>8.7437448852553792E-2</v>
      </c>
      <c r="CT7" s="333">
        <v>44.804949743241004</v>
      </c>
      <c r="CU7" s="145">
        <v>9.216457537680775E-2</v>
      </c>
      <c r="CV7" s="333">
        <v>107.14032748827826</v>
      </c>
      <c r="CW7" s="145">
        <v>0.22038955171864469</v>
      </c>
      <c r="CX7" s="333">
        <v>175.61694321602451</v>
      </c>
      <c r="CY7" s="145">
        <v>0.36124716338778007</v>
      </c>
      <c r="CZ7" s="333">
        <v>104.05163877026685</v>
      </c>
      <c r="DA7" s="145">
        <v>0.21403606430714275</v>
      </c>
      <c r="DB7" s="333">
        <v>39.665085048261417</v>
      </c>
      <c r="DC7" s="145">
        <v>8.15917826424849E-2</v>
      </c>
      <c r="DD7" s="333">
        <v>12.385876974856899</v>
      </c>
      <c r="DE7" s="145">
        <v>2.547796836284303E-2</v>
      </c>
      <c r="DF7" s="333">
        <v>2.47586307361837</v>
      </c>
      <c r="DG7" s="145">
        <v>5.0928942042966583E-3</v>
      </c>
      <c r="DI7" s="333">
        <v>5.0167468505173805</v>
      </c>
      <c r="DJ7" s="145">
        <v>1.0269061771098931E-2</v>
      </c>
      <c r="DK7" s="333">
        <v>8.4926072036434412</v>
      </c>
      <c r="DL7" s="145">
        <v>1.7383996157370411E-2</v>
      </c>
      <c r="DM7" s="333">
        <v>104.52442577575792</v>
      </c>
      <c r="DN7" s="145">
        <v>0.21395693601107382</v>
      </c>
      <c r="DO7" s="333">
        <v>212.4448606042678</v>
      </c>
      <c r="DP7" s="145">
        <v>0.43486535428287293</v>
      </c>
      <c r="DQ7" s="333">
        <v>83.61863123246097</v>
      </c>
      <c r="DR7" s="145">
        <v>0.17116368733102952</v>
      </c>
      <c r="DS7" s="333">
        <v>51.976594206888961</v>
      </c>
      <c r="DT7" s="145">
        <v>0.10639381903570427</v>
      </c>
      <c r="DU7" s="333">
        <v>22.456338963328488</v>
      </c>
      <c r="DV7" s="145">
        <v>4.5967145410849952E-2</v>
      </c>
    </row>
    <row r="8" spans="1:126" s="119" customFormat="1" ht="13.5" thickBot="1" x14ac:dyDescent="0.25">
      <c r="A8" s="120"/>
      <c r="B8" s="148" t="s">
        <v>34</v>
      </c>
      <c r="C8" s="334">
        <v>32411.110432696016</v>
      </c>
      <c r="D8" s="150">
        <v>0.45291572884152625</v>
      </c>
      <c r="E8" s="334">
        <v>19184.25008868644</v>
      </c>
      <c r="F8" s="150">
        <v>0.26808241048200271</v>
      </c>
      <c r="G8" s="334">
        <v>14117.717966965851</v>
      </c>
      <c r="H8" s="150">
        <v>0.19728224171354231</v>
      </c>
      <c r="I8" s="334">
        <v>1324.0834902818985</v>
      </c>
      <c r="J8" s="150">
        <v>1.8502860008248537E-2</v>
      </c>
      <c r="K8" s="334">
        <v>4523.8555987402588</v>
      </c>
      <c r="L8" s="150">
        <v>6.3216758954680152E-2</v>
      </c>
      <c r="M8" s="334">
        <v>71561.017577370469</v>
      </c>
      <c r="N8" s="942"/>
      <c r="P8" s="334">
        <v>37497.835845287264</v>
      </c>
      <c r="Q8" s="943">
        <v>0.52399808044575802</v>
      </c>
      <c r="R8" s="334">
        <v>33881.422315623582</v>
      </c>
      <c r="S8" s="943">
        <v>0.47346199736457928</v>
      </c>
      <c r="T8" s="313">
        <v>181.75941645961711</v>
      </c>
      <c r="U8" s="150">
        <v>2.5399221896628592E-3</v>
      </c>
      <c r="V8" s="334">
        <v>71561.017577370454</v>
      </c>
      <c r="W8" s="937"/>
      <c r="X8" s="120"/>
      <c r="Y8" s="148" t="s">
        <v>34</v>
      </c>
      <c r="Z8" s="334">
        <v>2654.766492971592</v>
      </c>
      <c r="AA8" s="150">
        <v>3.709794218760664E-2</v>
      </c>
      <c r="AB8" s="334">
        <v>9705.2112157820284</v>
      </c>
      <c r="AC8" s="150">
        <v>0.13562148142022892</v>
      </c>
      <c r="AD8" s="334">
        <v>23055.139685657137</v>
      </c>
      <c r="AE8" s="150">
        <v>0.32217456467454969</v>
      </c>
      <c r="AF8" s="334">
        <v>25176.427699177315</v>
      </c>
      <c r="AG8" s="150">
        <v>0.3518176313236045</v>
      </c>
      <c r="AH8" s="334">
        <v>10969.472483782396</v>
      </c>
      <c r="AI8" s="150">
        <v>0.15328838039400988</v>
      </c>
      <c r="AJ8" s="334">
        <v>71561.017577370469</v>
      </c>
      <c r="AK8" s="938">
        <v>36145.900182959711</v>
      </c>
      <c r="AL8" s="532">
        <v>0.50510601171761438</v>
      </c>
      <c r="AM8" s="148" t="s">
        <v>34</v>
      </c>
      <c r="AN8" s="334">
        <v>268.10195202896557</v>
      </c>
      <c r="AO8" s="150">
        <v>3.7464804317392303E-3</v>
      </c>
      <c r="AP8" s="334">
        <v>150.13969427391794</v>
      </c>
      <c r="AQ8" s="150">
        <v>2.0980653903026132E-3</v>
      </c>
      <c r="AR8" s="334">
        <v>1586.4521535811789</v>
      </c>
      <c r="AS8" s="150">
        <v>2.2169222955304341E-2</v>
      </c>
      <c r="AT8" s="334">
        <v>69556.32377748641</v>
      </c>
      <c r="AU8" s="150">
        <v>0.97198623122265382</v>
      </c>
      <c r="AV8" s="334">
        <v>71561.017577370469</v>
      </c>
      <c r="AY8" s="147"/>
      <c r="AZ8" s="148" t="s">
        <v>34</v>
      </c>
      <c r="BA8" s="334">
        <v>57.554911085521347</v>
      </c>
      <c r="BB8" s="150">
        <v>1.7757772047038694E-3</v>
      </c>
      <c r="BC8" s="334">
        <v>187.79667284020934</v>
      </c>
      <c r="BD8" s="150">
        <v>5.7942066881720251E-3</v>
      </c>
      <c r="BE8" s="334">
        <v>2460.4093709073618</v>
      </c>
      <c r="BF8" s="150">
        <v>7.5912529316654473E-2</v>
      </c>
      <c r="BG8" s="334">
        <v>8455.2115660167692</v>
      </c>
      <c r="BH8" s="150">
        <v>0.26087386248535421</v>
      </c>
      <c r="BI8" s="334">
        <v>7229.8764432478511</v>
      </c>
      <c r="BJ8" s="150">
        <v>0.22306784145088782</v>
      </c>
      <c r="BK8" s="334">
        <v>9477.5903803800466</v>
      </c>
      <c r="BL8" s="150">
        <v>0.29241794723636327</v>
      </c>
      <c r="BM8" s="334">
        <v>4542.6710882182579</v>
      </c>
      <c r="BN8" s="150">
        <v>0.14015783561786441</v>
      </c>
      <c r="BP8" s="334">
        <v>228.49373677956282</v>
      </c>
      <c r="BQ8" s="150">
        <v>1.1910485722572644E-2</v>
      </c>
      <c r="BR8" s="334">
        <v>1047.6283618255077</v>
      </c>
      <c r="BS8" s="150">
        <v>5.460877318542294E-2</v>
      </c>
      <c r="BT8" s="334">
        <v>6689.5613211534337</v>
      </c>
      <c r="BU8" s="150">
        <v>0.3487006940708347</v>
      </c>
      <c r="BV8" s="334">
        <v>6760.0114899852188</v>
      </c>
      <c r="BW8" s="150">
        <v>0.35237298610758894</v>
      </c>
      <c r="BX8" s="334">
        <v>2624.6306198589641</v>
      </c>
      <c r="BY8" s="150">
        <v>0.13681173919885417</v>
      </c>
      <c r="BZ8" s="334">
        <v>1426.3427710853157</v>
      </c>
      <c r="CA8" s="150">
        <v>7.4349675618880465E-2</v>
      </c>
      <c r="CB8" s="334">
        <v>407.58178799844308</v>
      </c>
      <c r="CC8" s="150">
        <v>2.1245646095846456E-2</v>
      </c>
      <c r="CD8" s="120"/>
      <c r="CE8" s="334">
        <v>117.61096636896646</v>
      </c>
      <c r="CF8" s="150">
        <v>8.3307349420186187E-3</v>
      </c>
      <c r="CG8" s="334">
        <v>395.0938428265215</v>
      </c>
      <c r="CH8" s="150">
        <v>2.7985673304354457E-2</v>
      </c>
      <c r="CI8" s="334">
        <v>2621.8238104218485</v>
      </c>
      <c r="CJ8" s="150">
        <v>0.18571158713870561</v>
      </c>
      <c r="CK8" s="334">
        <v>5399.3438221721053</v>
      </c>
      <c r="CL8" s="150">
        <v>0.38245159981280746</v>
      </c>
      <c r="CM8" s="334">
        <v>2947.7270029142751</v>
      </c>
      <c r="CN8" s="150">
        <v>0.20879628066035053</v>
      </c>
      <c r="CO8" s="334">
        <v>2026.5353123604793</v>
      </c>
      <c r="CP8" s="150">
        <v>0.1435455303117957</v>
      </c>
      <c r="CQ8" s="334">
        <v>609.58320990165521</v>
      </c>
      <c r="CR8" s="150">
        <v>4.3178593829967658E-2</v>
      </c>
      <c r="CT8" s="334">
        <v>72.281312915885195</v>
      </c>
      <c r="CU8" s="150">
        <v>5.458969426504702E-2</v>
      </c>
      <c r="CV8" s="334">
        <v>172.30301701976316</v>
      </c>
      <c r="CW8" s="150">
        <v>0.13013002449194477</v>
      </c>
      <c r="CX8" s="334">
        <v>545.61295607147076</v>
      </c>
      <c r="CY8" s="150">
        <v>0.4120683930250571</v>
      </c>
      <c r="CZ8" s="334">
        <v>375.01714987462185</v>
      </c>
      <c r="DA8" s="150">
        <v>0.28322772138392904</v>
      </c>
      <c r="DB8" s="334">
        <v>92.731545046156654</v>
      </c>
      <c r="DC8" s="150">
        <v>7.0034514988487645E-2</v>
      </c>
      <c r="DD8" s="334">
        <v>43.683058161884581</v>
      </c>
      <c r="DE8" s="150">
        <v>3.2991165951766696E-2</v>
      </c>
      <c r="DF8" s="334">
        <v>22.454451192116299</v>
      </c>
      <c r="DG8" s="150">
        <v>1.6958485893767715E-2</v>
      </c>
      <c r="DI8" s="334">
        <v>20.036441750142522</v>
      </c>
      <c r="DJ8" s="150">
        <v>4.4290630664077773E-3</v>
      </c>
      <c r="DK8" s="334">
        <v>100.66008850423896</v>
      </c>
      <c r="DL8" s="150">
        <v>2.2250950833238223E-2</v>
      </c>
      <c r="DM8" s="334">
        <v>889.95525431851183</v>
      </c>
      <c r="DN8" s="150">
        <v>0.19672494731404211</v>
      </c>
      <c r="DO8" s="334">
        <v>1877.5465103620215</v>
      </c>
      <c r="DP8" s="150">
        <v>0.41503236992906117</v>
      </c>
      <c r="DQ8" s="334">
        <v>868.0438932909783</v>
      </c>
      <c r="DR8" s="150">
        <v>0.19188143262855234</v>
      </c>
      <c r="DS8" s="334">
        <v>572.69049433206123</v>
      </c>
      <c r="DT8" s="150">
        <v>0.12659345149998516</v>
      </c>
      <c r="DU8" s="334">
        <v>194.92291618230411</v>
      </c>
      <c r="DV8" s="150">
        <v>4.308778472871317E-2</v>
      </c>
    </row>
    <row r="9" spans="1:126" s="119" customFormat="1" x14ac:dyDescent="0.2">
      <c r="A9" s="120">
        <v>97212</v>
      </c>
      <c r="B9" s="134" t="s">
        <v>9</v>
      </c>
      <c r="C9" s="332">
        <v>2932.3779395517927</v>
      </c>
      <c r="D9" s="136">
        <v>0.68447477611128682</v>
      </c>
      <c r="E9" s="332">
        <v>510.55147091148098</v>
      </c>
      <c r="F9" s="136">
        <v>0.11917277068277161</v>
      </c>
      <c r="G9" s="332">
        <v>322.62623856832499</v>
      </c>
      <c r="H9" s="136">
        <v>7.5307319507878348E-2</v>
      </c>
      <c r="I9" s="332">
        <v>42.6145975179857</v>
      </c>
      <c r="J9" s="136">
        <v>9.9470865272074088E-3</v>
      </c>
      <c r="K9" s="332">
        <v>475.95831726914389</v>
      </c>
      <c r="L9" s="136">
        <v>0.11109804717085582</v>
      </c>
      <c r="M9" s="332">
        <v>4284.1285638187283</v>
      </c>
      <c r="N9" s="935"/>
      <c r="P9" s="332">
        <v>3636.9295910225892</v>
      </c>
      <c r="Q9" s="936">
        <v>0.84893101055322961</v>
      </c>
      <c r="R9" s="332">
        <v>619.62759222790612</v>
      </c>
      <c r="S9" s="936">
        <v>0.14463328609251419</v>
      </c>
      <c r="T9" s="944">
        <v>27.571380568232939</v>
      </c>
      <c r="U9" s="136">
        <v>6.4357033542561887E-3</v>
      </c>
      <c r="V9" s="331">
        <v>4284.1285638187283</v>
      </c>
      <c r="W9" s="937"/>
      <c r="X9" s="120"/>
      <c r="Y9" s="134" t="s">
        <v>9</v>
      </c>
      <c r="Z9" s="332">
        <v>45.064487515859078</v>
      </c>
      <c r="AA9" s="136">
        <v>1.0518939113183407E-2</v>
      </c>
      <c r="AB9" s="332">
        <v>317.97586602923741</v>
      </c>
      <c r="AC9" s="136">
        <v>7.4221830949397161E-2</v>
      </c>
      <c r="AD9" s="332">
        <v>1288.9030898750384</v>
      </c>
      <c r="AE9" s="136">
        <v>0.30085537132577389</v>
      </c>
      <c r="AF9" s="332">
        <v>1842.3700416493973</v>
      </c>
      <c r="AG9" s="136">
        <v>0.43004546063556265</v>
      </c>
      <c r="AH9" s="332">
        <v>789.81507874919589</v>
      </c>
      <c r="AI9" s="136">
        <v>0.18435839797608242</v>
      </c>
      <c r="AJ9" s="332">
        <v>4284.1285638187283</v>
      </c>
      <c r="AK9" s="938">
        <v>2632.1851203985934</v>
      </c>
      <c r="AL9" s="532">
        <v>0.61440385861164504</v>
      </c>
      <c r="AM9" s="134" t="s">
        <v>9</v>
      </c>
      <c r="AN9" s="332">
        <v>30.03746540437561</v>
      </c>
      <c r="AO9" s="136">
        <v>7.0113361345069489E-3</v>
      </c>
      <c r="AP9" s="332">
        <v>70.075751081720554</v>
      </c>
      <c r="AQ9" s="136">
        <v>1.6357060727247966E-2</v>
      </c>
      <c r="AR9" s="332">
        <v>315.48977746443489</v>
      </c>
      <c r="AS9" s="136">
        <v>7.3641528904823034E-2</v>
      </c>
      <c r="AT9" s="332">
        <v>3868.5255698681972</v>
      </c>
      <c r="AU9" s="136">
        <v>0.90299007423342204</v>
      </c>
      <c r="AV9" s="332">
        <v>4284.1285638187283</v>
      </c>
      <c r="AY9" s="140">
        <v>97212</v>
      </c>
      <c r="AZ9" s="134" t="s">
        <v>9</v>
      </c>
      <c r="BA9" s="332">
        <v>10.020570138751911</v>
      </c>
      <c r="BB9" s="136">
        <v>3.4172164520796838E-3</v>
      </c>
      <c r="BC9" s="332">
        <v>25.04315274279428</v>
      </c>
      <c r="BD9" s="136">
        <v>8.5402200054137869E-3</v>
      </c>
      <c r="BE9" s="332">
        <v>152.82120322701471</v>
      </c>
      <c r="BF9" s="136">
        <v>5.2115111481971212E-2</v>
      </c>
      <c r="BG9" s="332">
        <v>803.91492819672931</v>
      </c>
      <c r="BH9" s="136">
        <v>0.2741511990502854</v>
      </c>
      <c r="BI9" s="332">
        <v>726.28686331260803</v>
      </c>
      <c r="BJ9" s="136">
        <v>0.24767846378752234</v>
      </c>
      <c r="BK9" s="332">
        <v>803.64027995422498</v>
      </c>
      <c r="BL9" s="136">
        <v>0.27405753846213277</v>
      </c>
      <c r="BM9" s="332">
        <v>410.65094197966908</v>
      </c>
      <c r="BN9" s="136">
        <v>0.1400402507605947</v>
      </c>
      <c r="BP9" s="332">
        <v>5.0084472769553203</v>
      </c>
      <c r="BQ9" s="136">
        <v>9.8098772842898762E-3</v>
      </c>
      <c r="BR9" s="332">
        <v>20.03599248611933</v>
      </c>
      <c r="BS9" s="136">
        <v>3.9243824820148557E-2</v>
      </c>
      <c r="BT9" s="332">
        <v>155.27626275122736</v>
      </c>
      <c r="BU9" s="136">
        <v>0.30413439505720091</v>
      </c>
      <c r="BV9" s="332">
        <v>205.14019485461392</v>
      </c>
      <c r="BW9" s="136">
        <v>0.40180120231243244</v>
      </c>
      <c r="BX9" s="332">
        <v>70.032225105675593</v>
      </c>
      <c r="BY9" s="136">
        <v>0.13716976464811267</v>
      </c>
      <c r="BZ9" s="332">
        <v>40.034806001375422</v>
      </c>
      <c r="CA9" s="136">
        <v>7.8414828440121417E-2</v>
      </c>
      <c r="CB9" s="332">
        <v>15.023542435513949</v>
      </c>
      <c r="CC9" s="136">
        <v>2.9426107437694013E-2</v>
      </c>
      <c r="CD9" s="120"/>
      <c r="CE9" s="332">
        <v>10.007210168586649</v>
      </c>
      <c r="CF9" s="136">
        <v>3.1017967456690127E-2</v>
      </c>
      <c r="CG9" s="332">
        <v>7.5094427869916496</v>
      </c>
      <c r="CH9" s="136">
        <v>2.327598282246135E-2</v>
      </c>
      <c r="CI9" s="332">
        <v>70.019498361191424</v>
      </c>
      <c r="CJ9" s="136">
        <v>0.21702977002709861</v>
      </c>
      <c r="CK9" s="332">
        <v>162.57796930015337</v>
      </c>
      <c r="CL9" s="136">
        <v>0.50392048093051489</v>
      </c>
      <c r="CM9" s="332">
        <v>37.521388907427607</v>
      </c>
      <c r="CN9" s="136">
        <v>0.11629986784066672</v>
      </c>
      <c r="CO9" s="332">
        <v>29.985509895460329</v>
      </c>
      <c r="CP9" s="136">
        <v>9.294194430224581E-2</v>
      </c>
      <c r="CQ9" s="332">
        <v>5.0052191485139907</v>
      </c>
      <c r="CR9" s="136">
        <v>1.5513986620322568E-2</v>
      </c>
      <c r="CT9" s="332">
        <v>0</v>
      </c>
      <c r="CU9" s="136">
        <v>0</v>
      </c>
      <c r="CV9" s="332">
        <v>2.5042236384776602</v>
      </c>
      <c r="CW9" s="136">
        <v>5.8764455945424343E-2</v>
      </c>
      <c r="CX9" s="332">
        <v>15.04141755440091</v>
      </c>
      <c r="CY9" s="136">
        <v>0.35296397080959419</v>
      </c>
      <c r="CZ9" s="332">
        <v>17.52956546934362</v>
      </c>
      <c r="DA9" s="136">
        <v>0.41135119161797035</v>
      </c>
      <c r="DB9" s="332">
        <v>5.0351672172858404</v>
      </c>
      <c r="DC9" s="136">
        <v>0.11815592568158653</v>
      </c>
      <c r="DD9" s="332">
        <v>2.5042236384776602</v>
      </c>
      <c r="DE9" s="136">
        <v>5.8764455945424343E-2</v>
      </c>
      <c r="DF9" s="332">
        <v>0</v>
      </c>
      <c r="DG9" s="136">
        <v>0</v>
      </c>
      <c r="DI9" s="332">
        <v>2.5042236384776602</v>
      </c>
      <c r="DJ9" s="136">
        <v>5.2614347677458007E-3</v>
      </c>
      <c r="DK9" s="332">
        <v>0</v>
      </c>
      <c r="DL9" s="136">
        <v>0</v>
      </c>
      <c r="DM9" s="332">
        <v>76.728741303907356</v>
      </c>
      <c r="DN9" s="136">
        <v>0.1612089515404328</v>
      </c>
      <c r="DO9" s="332">
        <v>183.82510568262364</v>
      </c>
      <c r="DP9" s="136">
        <v>0.38622101770873063</v>
      </c>
      <c r="DQ9" s="332">
        <v>105.25332091394948</v>
      </c>
      <c r="DR9" s="136">
        <v>0.22113978702557488</v>
      </c>
      <c r="DS9" s="332">
        <v>80.05625203258559</v>
      </c>
      <c r="DT9" s="136">
        <v>0.16820013250722449</v>
      </c>
      <c r="DU9" s="332">
        <v>27.590673697600149</v>
      </c>
      <c r="DV9" s="136">
        <v>5.7968676450291412E-2</v>
      </c>
    </row>
    <row r="10" spans="1:126" s="119" customFormat="1" x14ac:dyDescent="0.2">
      <c r="A10" s="120">
        <v>97222</v>
      </c>
      <c r="B10" s="141" t="s">
        <v>17</v>
      </c>
      <c r="C10" s="331">
        <v>5627.6054149145648</v>
      </c>
      <c r="D10" s="142">
        <v>0.59880771958371748</v>
      </c>
      <c r="E10" s="331">
        <v>1682.3438906193539</v>
      </c>
      <c r="F10" s="142">
        <v>0.17901050880850858</v>
      </c>
      <c r="G10" s="331">
        <v>1174.431122387736</v>
      </c>
      <c r="H10" s="142">
        <v>0.12496583721760855</v>
      </c>
      <c r="I10" s="331">
        <v>80.829736219454873</v>
      </c>
      <c r="J10" s="142">
        <v>8.6007220569958853E-3</v>
      </c>
      <c r="K10" s="331">
        <v>832.80731436901192</v>
      </c>
      <c r="L10" s="142">
        <v>8.8615212333169407E-2</v>
      </c>
      <c r="M10" s="331">
        <v>9398.0174785101226</v>
      </c>
      <c r="N10" s="935"/>
      <c r="P10" s="331">
        <v>5995.9507721807331</v>
      </c>
      <c r="Q10" s="940">
        <v>0.63800166214750187</v>
      </c>
      <c r="R10" s="331">
        <v>3372.1089507908991</v>
      </c>
      <c r="S10" s="940">
        <v>0.35881067028250335</v>
      </c>
      <c r="T10" s="519">
        <v>29.957755538490346</v>
      </c>
      <c r="U10" s="142">
        <v>3.1876675699947284E-3</v>
      </c>
      <c r="V10" s="331">
        <v>9398.0174785101226</v>
      </c>
      <c r="W10" s="937"/>
      <c r="X10" s="120"/>
      <c r="Y10" s="141" t="s">
        <v>17</v>
      </c>
      <c r="Z10" s="331">
        <v>172.28499900124237</v>
      </c>
      <c r="AA10" s="142">
        <v>1.8332057734005713E-2</v>
      </c>
      <c r="AB10" s="331">
        <v>781.11137241022675</v>
      </c>
      <c r="AC10" s="142">
        <v>8.3114483900072145E-2</v>
      </c>
      <c r="AD10" s="331">
        <v>2994.9019949161452</v>
      </c>
      <c r="AE10" s="142">
        <v>0.3186738055940419</v>
      </c>
      <c r="AF10" s="331">
        <v>4213.2643352058103</v>
      </c>
      <c r="AG10" s="142">
        <v>0.44831416251778883</v>
      </c>
      <c r="AH10" s="331">
        <v>1236.454776976698</v>
      </c>
      <c r="AI10" s="142">
        <v>0.13156549025409064</v>
      </c>
      <c r="AJ10" s="331">
        <v>9398.0174785101226</v>
      </c>
      <c r="AK10" s="938">
        <v>5449.7191121825081</v>
      </c>
      <c r="AL10" s="532">
        <v>0.57987965277187947</v>
      </c>
      <c r="AM10" s="141" t="s">
        <v>17</v>
      </c>
      <c r="AN10" s="331">
        <v>54.968392381211721</v>
      </c>
      <c r="AO10" s="142">
        <v>5.8489348957803727E-3</v>
      </c>
      <c r="AP10" s="331">
        <v>164.7507288124869</v>
      </c>
      <c r="AQ10" s="142">
        <v>1.753037054774716E-2</v>
      </c>
      <c r="AR10" s="331">
        <v>414.39736190724551</v>
      </c>
      <c r="AS10" s="142">
        <v>4.4094125474316563E-2</v>
      </c>
      <c r="AT10" s="331">
        <v>8763.900995409178</v>
      </c>
      <c r="AU10" s="142">
        <v>0.93252656908215581</v>
      </c>
      <c r="AV10" s="331">
        <v>9398.0174785101226</v>
      </c>
      <c r="AY10" s="140">
        <v>97222</v>
      </c>
      <c r="AZ10" s="141" t="s">
        <v>17</v>
      </c>
      <c r="BA10" s="331">
        <v>5.0001008406325997</v>
      </c>
      <c r="BB10" s="142">
        <v>8.884952785390886E-4</v>
      </c>
      <c r="BC10" s="331">
        <v>42.475708354702178</v>
      </c>
      <c r="BD10" s="142">
        <v>7.5477410413549795E-3</v>
      </c>
      <c r="BE10" s="331">
        <v>419.51754587726663</v>
      </c>
      <c r="BF10" s="142">
        <v>7.4546368294664017E-2</v>
      </c>
      <c r="BG10" s="331">
        <v>1754.6755865397765</v>
      </c>
      <c r="BH10" s="142">
        <v>0.31179790642205413</v>
      </c>
      <c r="BI10" s="331">
        <v>1450.644277610864</v>
      </c>
      <c r="BJ10" s="142">
        <v>0.25777291950254599</v>
      </c>
      <c r="BK10" s="331">
        <v>1340.8365098194272</v>
      </c>
      <c r="BL10" s="142">
        <v>0.23826057638402906</v>
      </c>
      <c r="BM10" s="331">
        <v>614.45568587189609</v>
      </c>
      <c r="BN10" s="142">
        <v>0.10918599307681283</v>
      </c>
      <c r="BP10" s="331">
        <v>22.46352525803556</v>
      </c>
      <c r="BQ10" s="142">
        <v>1.3352516916006765E-2</v>
      </c>
      <c r="BR10" s="331">
        <v>94.814172071985453</v>
      </c>
      <c r="BS10" s="142">
        <v>5.635837749978672E-2</v>
      </c>
      <c r="BT10" s="331">
        <v>733.84339584117765</v>
      </c>
      <c r="BU10" s="142">
        <v>0.43620296654747182</v>
      </c>
      <c r="BV10" s="331">
        <v>551.64664635578242</v>
      </c>
      <c r="BW10" s="142">
        <v>0.32790361675263313</v>
      </c>
      <c r="BX10" s="331">
        <v>177.26097105975143</v>
      </c>
      <c r="BY10" s="142">
        <v>0.1053654797025434</v>
      </c>
      <c r="BZ10" s="331">
        <v>89.839141134882325</v>
      </c>
      <c r="CA10" s="142">
        <v>5.3401175369566144E-2</v>
      </c>
      <c r="CB10" s="331">
        <v>12.47603889773892</v>
      </c>
      <c r="CC10" s="142">
        <v>7.4158672119918802E-3</v>
      </c>
      <c r="CD10" s="120"/>
      <c r="CE10" s="331">
        <v>17.493314587429381</v>
      </c>
      <c r="CF10" s="142">
        <v>1.4895138807173062E-2</v>
      </c>
      <c r="CG10" s="331">
        <v>47.477998097552934</v>
      </c>
      <c r="CH10" s="142">
        <v>4.0426379369975667E-2</v>
      </c>
      <c r="CI10" s="331">
        <v>292.31161126529662</v>
      </c>
      <c r="CJ10" s="142">
        <v>0.2488963428276644</v>
      </c>
      <c r="CK10" s="331">
        <v>569.74574279880687</v>
      </c>
      <c r="CL10" s="142">
        <v>0.48512486763843315</v>
      </c>
      <c r="CM10" s="331">
        <v>167.480841599667</v>
      </c>
      <c r="CN10" s="142">
        <v>0.14260592929380286</v>
      </c>
      <c r="CO10" s="331">
        <v>57.436747100980583</v>
      </c>
      <c r="CP10" s="142">
        <v>4.8906015862561554E-2</v>
      </c>
      <c r="CQ10" s="331">
        <v>22.484866938002501</v>
      </c>
      <c r="CR10" s="142">
        <v>1.9145326200389272E-2</v>
      </c>
      <c r="CT10" s="331">
        <v>2.4988551770874601</v>
      </c>
      <c r="CU10" s="142">
        <v>3.0915048025184719E-2</v>
      </c>
      <c r="CV10" s="331">
        <v>9.9966159515786792</v>
      </c>
      <c r="CW10" s="142">
        <v>0.12367497927294482</v>
      </c>
      <c r="CX10" s="331">
        <v>33.427257189962688</v>
      </c>
      <c r="CY10" s="142">
        <v>0.41355148183592733</v>
      </c>
      <c r="CZ10" s="331">
        <v>27.440543513117312</v>
      </c>
      <c r="DA10" s="142">
        <v>0.33948574864348824</v>
      </c>
      <c r="DB10" s="331">
        <v>7.46646438770874</v>
      </c>
      <c r="DC10" s="142">
        <v>9.2372742222455007E-2</v>
      </c>
      <c r="DD10" s="331">
        <v>0</v>
      </c>
      <c r="DE10" s="142">
        <v>0</v>
      </c>
      <c r="DF10" s="331">
        <v>0</v>
      </c>
      <c r="DG10" s="142">
        <v>0</v>
      </c>
      <c r="DI10" s="331">
        <v>4.9826597823981</v>
      </c>
      <c r="DJ10" s="142">
        <v>5.9829683246397534E-3</v>
      </c>
      <c r="DK10" s="331">
        <v>28.468673652104748</v>
      </c>
      <c r="DL10" s="142">
        <v>3.4183986092478587E-2</v>
      </c>
      <c r="DM10" s="331">
        <v>195.59416028276948</v>
      </c>
      <c r="DN10" s="142">
        <v>0.23486124210011786</v>
      </c>
      <c r="DO10" s="331">
        <v>349.54108233305215</v>
      </c>
      <c r="DP10" s="142">
        <v>0.41971423197439955</v>
      </c>
      <c r="DQ10" s="331">
        <v>149.33686100710193</v>
      </c>
      <c r="DR10" s="142">
        <v>0.17931742244633031</v>
      </c>
      <c r="DS10" s="331">
        <v>87.409715501905012</v>
      </c>
      <c r="DT10" s="142">
        <v>0.10495791042389223</v>
      </c>
      <c r="DU10" s="331">
        <v>17.474161809680588</v>
      </c>
      <c r="DV10" s="142">
        <v>2.09822386381418E-2</v>
      </c>
    </row>
    <row r="11" spans="1:126" s="119" customFormat="1" x14ac:dyDescent="0.2">
      <c r="A11" s="120">
        <v>97228</v>
      </c>
      <c r="B11" s="141" t="s">
        <v>23</v>
      </c>
      <c r="C11" s="331">
        <v>4691.7380751120663</v>
      </c>
      <c r="D11" s="142">
        <v>0.6695301167781933</v>
      </c>
      <c r="E11" s="331">
        <v>1008.7985027433409</v>
      </c>
      <c r="F11" s="142">
        <v>0.14395965173978359</v>
      </c>
      <c r="G11" s="331">
        <v>365.61206024594549</v>
      </c>
      <c r="H11" s="142">
        <v>5.2174328889009164E-2</v>
      </c>
      <c r="I11" s="331">
        <v>40.056775193201112</v>
      </c>
      <c r="J11" s="142">
        <v>5.7162648348013708E-3</v>
      </c>
      <c r="K11" s="331">
        <v>901.30322229738067</v>
      </c>
      <c r="L11" s="142">
        <v>0.1286196377582125</v>
      </c>
      <c r="M11" s="331">
        <v>7007.5086355919348</v>
      </c>
      <c r="N11" s="935"/>
      <c r="P11" s="331">
        <v>5996.1222075488886</v>
      </c>
      <c r="Q11" s="940">
        <v>0.85567104078814837</v>
      </c>
      <c r="R11" s="331">
        <v>978.85259417633142</v>
      </c>
      <c r="S11" s="940">
        <v>0.13968624871964161</v>
      </c>
      <c r="T11" s="519">
        <v>32.533833866714758</v>
      </c>
      <c r="U11" s="142">
        <v>4.6427104922099859E-3</v>
      </c>
      <c r="V11" s="331">
        <v>7007.5086355919348</v>
      </c>
      <c r="W11" s="937"/>
      <c r="X11" s="120"/>
      <c r="Y11" s="141" t="s">
        <v>23</v>
      </c>
      <c r="Z11" s="331">
        <v>20.028765985891631</v>
      </c>
      <c r="AA11" s="142">
        <v>2.8581864150924118E-3</v>
      </c>
      <c r="AB11" s="331">
        <v>310.43766767812548</v>
      </c>
      <c r="AC11" s="142">
        <v>4.4300718532315091E-2</v>
      </c>
      <c r="AD11" s="331">
        <v>2061.2521385243581</v>
      </c>
      <c r="AE11" s="142">
        <v>0.29414906862262358</v>
      </c>
      <c r="AF11" s="331">
        <v>2671.1363990147202</v>
      </c>
      <c r="AG11" s="142">
        <v>0.38118203457470118</v>
      </c>
      <c r="AH11" s="331">
        <v>1944.6536643888389</v>
      </c>
      <c r="AI11" s="142">
        <v>0.27750999185526831</v>
      </c>
      <c r="AJ11" s="331">
        <v>7007.5086355919348</v>
      </c>
      <c r="AK11" s="938">
        <v>4615.7900634035595</v>
      </c>
      <c r="AL11" s="532">
        <v>0.65869202642996949</v>
      </c>
      <c r="AM11" s="141" t="s">
        <v>23</v>
      </c>
      <c r="AN11" s="331">
        <v>27.527749011621449</v>
      </c>
      <c r="AO11" s="142">
        <v>3.9283218106653311E-3</v>
      </c>
      <c r="AP11" s="331">
        <v>5.0013805122084198</v>
      </c>
      <c r="AQ11" s="142">
        <v>7.1371735267022559E-4</v>
      </c>
      <c r="AR11" s="331">
        <v>97.664786022661644</v>
      </c>
      <c r="AS11" s="142">
        <v>1.3937162421264967E-2</v>
      </c>
      <c r="AT11" s="331">
        <v>6877.3147200454423</v>
      </c>
      <c r="AU11" s="142">
        <v>0.98142079841539942</v>
      </c>
      <c r="AV11" s="331">
        <v>7007.5086355919339</v>
      </c>
      <c r="AY11" s="140">
        <v>97228</v>
      </c>
      <c r="AZ11" s="141" t="s">
        <v>23</v>
      </c>
      <c r="BA11" s="331">
        <v>7.5197695533177198</v>
      </c>
      <c r="BB11" s="142">
        <v>1.6027684054247004E-3</v>
      </c>
      <c r="BC11" s="331">
        <v>22.54791180558308</v>
      </c>
      <c r="BD11" s="142">
        <v>4.8058760835758083E-3</v>
      </c>
      <c r="BE11" s="331">
        <v>235.39587540083468</v>
      </c>
      <c r="BF11" s="142">
        <v>5.0172424724543481E-2</v>
      </c>
      <c r="BG11" s="331">
        <v>1319.3396601523834</v>
      </c>
      <c r="BH11" s="142">
        <v>0.28120488378304659</v>
      </c>
      <c r="BI11" s="331">
        <v>1006.4062994386542</v>
      </c>
      <c r="BJ11" s="142">
        <v>0.21450607074108996</v>
      </c>
      <c r="BK11" s="331">
        <v>1356.9497225668767</v>
      </c>
      <c r="BL11" s="142">
        <v>0.28922111610726792</v>
      </c>
      <c r="BM11" s="331">
        <v>743.57883619441668</v>
      </c>
      <c r="BN11" s="142">
        <v>0.15848686015505153</v>
      </c>
      <c r="BP11" s="331">
        <v>10.0083061764697</v>
      </c>
      <c r="BQ11" s="142">
        <v>9.9210160891922139E-3</v>
      </c>
      <c r="BR11" s="331">
        <v>82.553491490296977</v>
      </c>
      <c r="BS11" s="142">
        <v>8.1833479397322509E-2</v>
      </c>
      <c r="BT11" s="331">
        <v>385.39731428821119</v>
      </c>
      <c r="BU11" s="142">
        <v>0.38203596976022097</v>
      </c>
      <c r="BV11" s="331">
        <v>333.00709173370382</v>
      </c>
      <c r="BW11" s="142">
        <v>0.33010268237722362</v>
      </c>
      <c r="BX11" s="331">
        <v>125.24528242415056</v>
      </c>
      <c r="BY11" s="142">
        <v>0.12415292259411247</v>
      </c>
      <c r="BZ11" s="331">
        <v>60.082375575671676</v>
      </c>
      <c r="CA11" s="142">
        <v>5.955835125873285E-2</v>
      </c>
      <c r="CB11" s="331">
        <v>12.50464105483695</v>
      </c>
      <c r="CC11" s="142">
        <v>1.239557852319532E-2</v>
      </c>
      <c r="CD11" s="120"/>
      <c r="CE11" s="331">
        <v>5.00197539936637</v>
      </c>
      <c r="CF11" s="142">
        <v>1.3681100661727529E-2</v>
      </c>
      <c r="CG11" s="331">
        <v>5.0056580291071304</v>
      </c>
      <c r="CH11" s="142">
        <v>1.3691173167919702E-2</v>
      </c>
      <c r="CI11" s="331">
        <v>82.62519862726738</v>
      </c>
      <c r="CJ11" s="142">
        <v>0.22599144725063447</v>
      </c>
      <c r="CK11" s="331">
        <v>165.26849816070464</v>
      </c>
      <c r="CL11" s="142">
        <v>0.45203240300533115</v>
      </c>
      <c r="CM11" s="331">
        <v>65.107125671226513</v>
      </c>
      <c r="CN11" s="142">
        <v>0.17807707335318551</v>
      </c>
      <c r="CO11" s="331">
        <v>25.06135058179747</v>
      </c>
      <c r="CP11" s="142">
        <v>6.8546290745821734E-2</v>
      </c>
      <c r="CQ11" s="331">
        <v>17.542253776475949</v>
      </c>
      <c r="CR11" s="142">
        <v>4.798051181537983E-2</v>
      </c>
      <c r="CT11" s="331">
        <v>0</v>
      </c>
      <c r="CU11" s="142">
        <v>0</v>
      </c>
      <c r="CV11" s="331">
        <v>0</v>
      </c>
      <c r="CW11" s="142">
        <v>0</v>
      </c>
      <c r="CX11" s="331">
        <v>22.52442194651498</v>
      </c>
      <c r="CY11" s="142">
        <v>0.56231241376460284</v>
      </c>
      <c r="CZ11" s="331">
        <v>7.5205263318998696</v>
      </c>
      <c r="DA11" s="142">
        <v>0.18774667445462107</v>
      </c>
      <c r="DB11" s="331">
        <v>5.0018913687804201</v>
      </c>
      <c r="DC11" s="142">
        <v>0.12487004619456729</v>
      </c>
      <c r="DD11" s="331">
        <v>5.0099355460058401</v>
      </c>
      <c r="DE11" s="142">
        <v>0.12507086558620881</v>
      </c>
      <c r="DF11" s="331">
        <v>0</v>
      </c>
      <c r="DG11" s="142">
        <v>0</v>
      </c>
      <c r="DI11" s="331">
        <v>2.5048837424169701</v>
      </c>
      <c r="DJ11" s="142">
        <v>2.7791798369833139E-3</v>
      </c>
      <c r="DK11" s="331">
        <v>5.0056580291071295</v>
      </c>
      <c r="DL11" s="142">
        <v>5.5538002142585668E-3</v>
      </c>
      <c r="DM11" s="331">
        <v>127.71100193623066</v>
      </c>
      <c r="DN11" s="142">
        <v>0.14169593403949135</v>
      </c>
      <c r="DO11" s="331">
        <v>385.50257320215513</v>
      </c>
      <c r="DP11" s="142">
        <v>0.42771684785451752</v>
      </c>
      <c r="DQ11" s="331">
        <v>187.84183454206706</v>
      </c>
      <c r="DR11" s="142">
        <v>0.20841136467177696</v>
      </c>
      <c r="DS11" s="331">
        <v>145.16643314236194</v>
      </c>
      <c r="DT11" s="142">
        <v>0.16106281388003843</v>
      </c>
      <c r="DU11" s="331">
        <v>47.570837703041761</v>
      </c>
      <c r="DV11" s="142">
        <v>5.2780059502933845E-2</v>
      </c>
    </row>
    <row r="12" spans="1:126" s="119" customFormat="1" x14ac:dyDescent="0.2">
      <c r="A12" s="120">
        <v>97230</v>
      </c>
      <c r="B12" s="144" t="s">
        <v>25</v>
      </c>
      <c r="C12" s="331">
        <v>2820.3224090792701</v>
      </c>
      <c r="D12" s="145">
        <v>0.50699025088519545</v>
      </c>
      <c r="E12" s="331">
        <v>1121.8505528677833</v>
      </c>
      <c r="F12" s="145">
        <v>0.20166747298930762</v>
      </c>
      <c r="G12" s="331">
        <v>1050.3972357796033</v>
      </c>
      <c r="H12" s="145">
        <v>0.1888227942956606</v>
      </c>
      <c r="I12" s="331">
        <v>81.812688631613668</v>
      </c>
      <c r="J12" s="145">
        <v>1.4706912727922936E-2</v>
      </c>
      <c r="K12" s="331">
        <v>488.49017511587056</v>
      </c>
      <c r="L12" s="145">
        <v>8.7812569101913401E-2</v>
      </c>
      <c r="M12" s="333">
        <v>5562.8730614741407</v>
      </c>
      <c r="N12" s="935"/>
      <c r="P12" s="333">
        <v>3516.5257148155843</v>
      </c>
      <c r="Q12" s="941">
        <v>0.63214200215521688</v>
      </c>
      <c r="R12" s="333">
        <v>2024.4665992514711</v>
      </c>
      <c r="S12" s="941">
        <v>0.36392464413254022</v>
      </c>
      <c r="T12" s="737">
        <v>21.880747407085437</v>
      </c>
      <c r="U12" s="145">
        <v>3.933353712242918E-3</v>
      </c>
      <c r="V12" s="331">
        <v>5562.8730614741407</v>
      </c>
      <c r="W12" s="937"/>
      <c r="X12" s="120"/>
      <c r="Y12" s="144" t="s">
        <v>25</v>
      </c>
      <c r="Z12" s="331">
        <v>121.12649099177554</v>
      </c>
      <c r="AA12" s="145">
        <v>2.1774088614504084E-2</v>
      </c>
      <c r="AB12" s="331">
        <v>535.96636747795662</v>
      </c>
      <c r="AC12" s="145">
        <v>9.6347042536312627E-2</v>
      </c>
      <c r="AD12" s="331">
        <v>1695.6746286976052</v>
      </c>
      <c r="AE12" s="145">
        <v>0.30481993925783701</v>
      </c>
      <c r="AF12" s="331">
        <v>2223.1832096787966</v>
      </c>
      <c r="AG12" s="145">
        <v>0.39964658281986065</v>
      </c>
      <c r="AH12" s="331">
        <v>986.92236462800622</v>
      </c>
      <c r="AI12" s="145">
        <v>0.17741234677148568</v>
      </c>
      <c r="AJ12" s="333">
        <v>5562.8730614741398</v>
      </c>
      <c r="AK12" s="938">
        <v>3210.1055743068027</v>
      </c>
      <c r="AL12" s="532">
        <v>0.5770589295913463</v>
      </c>
      <c r="AM12" s="144" t="s">
        <v>25</v>
      </c>
      <c r="AN12" s="331">
        <v>30.934441624999888</v>
      </c>
      <c r="AO12" s="145">
        <v>5.5608749800956951E-3</v>
      </c>
      <c r="AP12" s="331">
        <v>39.864226665874028</v>
      </c>
      <c r="AQ12" s="145">
        <v>7.1661219347166193E-3</v>
      </c>
      <c r="AR12" s="331">
        <v>255.16353615879439</v>
      </c>
      <c r="AS12" s="145">
        <v>4.5869020079918388E-2</v>
      </c>
      <c r="AT12" s="331">
        <v>5236.9108570244716</v>
      </c>
      <c r="AU12" s="145">
        <v>0.94140398300526928</v>
      </c>
      <c r="AV12" s="333">
        <v>5562.8730614741398</v>
      </c>
      <c r="AY12" s="140">
        <v>97230</v>
      </c>
      <c r="AZ12" s="141" t="s">
        <v>25</v>
      </c>
      <c r="BA12" s="331">
        <v>2.5360019860704202</v>
      </c>
      <c r="BB12" s="142">
        <v>8.9918868066517622E-4</v>
      </c>
      <c r="BC12" s="331">
        <v>5.0029672795915197</v>
      </c>
      <c r="BD12" s="142">
        <v>1.7738990632722737E-3</v>
      </c>
      <c r="BE12" s="331">
        <v>192.47002077791396</v>
      </c>
      <c r="BF12" s="142">
        <v>6.824397812048312E-2</v>
      </c>
      <c r="BG12" s="331">
        <v>783.7881865981758</v>
      </c>
      <c r="BH12" s="142">
        <v>0.27790730026999055</v>
      </c>
      <c r="BI12" s="331">
        <v>626.17826303094125</v>
      </c>
      <c r="BJ12" s="142">
        <v>0.22202364559992455</v>
      </c>
      <c r="BK12" s="331">
        <v>855.24191994258842</v>
      </c>
      <c r="BL12" s="142">
        <v>0.30324260701165473</v>
      </c>
      <c r="BM12" s="331">
        <v>355.10504946398834</v>
      </c>
      <c r="BN12" s="142">
        <v>0.12590938125400949</v>
      </c>
      <c r="BP12" s="331">
        <v>12.49098285638882</v>
      </c>
      <c r="BQ12" s="142">
        <v>1.1134266346313381E-2</v>
      </c>
      <c r="BR12" s="331">
        <v>47.51180634406235</v>
      </c>
      <c r="BS12" s="142">
        <v>4.2351279519904014E-2</v>
      </c>
      <c r="BT12" s="331">
        <v>394.58752128712933</v>
      </c>
      <c r="BU12" s="142">
        <v>0.35172913208309825</v>
      </c>
      <c r="BV12" s="331">
        <v>437.81280355242569</v>
      </c>
      <c r="BW12" s="142">
        <v>0.3902594712221214</v>
      </c>
      <c r="BX12" s="331">
        <v>114.3456782842384</v>
      </c>
      <c r="BY12" s="142">
        <v>0.10192594547637104</v>
      </c>
      <c r="BZ12" s="331">
        <v>87.530974692583726</v>
      </c>
      <c r="CA12" s="142">
        <v>7.8023738963116387E-2</v>
      </c>
      <c r="CB12" s="331">
        <v>27.570785850954998</v>
      </c>
      <c r="CC12" s="142">
        <v>2.4576166389075511E-2</v>
      </c>
      <c r="CD12" s="120"/>
      <c r="CE12" s="331">
        <v>17.43256250102009</v>
      </c>
      <c r="CF12" s="142">
        <v>1.6596161820705543E-2</v>
      </c>
      <c r="CG12" s="331">
        <v>22.476778744025012</v>
      </c>
      <c r="CH12" s="142">
        <v>2.1398360523428816E-2</v>
      </c>
      <c r="CI12" s="331">
        <v>185.27166779717609</v>
      </c>
      <c r="CJ12" s="142">
        <v>0.17638247844366015</v>
      </c>
      <c r="CK12" s="331">
        <v>452.23514573626488</v>
      </c>
      <c r="CL12" s="142">
        <v>0.43053725803135479</v>
      </c>
      <c r="CM12" s="331">
        <v>210.31780469794305</v>
      </c>
      <c r="CN12" s="142">
        <v>0.20022692133404699</v>
      </c>
      <c r="CO12" s="331">
        <v>120.20728232381543</v>
      </c>
      <c r="CP12" s="142">
        <v>0.11443983116977433</v>
      </c>
      <c r="CQ12" s="331">
        <v>42.45599397935873</v>
      </c>
      <c r="CR12" s="142">
        <v>4.0418988677029366E-2</v>
      </c>
      <c r="CT12" s="331">
        <v>0</v>
      </c>
      <c r="CU12" s="142">
        <v>0</v>
      </c>
      <c r="CV12" s="331">
        <v>5.9821025070727369</v>
      </c>
      <c r="CW12" s="142">
        <v>7.3119495363475465E-2</v>
      </c>
      <c r="CX12" s="331">
        <v>22.427447768063821</v>
      </c>
      <c r="CY12" s="142">
        <v>0.27413165540922602</v>
      </c>
      <c r="CZ12" s="331">
        <v>32.445220848620892</v>
      </c>
      <c r="DA12" s="142">
        <v>0.39657932517919431</v>
      </c>
      <c r="DB12" s="331">
        <v>13.497689660194837</v>
      </c>
      <c r="DC12" s="142">
        <v>0.16498283928758606</v>
      </c>
      <c r="DD12" s="331">
        <v>7.4602278476613808</v>
      </c>
      <c r="DE12" s="142">
        <v>9.1186684760518125E-2</v>
      </c>
      <c r="DF12" s="331">
        <v>0</v>
      </c>
      <c r="DG12" s="142">
        <v>0</v>
      </c>
      <c r="DI12" s="331">
        <v>4.9853697613984496</v>
      </c>
      <c r="DJ12" s="142">
        <v>1.0205670482965012E-2</v>
      </c>
      <c r="DK12" s="331">
        <v>8.9878156614213385</v>
      </c>
      <c r="DL12" s="142">
        <v>1.8399173861151693E-2</v>
      </c>
      <c r="DM12" s="331">
        <v>89.540386586665818</v>
      </c>
      <c r="DN12" s="142">
        <v>0.18330028145484545</v>
      </c>
      <c r="DO12" s="331">
        <v>192.01387848129377</v>
      </c>
      <c r="DP12" s="142">
        <v>0.39307623420624133</v>
      </c>
      <c r="DQ12" s="331">
        <v>112.97188270924981</v>
      </c>
      <c r="DR12" s="142">
        <v>0.23126746138231485</v>
      </c>
      <c r="DS12" s="331">
        <v>42.483348753535928</v>
      </c>
      <c r="DT12" s="142">
        <v>8.6968686204300455E-2</v>
      </c>
      <c r="DU12" s="331">
        <v>37.50749316230533</v>
      </c>
      <c r="DV12" s="142">
        <v>7.6782492408180983E-2</v>
      </c>
    </row>
    <row r="13" spans="1:126" s="119" customFormat="1" x14ac:dyDescent="0.2">
      <c r="A13" s="120"/>
      <c r="B13" s="153" t="s">
        <v>35</v>
      </c>
      <c r="C13" s="335">
        <v>16072.043838657695</v>
      </c>
      <c r="D13" s="155">
        <v>0.61220938410969661</v>
      </c>
      <c r="E13" s="335">
        <v>4323.5444171419595</v>
      </c>
      <c r="F13" s="155">
        <v>0.16469059513282544</v>
      </c>
      <c r="G13" s="335">
        <v>2913.0666569816099</v>
      </c>
      <c r="H13" s="155">
        <v>0.11096328269411632</v>
      </c>
      <c r="I13" s="335">
        <v>245.31379756225536</v>
      </c>
      <c r="J13" s="155">
        <v>9.3443877099169334E-3</v>
      </c>
      <c r="K13" s="335">
        <v>2698.5590290514069</v>
      </c>
      <c r="L13" s="155">
        <v>0.10279235035344461</v>
      </c>
      <c r="M13" s="335">
        <v>26252.527739394929</v>
      </c>
      <c r="N13" s="942"/>
      <c r="P13" s="335">
        <v>19145.528285567794</v>
      </c>
      <c r="Q13" s="742">
        <v>0.72928323228996095</v>
      </c>
      <c r="R13" s="335">
        <v>6995.0557364466076</v>
      </c>
      <c r="S13" s="742">
        <v>0.26645265575511518</v>
      </c>
      <c r="T13" s="315">
        <v>111.94371738052348</v>
      </c>
      <c r="U13" s="155">
        <v>4.2641119549238346E-3</v>
      </c>
      <c r="V13" s="335">
        <v>26252.527739394925</v>
      </c>
      <c r="W13" s="937"/>
      <c r="X13" s="120"/>
      <c r="Y13" s="153" t="s">
        <v>35</v>
      </c>
      <c r="Z13" s="335">
        <v>358.5047434947686</v>
      </c>
      <c r="AA13" s="155">
        <v>1.3656008558626429E-2</v>
      </c>
      <c r="AB13" s="335">
        <v>1945.4912735955463</v>
      </c>
      <c r="AC13" s="155">
        <v>7.4106817176165227E-2</v>
      </c>
      <c r="AD13" s="335">
        <v>8040.7318520141498</v>
      </c>
      <c r="AE13" s="155">
        <v>0.30628410078573526</v>
      </c>
      <c r="AF13" s="335">
        <v>10949.953985548726</v>
      </c>
      <c r="AG13" s="155">
        <v>0.41710093954560662</v>
      </c>
      <c r="AH13" s="335">
        <v>4957.8458847427391</v>
      </c>
      <c r="AI13" s="155">
        <v>0.18885213393386582</v>
      </c>
      <c r="AJ13" s="335">
        <v>26252.527739395933</v>
      </c>
      <c r="AK13" s="938">
        <v>15907.799870291465</v>
      </c>
      <c r="AL13" s="532">
        <v>0.60595307347947247</v>
      </c>
      <c r="AM13" s="153" t="s">
        <v>35</v>
      </c>
      <c r="AN13" s="335">
        <v>143.46804842220865</v>
      </c>
      <c r="AO13" s="155">
        <v>5.4649232198284063E-3</v>
      </c>
      <c r="AP13" s="335">
        <v>279.69208707228989</v>
      </c>
      <c r="AQ13" s="155">
        <v>1.0653910733806402E-2</v>
      </c>
      <c r="AR13" s="335">
        <v>1082.7154615531365</v>
      </c>
      <c r="AS13" s="155">
        <v>4.1242331873756984E-2</v>
      </c>
      <c r="AT13" s="335">
        <v>24746.652142347288</v>
      </c>
      <c r="AU13" s="155">
        <v>0.9426388341726083</v>
      </c>
      <c r="AV13" s="335">
        <v>26252.527739394922</v>
      </c>
      <c r="AY13" s="147"/>
      <c r="AZ13" s="153" t="s">
        <v>35</v>
      </c>
      <c r="BA13" s="335">
        <v>25.076442518772652</v>
      </c>
      <c r="BB13" s="155">
        <v>1.5602522473499541E-3</v>
      </c>
      <c r="BC13" s="335">
        <v>95.069740182671055</v>
      </c>
      <c r="BD13" s="155">
        <v>5.9152240459923412E-3</v>
      </c>
      <c r="BE13" s="335">
        <v>1000.20464528303</v>
      </c>
      <c r="BF13" s="155">
        <v>6.2232573238586004E-2</v>
      </c>
      <c r="BG13" s="335">
        <v>4661.7183614870646</v>
      </c>
      <c r="BH13" s="155">
        <v>0.29005137170384931</v>
      </c>
      <c r="BI13" s="335">
        <v>3809.5157033930673</v>
      </c>
      <c r="BJ13" s="155">
        <v>0.23702745846362938</v>
      </c>
      <c r="BK13" s="335">
        <v>4356.668432283117</v>
      </c>
      <c r="BL13" s="155">
        <v>0.27107121384301658</v>
      </c>
      <c r="BM13" s="335">
        <v>2123.7905135099704</v>
      </c>
      <c r="BN13" s="155">
        <v>0.13214190645757629</v>
      </c>
      <c r="BP13" s="335">
        <v>49.971261567849396</v>
      </c>
      <c r="BQ13" s="155">
        <v>1.1557938752687189E-2</v>
      </c>
      <c r="BR13" s="335">
        <v>244.91546239246412</v>
      </c>
      <c r="BS13" s="155">
        <v>5.6646917150064417E-2</v>
      </c>
      <c r="BT13" s="335">
        <v>1669.1044941677455</v>
      </c>
      <c r="BU13" s="155">
        <v>0.38605003976600571</v>
      </c>
      <c r="BV13" s="335">
        <v>1527.6067364965259</v>
      </c>
      <c r="BW13" s="155">
        <v>0.35332278082766561</v>
      </c>
      <c r="BX13" s="335">
        <v>486.88415687381598</v>
      </c>
      <c r="BY13" s="155">
        <v>0.1126122712983868</v>
      </c>
      <c r="BZ13" s="335">
        <v>277.48729740451313</v>
      </c>
      <c r="CA13" s="155">
        <v>6.4180512707197684E-2</v>
      </c>
      <c r="CB13" s="335">
        <v>67.57500823904482</v>
      </c>
      <c r="CC13" s="155">
        <v>1.5629539497992409E-2</v>
      </c>
      <c r="CD13" s="120"/>
      <c r="CE13" s="335">
        <v>49.935062656402494</v>
      </c>
      <c r="CF13" s="155">
        <v>1.7141750785800072E-2</v>
      </c>
      <c r="CG13" s="335">
        <v>82.469877657676733</v>
      </c>
      <c r="CH13" s="155">
        <v>2.8310329755079602E-2</v>
      </c>
      <c r="CI13" s="335">
        <v>630.22797605093149</v>
      </c>
      <c r="CJ13" s="155">
        <v>0.21634519572028801</v>
      </c>
      <c r="CK13" s="335">
        <v>1349.8273559959298</v>
      </c>
      <c r="CL13" s="155">
        <v>0.46336988299284604</v>
      </c>
      <c r="CM13" s="335">
        <v>480.42716087626422</v>
      </c>
      <c r="CN13" s="155">
        <v>0.16492144445951729</v>
      </c>
      <c r="CO13" s="335">
        <v>232.69088990205381</v>
      </c>
      <c r="CP13" s="155">
        <v>7.9878326623379695E-2</v>
      </c>
      <c r="CQ13" s="335">
        <v>87.488333842351182</v>
      </c>
      <c r="CR13" s="155">
        <v>3.0033069663089242E-2</v>
      </c>
      <c r="CT13" s="335">
        <v>2.4988551770874601</v>
      </c>
      <c r="CU13" s="155">
        <v>1.0186362128503205E-2</v>
      </c>
      <c r="CV13" s="335">
        <v>18.482942097129076</v>
      </c>
      <c r="CW13" s="155">
        <v>7.5344078811704435E-2</v>
      </c>
      <c r="CX13" s="335">
        <v>93.420544458942402</v>
      </c>
      <c r="CY13" s="155">
        <v>0.38082058729384871</v>
      </c>
      <c r="CZ13" s="335">
        <v>84.935856162981693</v>
      </c>
      <c r="DA13" s="155">
        <v>0.34623350584847068</v>
      </c>
      <c r="DB13" s="335">
        <v>31.001212633969836</v>
      </c>
      <c r="DC13" s="155">
        <v>0.12637370152855912</v>
      </c>
      <c r="DD13" s="335">
        <v>14.974387032144881</v>
      </c>
      <c r="DE13" s="155">
        <v>6.1041764388913768E-2</v>
      </c>
      <c r="DF13" s="335">
        <v>0</v>
      </c>
      <c r="DG13" s="155">
        <v>0</v>
      </c>
      <c r="DI13" s="335">
        <v>14.97713692469118</v>
      </c>
      <c r="DJ13" s="155">
        <v>5.5500497722875157E-3</v>
      </c>
      <c r="DK13" s="335">
        <v>42.462147342633216</v>
      </c>
      <c r="DL13" s="155">
        <v>1.5735118959973034E-2</v>
      </c>
      <c r="DM13" s="335">
        <v>489.57429010957333</v>
      </c>
      <c r="DN13" s="155">
        <v>0.18142063406397588</v>
      </c>
      <c r="DO13" s="335">
        <v>1110.8826396991249</v>
      </c>
      <c r="DP13" s="155">
        <v>0.41165771352039704</v>
      </c>
      <c r="DQ13" s="335">
        <v>555.40389917236826</v>
      </c>
      <c r="DR13" s="155">
        <v>0.20581498984945418</v>
      </c>
      <c r="DS13" s="335">
        <v>355.11574943038846</v>
      </c>
      <c r="DT13" s="155">
        <v>0.1315945827411521</v>
      </c>
      <c r="DU13" s="335">
        <v>130.14316637262783</v>
      </c>
      <c r="DV13" s="155">
        <v>4.8226911092760325E-2</v>
      </c>
    </row>
    <row r="14" spans="1:126" s="119" customFormat="1" x14ac:dyDescent="0.2">
      <c r="A14" s="120">
        <v>97201</v>
      </c>
      <c r="B14" s="158" t="s">
        <v>32</v>
      </c>
      <c r="C14" s="331">
        <v>488</v>
      </c>
      <c r="D14" s="159">
        <v>0.63212435233160624</v>
      </c>
      <c r="E14" s="331">
        <v>128</v>
      </c>
      <c r="F14" s="159">
        <v>0.16580310880829016</v>
      </c>
      <c r="G14" s="331">
        <v>96</v>
      </c>
      <c r="H14" s="159">
        <v>0.12435233160621761</v>
      </c>
      <c r="I14" s="331">
        <v>13</v>
      </c>
      <c r="J14" s="159">
        <v>1.683937823834197E-2</v>
      </c>
      <c r="K14" s="331">
        <v>47</v>
      </c>
      <c r="L14" s="159">
        <v>6.0880829015544043E-2</v>
      </c>
      <c r="M14" s="336">
        <v>772</v>
      </c>
      <c r="N14" s="935"/>
      <c r="P14" s="336">
        <v>626</v>
      </c>
      <c r="Q14" s="945">
        <v>0.81088082901554404</v>
      </c>
      <c r="R14" s="336">
        <v>142</v>
      </c>
      <c r="S14" s="945">
        <v>0.18393782383419688</v>
      </c>
      <c r="T14" s="744">
        <v>4</v>
      </c>
      <c r="U14" s="159">
        <v>5.1813471502590676E-3</v>
      </c>
      <c r="V14" s="331">
        <v>772</v>
      </c>
      <c r="W14" s="937"/>
      <c r="X14" s="120"/>
      <c r="Y14" s="158" t="s">
        <v>32</v>
      </c>
      <c r="Z14" s="331">
        <v>15</v>
      </c>
      <c r="AA14" s="159">
        <v>1.9430051813471502E-2</v>
      </c>
      <c r="AB14" s="331">
        <v>30</v>
      </c>
      <c r="AC14" s="159">
        <v>3.8860103626943004E-2</v>
      </c>
      <c r="AD14" s="331">
        <v>212</v>
      </c>
      <c r="AE14" s="159">
        <v>0.27461139896373055</v>
      </c>
      <c r="AF14" s="331">
        <v>317</v>
      </c>
      <c r="AG14" s="159">
        <v>0.4106217616580311</v>
      </c>
      <c r="AH14" s="331">
        <v>198</v>
      </c>
      <c r="AI14" s="159">
        <v>0.25647668393782386</v>
      </c>
      <c r="AJ14" s="336">
        <v>772</v>
      </c>
      <c r="AK14" s="938">
        <v>515</v>
      </c>
      <c r="AL14" s="532">
        <v>0.66709844559585496</v>
      </c>
      <c r="AM14" s="158" t="s">
        <v>32</v>
      </c>
      <c r="AN14" s="331">
        <v>6</v>
      </c>
      <c r="AO14" s="159">
        <v>7.7720207253886009E-3</v>
      </c>
      <c r="AP14" s="331">
        <v>4</v>
      </c>
      <c r="AQ14" s="159">
        <v>5.1813471502590676E-3</v>
      </c>
      <c r="AR14" s="331">
        <v>21</v>
      </c>
      <c r="AS14" s="159">
        <v>2.7202072538860103E-2</v>
      </c>
      <c r="AT14" s="331">
        <v>741</v>
      </c>
      <c r="AU14" s="159">
        <v>0.9598445595854922</v>
      </c>
      <c r="AV14" s="336">
        <v>772</v>
      </c>
      <c r="AY14" s="140">
        <v>97201</v>
      </c>
      <c r="AZ14" s="141" t="s">
        <v>32</v>
      </c>
      <c r="BA14" s="331">
        <v>1</v>
      </c>
      <c r="BB14" s="142">
        <v>2.0491803278688526E-3</v>
      </c>
      <c r="BC14" s="331">
        <v>3</v>
      </c>
      <c r="BD14" s="142">
        <v>6.1475409836065573E-3</v>
      </c>
      <c r="BE14" s="331">
        <v>19</v>
      </c>
      <c r="BF14" s="142">
        <v>3.8934426229508198E-2</v>
      </c>
      <c r="BG14" s="331">
        <v>132</v>
      </c>
      <c r="BH14" s="142">
        <v>0.27049180327868855</v>
      </c>
      <c r="BI14" s="331">
        <v>115</v>
      </c>
      <c r="BJ14" s="142">
        <v>0.23565573770491804</v>
      </c>
      <c r="BK14" s="331">
        <v>141</v>
      </c>
      <c r="BL14" s="142">
        <v>0.28893442622950821</v>
      </c>
      <c r="BM14" s="331">
        <v>77</v>
      </c>
      <c r="BN14" s="142">
        <v>0.15778688524590165</v>
      </c>
      <c r="BP14" s="331">
        <v>1</v>
      </c>
      <c r="BQ14" s="142">
        <v>7.8125E-3</v>
      </c>
      <c r="BR14" s="331">
        <v>6</v>
      </c>
      <c r="BS14" s="142">
        <v>4.6875E-2</v>
      </c>
      <c r="BT14" s="331">
        <v>30</v>
      </c>
      <c r="BU14" s="142">
        <v>0.234375</v>
      </c>
      <c r="BV14" s="331">
        <v>58</v>
      </c>
      <c r="BW14" s="142">
        <v>0.453125</v>
      </c>
      <c r="BX14" s="331">
        <v>19</v>
      </c>
      <c r="BY14" s="142">
        <v>0.1484375</v>
      </c>
      <c r="BZ14" s="331">
        <v>13</v>
      </c>
      <c r="CA14" s="142">
        <v>0.1015625</v>
      </c>
      <c r="CB14" s="331">
        <v>1</v>
      </c>
      <c r="CC14" s="142">
        <v>7.8125E-3</v>
      </c>
      <c r="CD14" s="120"/>
      <c r="CE14" s="331">
        <v>1</v>
      </c>
      <c r="CF14" s="142">
        <v>1.0416666666666666E-2</v>
      </c>
      <c r="CG14" s="331">
        <v>2</v>
      </c>
      <c r="CH14" s="142">
        <v>2.0833333333333332E-2</v>
      </c>
      <c r="CI14" s="331">
        <v>36</v>
      </c>
      <c r="CJ14" s="142">
        <v>0.375</v>
      </c>
      <c r="CK14" s="331">
        <v>45</v>
      </c>
      <c r="CL14" s="142">
        <v>0.46875</v>
      </c>
      <c r="CM14" s="331">
        <v>8</v>
      </c>
      <c r="CN14" s="142">
        <v>8.3333333333333329E-2</v>
      </c>
      <c r="CO14" s="331">
        <v>4</v>
      </c>
      <c r="CP14" s="142">
        <v>4.1666666666666664E-2</v>
      </c>
      <c r="CQ14" s="331">
        <v>0</v>
      </c>
      <c r="CR14" s="142">
        <v>0</v>
      </c>
      <c r="CT14" s="331">
        <v>0</v>
      </c>
      <c r="CU14" s="142">
        <v>0</v>
      </c>
      <c r="CV14" s="331">
        <v>0</v>
      </c>
      <c r="CW14" s="142">
        <v>0</v>
      </c>
      <c r="CX14" s="331">
        <v>1</v>
      </c>
      <c r="CY14" s="142">
        <v>7.6923076923076927E-2</v>
      </c>
      <c r="CZ14" s="331">
        <v>7</v>
      </c>
      <c r="DA14" s="142">
        <v>0.53846153846153844</v>
      </c>
      <c r="DB14" s="331">
        <v>1</v>
      </c>
      <c r="DC14" s="142">
        <v>7.6923076923076927E-2</v>
      </c>
      <c r="DD14" s="331">
        <v>4</v>
      </c>
      <c r="DE14" s="142">
        <v>0.30769230769230771</v>
      </c>
      <c r="DF14" s="331">
        <v>0</v>
      </c>
      <c r="DG14" s="142">
        <v>0</v>
      </c>
      <c r="DI14" s="331">
        <v>0</v>
      </c>
      <c r="DJ14" s="142">
        <v>0</v>
      </c>
      <c r="DK14" s="331">
        <v>1</v>
      </c>
      <c r="DL14" s="142">
        <v>2.1276595744680851E-2</v>
      </c>
      <c r="DM14" s="331">
        <v>9</v>
      </c>
      <c r="DN14" s="142">
        <v>0.19148936170212766</v>
      </c>
      <c r="DO14" s="331">
        <v>18</v>
      </c>
      <c r="DP14" s="142">
        <v>0.38297872340425532</v>
      </c>
      <c r="DQ14" s="331">
        <v>11</v>
      </c>
      <c r="DR14" s="142">
        <v>0.23404255319148937</v>
      </c>
      <c r="DS14" s="331">
        <v>7</v>
      </c>
      <c r="DT14" s="142">
        <v>0.14893617021276595</v>
      </c>
      <c r="DU14" s="331">
        <v>1</v>
      </c>
      <c r="DV14" s="142">
        <v>2.1276595744680851E-2</v>
      </c>
    </row>
    <row r="15" spans="1:126" s="119" customFormat="1" x14ac:dyDescent="0.2">
      <c r="A15" s="120">
        <v>97203</v>
      </c>
      <c r="B15" s="141" t="s">
        <v>1</v>
      </c>
      <c r="C15" s="331">
        <v>981.39514709425657</v>
      </c>
      <c r="D15" s="142">
        <v>0.65837696335078533</v>
      </c>
      <c r="E15" s="331">
        <v>175.59754122958864</v>
      </c>
      <c r="F15" s="142">
        <v>0.11780104712041885</v>
      </c>
      <c r="G15" s="331">
        <v>164.86658037666933</v>
      </c>
      <c r="H15" s="142">
        <v>0.1106020942408377</v>
      </c>
      <c r="I15" s="331">
        <v>1.951083791439874</v>
      </c>
      <c r="J15" s="142">
        <v>1.3089005235602095E-3</v>
      </c>
      <c r="K15" s="331">
        <v>166.81766416810922</v>
      </c>
      <c r="L15" s="142">
        <v>0.11191099476439791</v>
      </c>
      <c r="M15" s="331">
        <v>1490.6280166600636</v>
      </c>
      <c r="N15" s="935"/>
      <c r="P15" s="331">
        <v>1297.4707213075162</v>
      </c>
      <c r="Q15" s="940">
        <v>0.87041884816753934</v>
      </c>
      <c r="R15" s="331">
        <v>184.3774182910681</v>
      </c>
      <c r="S15" s="940">
        <v>0.1236910994764398</v>
      </c>
      <c r="T15" s="519">
        <v>8.7798770614793114</v>
      </c>
      <c r="U15" s="142">
        <v>5.890052356020861E-3</v>
      </c>
      <c r="V15" s="331">
        <v>1490.6280166600636</v>
      </c>
      <c r="W15" s="937"/>
      <c r="X15" s="120"/>
      <c r="Y15" s="141" t="s">
        <v>1</v>
      </c>
      <c r="Z15" s="331">
        <v>6.8287932700395588</v>
      </c>
      <c r="AA15" s="142">
        <v>4.5811518324607326E-3</v>
      </c>
      <c r="AB15" s="331">
        <v>85.847686823354451</v>
      </c>
      <c r="AC15" s="142">
        <v>5.7591623036649359E-2</v>
      </c>
      <c r="AD15" s="331">
        <v>367.77929468641622</v>
      </c>
      <c r="AE15" s="142">
        <v>0.24672774869110009</v>
      </c>
      <c r="AF15" s="331">
        <v>678.97715942107618</v>
      </c>
      <c r="AG15" s="142">
        <v>0.45549738219895403</v>
      </c>
      <c r="AH15" s="331">
        <v>351.19508245917734</v>
      </c>
      <c r="AI15" s="142">
        <v>0.23560209424083831</v>
      </c>
      <c r="AJ15" s="331">
        <v>1490.6280166600638</v>
      </c>
      <c r="AK15" s="938">
        <v>1030.1722418802535</v>
      </c>
      <c r="AL15" s="532">
        <v>0.6910994764397923</v>
      </c>
      <c r="AM15" s="141" t="s">
        <v>1</v>
      </c>
      <c r="AN15" s="331">
        <v>14.633128435799057</v>
      </c>
      <c r="AO15" s="142">
        <v>9.8167539267015741E-3</v>
      </c>
      <c r="AP15" s="331">
        <v>2.9266256871598109</v>
      </c>
      <c r="AQ15" s="142">
        <v>1.9633507853403145E-3</v>
      </c>
      <c r="AR15" s="331">
        <v>14.633128435799057</v>
      </c>
      <c r="AS15" s="142">
        <v>9.8167539267015741E-3</v>
      </c>
      <c r="AT15" s="331">
        <v>1458.4351341013055</v>
      </c>
      <c r="AU15" s="142">
        <v>0.9784031413612565</v>
      </c>
      <c r="AV15" s="331">
        <v>1490.6280166600634</v>
      </c>
      <c r="AY15" s="140">
        <v>97203</v>
      </c>
      <c r="AZ15" s="141" t="s">
        <v>1</v>
      </c>
      <c r="BA15" s="331">
        <v>0</v>
      </c>
      <c r="BB15" s="142">
        <v>0</v>
      </c>
      <c r="BC15" s="331">
        <v>2.9266256871598109</v>
      </c>
      <c r="BD15" s="142">
        <v>2.982107355864811E-3</v>
      </c>
      <c r="BE15" s="331">
        <v>34.143966350197793</v>
      </c>
      <c r="BF15" s="142">
        <v>3.4791252485089463E-2</v>
      </c>
      <c r="BG15" s="331">
        <v>272.17618890586238</v>
      </c>
      <c r="BH15" s="142">
        <v>0.27733598409542742</v>
      </c>
      <c r="BI15" s="331">
        <v>203.88825620546683</v>
      </c>
      <c r="BJ15" s="142">
        <v>0.20775347912524852</v>
      </c>
      <c r="BK15" s="331">
        <v>319.97774179613936</v>
      </c>
      <c r="BL15" s="142">
        <v>0.32604373757455274</v>
      </c>
      <c r="BM15" s="331">
        <v>148.28236814943045</v>
      </c>
      <c r="BN15" s="142">
        <v>0.15109343936381714</v>
      </c>
      <c r="BP15" s="331">
        <v>0</v>
      </c>
      <c r="BQ15" s="142">
        <v>0</v>
      </c>
      <c r="BR15" s="331">
        <v>10.730960852919306</v>
      </c>
      <c r="BS15" s="142">
        <v>6.1111111111111116E-2</v>
      </c>
      <c r="BT15" s="331">
        <v>61.459139430356032</v>
      </c>
      <c r="BU15" s="142">
        <v>0.35000000000000003</v>
      </c>
      <c r="BV15" s="331">
        <v>67.312390804675644</v>
      </c>
      <c r="BW15" s="142">
        <v>0.3833333333333333</v>
      </c>
      <c r="BX15" s="331">
        <v>19.510837914398738</v>
      </c>
      <c r="BY15" s="142">
        <v>0.11111111111111112</v>
      </c>
      <c r="BZ15" s="331">
        <v>13.657586540079118</v>
      </c>
      <c r="CA15" s="142">
        <v>7.7777777777777779E-2</v>
      </c>
      <c r="CB15" s="331">
        <v>2.9266256871598109</v>
      </c>
      <c r="CC15" s="142">
        <v>1.6666666666666666E-2</v>
      </c>
      <c r="CD15" s="120"/>
      <c r="CE15" s="331">
        <v>0.97554189571993699</v>
      </c>
      <c r="CF15" s="142">
        <v>5.9171597633136102E-3</v>
      </c>
      <c r="CG15" s="331">
        <v>4.8777094785996846</v>
      </c>
      <c r="CH15" s="142">
        <v>2.9585798816568049E-2</v>
      </c>
      <c r="CI15" s="331">
        <v>52.6792623688766</v>
      </c>
      <c r="CJ15" s="142">
        <v>0.31952662721893499</v>
      </c>
      <c r="CK15" s="331">
        <v>63.410223221795903</v>
      </c>
      <c r="CL15" s="142">
        <v>0.38461538461538464</v>
      </c>
      <c r="CM15" s="331">
        <v>22.437463601558552</v>
      </c>
      <c r="CN15" s="142">
        <v>0.13609467455621305</v>
      </c>
      <c r="CO15" s="331">
        <v>12.682044644359181</v>
      </c>
      <c r="CP15" s="142">
        <v>7.6923076923076927E-2</v>
      </c>
      <c r="CQ15" s="331">
        <v>7.8043351657594959</v>
      </c>
      <c r="CR15" s="142">
        <v>4.7337278106508882E-2</v>
      </c>
      <c r="CT15" s="331">
        <v>0.97554189571993699</v>
      </c>
      <c r="CU15" s="142">
        <v>0.5</v>
      </c>
      <c r="CV15" s="331">
        <v>0</v>
      </c>
      <c r="CW15" s="142">
        <v>0</v>
      </c>
      <c r="CX15" s="331">
        <v>0</v>
      </c>
      <c r="CY15" s="142">
        <v>0</v>
      </c>
      <c r="CZ15" s="331">
        <v>0.97554189571993699</v>
      </c>
      <c r="DA15" s="142">
        <v>0.5</v>
      </c>
      <c r="DB15" s="331">
        <v>0</v>
      </c>
      <c r="DC15" s="142">
        <v>0</v>
      </c>
      <c r="DD15" s="331">
        <v>0</v>
      </c>
      <c r="DE15" s="142">
        <v>0</v>
      </c>
      <c r="DF15" s="331">
        <v>0</v>
      </c>
      <c r="DG15" s="142">
        <v>0</v>
      </c>
      <c r="DI15" s="331">
        <v>0</v>
      </c>
      <c r="DJ15" s="142">
        <v>0</v>
      </c>
      <c r="DK15" s="331">
        <v>4.8777094785996846</v>
      </c>
      <c r="DL15" s="142">
        <v>2.9239766081871343E-2</v>
      </c>
      <c r="DM15" s="331">
        <v>20.486379810118677</v>
      </c>
      <c r="DN15" s="142">
        <v>0.12280701754385966</v>
      </c>
      <c r="DO15" s="331">
        <v>69.263474596115515</v>
      </c>
      <c r="DP15" s="142">
        <v>0.41520467836257302</v>
      </c>
      <c r="DQ15" s="331">
        <v>33.168424454477858</v>
      </c>
      <c r="DR15" s="142">
        <v>0.19883040935672516</v>
      </c>
      <c r="DS15" s="331">
        <v>37.070592037357599</v>
      </c>
      <c r="DT15" s="142">
        <v>0.22222222222222218</v>
      </c>
      <c r="DU15" s="331">
        <v>1.951083791439874</v>
      </c>
      <c r="DV15" s="142">
        <v>1.1695906432748539E-2</v>
      </c>
    </row>
    <row r="16" spans="1:126" s="119" customFormat="1" x14ac:dyDescent="0.2">
      <c r="A16" s="120">
        <v>97211</v>
      </c>
      <c r="B16" s="141" t="s">
        <v>30</v>
      </c>
      <c r="C16" s="331">
        <v>166.35568513119534</v>
      </c>
      <c r="D16" s="939">
        <v>0.57692307692307698</v>
      </c>
      <c r="E16" s="331">
        <v>55.451895043731767</v>
      </c>
      <c r="F16" s="142">
        <v>0.19230769230769229</v>
      </c>
      <c r="G16" s="331">
        <v>27.725947521865887</v>
      </c>
      <c r="H16" s="142">
        <v>9.6153846153846159E-2</v>
      </c>
      <c r="I16" s="331">
        <v>5.5451895043731776</v>
      </c>
      <c r="J16" s="142">
        <v>1.9230769230769232E-2</v>
      </c>
      <c r="K16" s="331">
        <v>33.271137026239067</v>
      </c>
      <c r="L16" s="142">
        <v>0.11538461538461539</v>
      </c>
      <c r="M16" s="331">
        <v>288.34985422740522</v>
      </c>
      <c r="N16" s="935"/>
      <c r="P16" s="331">
        <v>255.0787172011662</v>
      </c>
      <c r="Q16" s="940">
        <v>0.88461538461538458</v>
      </c>
      <c r="R16" s="331">
        <v>33.271137026239067</v>
      </c>
      <c r="S16" s="940">
        <v>0.11538461538461538</v>
      </c>
      <c r="T16" s="519">
        <v>0</v>
      </c>
      <c r="U16" s="142">
        <v>0</v>
      </c>
      <c r="V16" s="331">
        <v>288.34985422740527</v>
      </c>
      <c r="W16" s="937"/>
      <c r="X16" s="120"/>
      <c r="Y16" s="141" t="s">
        <v>30</v>
      </c>
      <c r="Z16" s="331">
        <v>0.92419825072886297</v>
      </c>
      <c r="AA16" s="142">
        <v>3.2051282051282055E-3</v>
      </c>
      <c r="AB16" s="331">
        <v>25.877551020408163</v>
      </c>
      <c r="AC16" s="142">
        <v>8.9743589743589827E-2</v>
      </c>
      <c r="AD16" s="331">
        <v>96.116618075801753</v>
      </c>
      <c r="AE16" s="142">
        <v>0.33333333333333365</v>
      </c>
      <c r="AF16" s="331">
        <v>90.571428571428555</v>
      </c>
      <c r="AG16" s="142">
        <v>0.31410256410256432</v>
      </c>
      <c r="AH16" s="331">
        <v>74.860058309037896</v>
      </c>
      <c r="AI16" s="142">
        <v>0.25961538461538486</v>
      </c>
      <c r="AJ16" s="331">
        <v>288.34985422740522</v>
      </c>
      <c r="AK16" s="938">
        <v>165.43148688046645</v>
      </c>
      <c r="AL16" s="532">
        <v>0.57371794871794912</v>
      </c>
      <c r="AM16" s="141" t="s">
        <v>30</v>
      </c>
      <c r="AN16" s="331">
        <v>0</v>
      </c>
      <c r="AO16" s="142">
        <v>0</v>
      </c>
      <c r="AP16" s="331">
        <v>0</v>
      </c>
      <c r="AQ16" s="142">
        <v>0</v>
      </c>
      <c r="AR16" s="331">
        <v>0.92419825072886297</v>
      </c>
      <c r="AS16" s="142">
        <v>3.205128205128205E-3</v>
      </c>
      <c r="AT16" s="331">
        <v>287.42565597667641</v>
      </c>
      <c r="AU16" s="142">
        <v>0.99679487179487181</v>
      </c>
      <c r="AV16" s="331">
        <v>288.34985422740527</v>
      </c>
      <c r="AY16" s="140">
        <v>97211</v>
      </c>
      <c r="AZ16" s="141" t="s">
        <v>30</v>
      </c>
      <c r="BA16" s="331">
        <v>0</v>
      </c>
      <c r="BB16" s="142">
        <v>0</v>
      </c>
      <c r="BC16" s="331">
        <v>2.7725947521865888</v>
      </c>
      <c r="BD16" s="142">
        <v>1.6666666666666666E-2</v>
      </c>
      <c r="BE16" s="331">
        <v>3.6967930029154519</v>
      </c>
      <c r="BF16" s="142">
        <v>2.222222222222222E-2</v>
      </c>
      <c r="BG16" s="331">
        <v>29.574344023323615</v>
      </c>
      <c r="BH16" s="142">
        <v>0.17777777777777776</v>
      </c>
      <c r="BI16" s="331">
        <v>26.801749271137027</v>
      </c>
      <c r="BJ16" s="142">
        <v>0.16111111111111109</v>
      </c>
      <c r="BK16" s="331">
        <v>49.906705539358605</v>
      </c>
      <c r="BL16" s="142">
        <v>0.3</v>
      </c>
      <c r="BM16" s="331">
        <v>53.603498542274053</v>
      </c>
      <c r="BN16" s="142">
        <v>0.32222222222222219</v>
      </c>
      <c r="BP16" s="331">
        <v>0</v>
      </c>
      <c r="BQ16" s="142">
        <v>0</v>
      </c>
      <c r="BR16" s="331">
        <v>0.92419825072886297</v>
      </c>
      <c r="BS16" s="142">
        <v>1.666666666666667E-2</v>
      </c>
      <c r="BT16" s="331">
        <v>13.862973760932944</v>
      </c>
      <c r="BU16" s="142">
        <v>0.25000000000000006</v>
      </c>
      <c r="BV16" s="331">
        <v>14.787172011661806</v>
      </c>
      <c r="BW16" s="142">
        <v>0.26666666666666666</v>
      </c>
      <c r="BX16" s="331">
        <v>10.166180758017493</v>
      </c>
      <c r="BY16" s="142">
        <v>0.18333333333333338</v>
      </c>
      <c r="BZ16" s="331">
        <v>12.014577259475219</v>
      </c>
      <c r="CA16" s="142">
        <v>0.21666666666666673</v>
      </c>
      <c r="CB16" s="331">
        <v>3.6967930029154519</v>
      </c>
      <c r="CC16" s="142">
        <v>6.666666666666668E-2</v>
      </c>
      <c r="CD16" s="120"/>
      <c r="CE16" s="331">
        <v>0</v>
      </c>
      <c r="CF16" s="142">
        <v>0</v>
      </c>
      <c r="CG16" s="331">
        <v>1.8483965014577259</v>
      </c>
      <c r="CH16" s="142">
        <v>6.6666666666666666E-2</v>
      </c>
      <c r="CI16" s="331">
        <v>2.7725947521865888</v>
      </c>
      <c r="CJ16" s="142">
        <v>0.1</v>
      </c>
      <c r="CK16" s="331">
        <v>11.090379008746355</v>
      </c>
      <c r="CL16" s="142">
        <v>0.4</v>
      </c>
      <c r="CM16" s="331">
        <v>7.3935860058309038</v>
      </c>
      <c r="CN16" s="142">
        <v>0.26666666666666666</v>
      </c>
      <c r="CO16" s="331">
        <v>2.7725947521865888</v>
      </c>
      <c r="CP16" s="142">
        <v>0.1</v>
      </c>
      <c r="CQ16" s="331">
        <v>1.8483965014577259</v>
      </c>
      <c r="CR16" s="142">
        <v>6.6666666666666666E-2</v>
      </c>
      <c r="CT16" s="331">
        <v>0</v>
      </c>
      <c r="CU16" s="142">
        <v>0</v>
      </c>
      <c r="CV16" s="331">
        <v>0</v>
      </c>
      <c r="CW16" s="142">
        <v>0</v>
      </c>
      <c r="CX16" s="331">
        <v>2.7725947521865888</v>
      </c>
      <c r="CY16" s="142">
        <v>0.5</v>
      </c>
      <c r="CZ16" s="331">
        <v>0</v>
      </c>
      <c r="DA16" s="142">
        <v>0</v>
      </c>
      <c r="DB16" s="331">
        <v>0.92419825072886297</v>
      </c>
      <c r="DC16" s="142">
        <v>0.16666666666666669</v>
      </c>
      <c r="DD16" s="331">
        <v>0.92419825072886297</v>
      </c>
      <c r="DE16" s="142">
        <v>0.16666666666666669</v>
      </c>
      <c r="DF16" s="331">
        <v>0.92419825072886297</v>
      </c>
      <c r="DG16" s="142">
        <v>0.16666666666666669</v>
      </c>
      <c r="DI16" s="331">
        <v>0</v>
      </c>
      <c r="DJ16" s="142">
        <v>0</v>
      </c>
      <c r="DK16" s="331">
        <v>2.7725947521865888</v>
      </c>
      <c r="DL16" s="142">
        <v>8.3333333333333329E-2</v>
      </c>
      <c r="DM16" s="331">
        <v>3.6967930029154519</v>
      </c>
      <c r="DN16" s="142">
        <v>0.1111111111111111</v>
      </c>
      <c r="DO16" s="331">
        <v>11.090379008746355</v>
      </c>
      <c r="DP16" s="142">
        <v>0.33333333333333331</v>
      </c>
      <c r="DQ16" s="331">
        <v>8.3177842565597668</v>
      </c>
      <c r="DR16" s="142">
        <v>0.25</v>
      </c>
      <c r="DS16" s="331">
        <v>4.6209912536443154</v>
      </c>
      <c r="DT16" s="142">
        <v>0.1388888888888889</v>
      </c>
      <c r="DU16" s="331">
        <v>2.7725947521865888</v>
      </c>
      <c r="DV16" s="142">
        <v>8.3333333333333329E-2</v>
      </c>
    </row>
    <row r="17" spans="1:126" s="119" customFormat="1" x14ac:dyDescent="0.2">
      <c r="A17" s="120">
        <v>97214</v>
      </c>
      <c r="B17" s="141" t="s">
        <v>11</v>
      </c>
      <c r="C17" s="331">
        <v>1987.1192266170401</v>
      </c>
      <c r="D17" s="142">
        <v>0.67651998656365475</v>
      </c>
      <c r="E17" s="331">
        <v>425.24746110821462</v>
      </c>
      <c r="F17" s="142">
        <v>0.14477662075915351</v>
      </c>
      <c r="G17" s="331">
        <v>220.02362836921546</v>
      </c>
      <c r="H17" s="142">
        <v>7.4907625125965743E-2</v>
      </c>
      <c r="I17" s="331">
        <v>37.492815596547914</v>
      </c>
      <c r="J17" s="142">
        <v>1.2764528048370839E-2</v>
      </c>
      <c r="K17" s="331">
        <v>267.38297438590752</v>
      </c>
      <c r="L17" s="142">
        <v>9.1031239502855202E-2</v>
      </c>
      <c r="M17" s="331">
        <v>2937.2661060769256</v>
      </c>
      <c r="N17" s="935"/>
      <c r="P17" s="331">
        <v>2510.0453388846818</v>
      </c>
      <c r="Q17" s="940">
        <v>0.8545515619751427</v>
      </c>
      <c r="R17" s="331">
        <v>411.43431852001271</v>
      </c>
      <c r="S17" s="940">
        <v>0.14007389989922739</v>
      </c>
      <c r="T17" s="519">
        <v>15.786448672231074</v>
      </c>
      <c r="U17" s="142">
        <v>5.3745381256299542E-3</v>
      </c>
      <c r="V17" s="331">
        <v>2937.2661060769256</v>
      </c>
      <c r="W17" s="937"/>
      <c r="X17" s="120"/>
      <c r="Y17" s="141" t="s">
        <v>11</v>
      </c>
      <c r="Z17" s="331">
        <v>30.586244302446989</v>
      </c>
      <c r="AA17" s="142">
        <v>1.0413167618407793E-2</v>
      </c>
      <c r="AB17" s="331">
        <v>164.77105801640798</v>
      </c>
      <c r="AC17" s="142">
        <v>5.6096741686261248E-2</v>
      </c>
      <c r="AD17" s="331">
        <v>614.68484517498302</v>
      </c>
      <c r="AE17" s="142">
        <v>0.20927107826671112</v>
      </c>
      <c r="AF17" s="331">
        <v>1188.9169156273749</v>
      </c>
      <c r="AG17" s="142">
        <v>0.40476990258649581</v>
      </c>
      <c r="AH17" s="331">
        <v>938.3070429557124</v>
      </c>
      <c r="AI17" s="142">
        <v>0.31944910984212238</v>
      </c>
      <c r="AJ17" s="331">
        <v>2937.2661060769256</v>
      </c>
      <c r="AK17" s="938">
        <v>2127.2239585830876</v>
      </c>
      <c r="AL17" s="532">
        <v>0.72421901242861819</v>
      </c>
      <c r="AM17" s="141" t="s">
        <v>11</v>
      </c>
      <c r="AN17" s="331">
        <v>29.599591260432572</v>
      </c>
      <c r="AO17" s="142">
        <v>1.0077258985555929E-2</v>
      </c>
      <c r="AP17" s="331">
        <v>19.733060840288381</v>
      </c>
      <c r="AQ17" s="142">
        <v>6.7181726570372862E-3</v>
      </c>
      <c r="AR17" s="331">
        <v>74.985631193095841</v>
      </c>
      <c r="AS17" s="142">
        <v>2.5529056096741682E-2</v>
      </c>
      <c r="AT17" s="331">
        <v>2812.9478227831087</v>
      </c>
      <c r="AU17" s="142">
        <v>0.95767551226066505</v>
      </c>
      <c r="AV17" s="331">
        <v>2937.2661060769256</v>
      </c>
      <c r="AY17" s="140">
        <v>97214</v>
      </c>
      <c r="AZ17" s="141" t="s">
        <v>11</v>
      </c>
      <c r="BA17" s="331">
        <v>0.98665304201441895</v>
      </c>
      <c r="BB17" s="142">
        <v>4.9652432969215479E-4</v>
      </c>
      <c r="BC17" s="331">
        <v>10.85318346215861</v>
      </c>
      <c r="BD17" s="142">
        <v>5.4617676266137038E-3</v>
      </c>
      <c r="BE17" s="331">
        <v>106.55852853755725</v>
      </c>
      <c r="BF17" s="142">
        <v>5.3624627606752726E-2</v>
      </c>
      <c r="BG17" s="331">
        <v>516.01954097354121</v>
      </c>
      <c r="BH17" s="142">
        <v>0.25968222442899702</v>
      </c>
      <c r="BI17" s="331">
        <v>425.24746110821457</v>
      </c>
      <c r="BJ17" s="142">
        <v>0.21400198609731874</v>
      </c>
      <c r="BK17" s="331">
        <v>604.81831475483875</v>
      </c>
      <c r="BL17" s="142">
        <v>0.30436941410129087</v>
      </c>
      <c r="BM17" s="331">
        <v>322.635544738715</v>
      </c>
      <c r="BN17" s="142">
        <v>0.16236345580933462</v>
      </c>
      <c r="BP17" s="331">
        <v>3.9466121680576762</v>
      </c>
      <c r="BQ17" s="142">
        <v>9.2807424593967514E-3</v>
      </c>
      <c r="BR17" s="331">
        <v>20.719713882302798</v>
      </c>
      <c r="BS17" s="142">
        <v>4.8723897911832945E-2</v>
      </c>
      <c r="BT17" s="331">
        <v>126.29158937784564</v>
      </c>
      <c r="BU17" s="142">
        <v>0.29698375870069604</v>
      </c>
      <c r="BV17" s="331">
        <v>169.70432322648008</v>
      </c>
      <c r="BW17" s="142">
        <v>0.39907192575406031</v>
      </c>
      <c r="BX17" s="331">
        <v>52.292611226764208</v>
      </c>
      <c r="BY17" s="142">
        <v>0.12296983758700696</v>
      </c>
      <c r="BZ17" s="331">
        <v>33.546203428490251</v>
      </c>
      <c r="CA17" s="142">
        <v>7.88863109048724E-2</v>
      </c>
      <c r="CB17" s="331">
        <v>18.746407798273964</v>
      </c>
      <c r="CC17" s="142">
        <v>4.4083526682134576E-2</v>
      </c>
      <c r="CD17" s="120"/>
      <c r="CE17" s="331">
        <v>5.9199182520865143</v>
      </c>
      <c r="CF17" s="142">
        <v>2.6905829596412554E-2</v>
      </c>
      <c r="CG17" s="331">
        <v>10.85318346215861</v>
      </c>
      <c r="CH17" s="142">
        <v>4.9327354260089683E-2</v>
      </c>
      <c r="CI17" s="331">
        <v>32.559550386475827</v>
      </c>
      <c r="CJ17" s="142">
        <v>0.14798206278026904</v>
      </c>
      <c r="CK17" s="331">
        <v>102.61191636949958</v>
      </c>
      <c r="CL17" s="142">
        <v>0.46636771300448426</v>
      </c>
      <c r="CM17" s="331">
        <v>41.439427764605597</v>
      </c>
      <c r="CN17" s="142">
        <v>0.18834080717488788</v>
      </c>
      <c r="CO17" s="331">
        <v>22.693019966331637</v>
      </c>
      <c r="CP17" s="142">
        <v>0.10313901345291479</v>
      </c>
      <c r="CQ17" s="331">
        <v>3.9466121680576758</v>
      </c>
      <c r="CR17" s="142">
        <v>1.79372197309417E-2</v>
      </c>
      <c r="CT17" s="331">
        <v>1.9733060840288379</v>
      </c>
      <c r="CU17" s="142">
        <v>5.2631578947368432E-2</v>
      </c>
      <c r="CV17" s="331">
        <v>3.9466121680576762</v>
      </c>
      <c r="CW17" s="142">
        <v>0.10526315789473688</v>
      </c>
      <c r="CX17" s="331">
        <v>9.8665304201441906</v>
      </c>
      <c r="CY17" s="142">
        <v>0.2631578947368422</v>
      </c>
      <c r="CZ17" s="331">
        <v>12.826489546187448</v>
      </c>
      <c r="DA17" s="142">
        <v>0.34210526315789486</v>
      </c>
      <c r="DB17" s="331">
        <v>5.9199182520865143</v>
      </c>
      <c r="DC17" s="142">
        <v>0.15789473684210531</v>
      </c>
      <c r="DD17" s="331">
        <v>1.9733060840288379</v>
      </c>
      <c r="DE17" s="142">
        <v>5.2631578947368432E-2</v>
      </c>
      <c r="DF17" s="331">
        <v>0.98665304201441895</v>
      </c>
      <c r="DG17" s="142">
        <v>2.6315789473684216E-2</v>
      </c>
      <c r="DI17" s="331">
        <v>0</v>
      </c>
      <c r="DJ17" s="142">
        <v>0</v>
      </c>
      <c r="DK17" s="331">
        <v>4.9332652100720944</v>
      </c>
      <c r="DL17" s="142">
        <v>1.8450184501845018E-2</v>
      </c>
      <c r="DM17" s="331">
        <v>37.492815596547921</v>
      </c>
      <c r="DN17" s="142">
        <v>0.14022140221402216</v>
      </c>
      <c r="DO17" s="331">
        <v>91.758732907340956</v>
      </c>
      <c r="DP17" s="142">
        <v>0.34317343173431736</v>
      </c>
      <c r="DQ17" s="331">
        <v>65.119100772951654</v>
      </c>
      <c r="DR17" s="142">
        <v>0.24354243542435428</v>
      </c>
      <c r="DS17" s="331">
        <v>46.37269297467769</v>
      </c>
      <c r="DT17" s="142">
        <v>0.17343173431734318</v>
      </c>
      <c r="DU17" s="331">
        <v>21.706366924317219</v>
      </c>
      <c r="DV17" s="142">
        <v>8.1180811808118092E-2</v>
      </c>
    </row>
    <row r="18" spans="1:126" s="119" customFormat="1" x14ac:dyDescent="0.2">
      <c r="A18" s="120">
        <v>97215</v>
      </c>
      <c r="B18" s="141" t="s">
        <v>12</v>
      </c>
      <c r="C18" s="331">
        <v>258.71270718232131</v>
      </c>
      <c r="D18" s="142">
        <v>0.5758928571428571</v>
      </c>
      <c r="E18" s="331">
        <v>39.107734806629978</v>
      </c>
      <c r="F18" s="142">
        <v>8.7053571428571452E-2</v>
      </c>
      <c r="G18" s="331">
        <v>66.182320441989177</v>
      </c>
      <c r="H18" s="142">
        <v>0.14732142857142858</v>
      </c>
      <c r="I18" s="331">
        <v>2.00552486187846</v>
      </c>
      <c r="J18" s="142">
        <v>4.4642857142857149E-3</v>
      </c>
      <c r="K18" s="331">
        <v>83.229281767956081</v>
      </c>
      <c r="L18" s="142">
        <v>0.18526785714285715</v>
      </c>
      <c r="M18" s="331">
        <v>449.237569060775</v>
      </c>
      <c r="N18" s="935"/>
      <c r="P18" s="331">
        <v>384.05801104972511</v>
      </c>
      <c r="Q18" s="940">
        <v>0.8549107142857143</v>
      </c>
      <c r="R18" s="331">
        <v>65.179558011049949</v>
      </c>
      <c r="S18" s="940">
        <v>0.1450892857142857</v>
      </c>
      <c r="T18" s="519">
        <v>0</v>
      </c>
      <c r="U18" s="142">
        <v>0</v>
      </c>
      <c r="V18" s="331">
        <v>449.23756906077506</v>
      </c>
      <c r="W18" s="937"/>
      <c r="X18" s="120"/>
      <c r="Y18" s="141" t="s">
        <v>12</v>
      </c>
      <c r="Z18" s="331">
        <v>0</v>
      </c>
      <c r="AA18" s="142">
        <v>0</v>
      </c>
      <c r="AB18" s="331">
        <v>21.058011049723831</v>
      </c>
      <c r="AC18" s="142">
        <v>4.6875000000000215E-2</v>
      </c>
      <c r="AD18" s="331">
        <v>123.33977900552529</v>
      </c>
      <c r="AE18" s="142">
        <v>0.27455357142857267</v>
      </c>
      <c r="AF18" s="331">
        <v>187.51657458563599</v>
      </c>
      <c r="AG18" s="142">
        <v>0.41741071428571613</v>
      </c>
      <c r="AH18" s="331">
        <v>117.3232044198899</v>
      </c>
      <c r="AI18" s="142">
        <v>0.26116071428571547</v>
      </c>
      <c r="AJ18" s="331">
        <v>449.23756906077506</v>
      </c>
      <c r="AK18" s="938">
        <v>304.83977900552588</v>
      </c>
      <c r="AL18" s="532">
        <v>0.6785714285714316</v>
      </c>
      <c r="AM18" s="141" t="s">
        <v>12</v>
      </c>
      <c r="AN18" s="331">
        <v>5.0138121546961498</v>
      </c>
      <c r="AO18" s="142">
        <v>1.1160714285714284E-2</v>
      </c>
      <c r="AP18" s="331">
        <v>11.030386740331529</v>
      </c>
      <c r="AQ18" s="142">
        <v>2.4553571428571425E-2</v>
      </c>
      <c r="AR18" s="331">
        <v>37.102209944751507</v>
      </c>
      <c r="AS18" s="142">
        <v>8.2589285714285698E-2</v>
      </c>
      <c r="AT18" s="331">
        <v>396.0911602209959</v>
      </c>
      <c r="AU18" s="142">
        <v>0.8816964285714286</v>
      </c>
      <c r="AV18" s="331">
        <v>449.23756906077506</v>
      </c>
      <c r="AY18" s="140">
        <v>97215</v>
      </c>
      <c r="AZ18" s="141" t="s">
        <v>12</v>
      </c>
      <c r="BA18" s="331">
        <v>1.00276243093923</v>
      </c>
      <c r="BB18" s="142">
        <v>3.8759689922480624E-3</v>
      </c>
      <c r="BC18" s="331">
        <v>3.0082872928176898</v>
      </c>
      <c r="BD18" s="142">
        <v>1.1627906976744186E-2</v>
      </c>
      <c r="BE18" s="331">
        <v>13.035911602209991</v>
      </c>
      <c r="BF18" s="142">
        <v>5.0387596899224812E-2</v>
      </c>
      <c r="BG18" s="331">
        <v>58.160220994475338</v>
      </c>
      <c r="BH18" s="142">
        <v>0.22480620155038761</v>
      </c>
      <c r="BI18" s="331">
        <v>51.140883977900728</v>
      </c>
      <c r="BJ18" s="142">
        <v>0.19767441860465118</v>
      </c>
      <c r="BK18" s="331">
        <v>82.226519337016853</v>
      </c>
      <c r="BL18" s="142">
        <v>0.31782945736434109</v>
      </c>
      <c r="BM18" s="331">
        <v>50.1381215469615</v>
      </c>
      <c r="BN18" s="142">
        <v>0.19379844961240311</v>
      </c>
      <c r="BP18" s="331">
        <v>0</v>
      </c>
      <c r="BQ18" s="142">
        <v>0</v>
      </c>
      <c r="BR18" s="331">
        <v>2.00552486187846</v>
      </c>
      <c r="BS18" s="142">
        <v>5.1282051282051273E-2</v>
      </c>
      <c r="BT18" s="331">
        <v>4.01104972375692</v>
      </c>
      <c r="BU18" s="142">
        <v>0.10256410256410255</v>
      </c>
      <c r="BV18" s="331">
        <v>14.038674033149221</v>
      </c>
      <c r="BW18" s="142">
        <v>0.35897435897435892</v>
      </c>
      <c r="BX18" s="331">
        <v>10.0276243093923</v>
      </c>
      <c r="BY18" s="142">
        <v>0.25641025641025633</v>
      </c>
      <c r="BZ18" s="331">
        <v>6.0165745856353796</v>
      </c>
      <c r="CA18" s="142">
        <v>0.1538461538461538</v>
      </c>
      <c r="CB18" s="331">
        <v>3.0082872928176898</v>
      </c>
      <c r="CC18" s="142">
        <v>7.69230769230769E-2</v>
      </c>
      <c r="CE18" s="331">
        <v>1.00276243093923</v>
      </c>
      <c r="CF18" s="142">
        <v>1.5151515151515152E-2</v>
      </c>
      <c r="CG18" s="331">
        <v>2.00552486187846</v>
      </c>
      <c r="CH18" s="142">
        <v>3.0303030303030304E-2</v>
      </c>
      <c r="CI18" s="331">
        <v>21.058011049723831</v>
      </c>
      <c r="CJ18" s="142">
        <v>0.31818181818181823</v>
      </c>
      <c r="CK18" s="331">
        <v>24.066298342541518</v>
      </c>
      <c r="CL18" s="142">
        <v>0.36363636363636365</v>
      </c>
      <c r="CM18" s="331">
        <v>10.0276243093923</v>
      </c>
      <c r="CN18" s="142">
        <v>0.15151515151515152</v>
      </c>
      <c r="CO18" s="331">
        <v>7.0193370165746103</v>
      </c>
      <c r="CP18" s="142">
        <v>0.10606060606060606</v>
      </c>
      <c r="CQ18" s="331">
        <v>1.00276243093923</v>
      </c>
      <c r="CR18" s="142">
        <v>1.5151515151515152E-2</v>
      </c>
      <c r="CT18" s="331">
        <v>0</v>
      </c>
      <c r="CU18" s="142">
        <v>0</v>
      </c>
      <c r="CV18" s="331">
        <v>0</v>
      </c>
      <c r="CW18" s="142">
        <v>0</v>
      </c>
      <c r="CX18" s="331">
        <v>1.00276243093923</v>
      </c>
      <c r="CY18" s="142">
        <v>0.5</v>
      </c>
      <c r="CZ18" s="331">
        <v>1.00276243093923</v>
      </c>
      <c r="DA18" s="142">
        <v>0.5</v>
      </c>
      <c r="DB18" s="331">
        <v>0</v>
      </c>
      <c r="DC18" s="142">
        <v>0</v>
      </c>
      <c r="DD18" s="331">
        <v>0</v>
      </c>
      <c r="DE18" s="142">
        <v>0</v>
      </c>
      <c r="DF18" s="331">
        <v>0</v>
      </c>
      <c r="DG18" s="142">
        <v>0</v>
      </c>
      <c r="DI18" s="331">
        <v>0</v>
      </c>
      <c r="DJ18" s="142">
        <v>0</v>
      </c>
      <c r="DK18" s="331">
        <v>1.00276243093923</v>
      </c>
      <c r="DL18" s="142">
        <v>1.2048192771084338E-2</v>
      </c>
      <c r="DM18" s="331">
        <v>7.0193370165746103</v>
      </c>
      <c r="DN18" s="142">
        <v>8.4337349397590369E-2</v>
      </c>
      <c r="DO18" s="331">
        <v>21.058011049723831</v>
      </c>
      <c r="DP18" s="142">
        <v>0.25301204819277112</v>
      </c>
      <c r="DQ18" s="331">
        <v>23.06353591160229</v>
      </c>
      <c r="DR18" s="142">
        <v>0.27710843373493982</v>
      </c>
      <c r="DS18" s="331">
        <v>22.060773480663059</v>
      </c>
      <c r="DT18" s="142">
        <v>0.26506024096385544</v>
      </c>
      <c r="DU18" s="331">
        <v>9.0248618784530699</v>
      </c>
      <c r="DV18" s="142">
        <v>0.10843373493975905</v>
      </c>
    </row>
    <row r="19" spans="1:126" s="119" customFormat="1" x14ac:dyDescent="0.2">
      <c r="A19" s="120">
        <v>97216</v>
      </c>
      <c r="B19" s="144" t="s">
        <v>13</v>
      </c>
      <c r="C19" s="331">
        <v>955.4925914726366</v>
      </c>
      <c r="D19" s="145">
        <v>0.64473684210526316</v>
      </c>
      <c r="E19" s="331">
        <v>216.5509525249476</v>
      </c>
      <c r="F19" s="145">
        <v>0.14612188365650963</v>
      </c>
      <c r="G19" s="331">
        <v>191.91956456002472</v>
      </c>
      <c r="H19" s="145">
        <v>0.12950138504155123</v>
      </c>
      <c r="I19" s="331">
        <v>10.2630783187179</v>
      </c>
      <c r="J19" s="145">
        <v>6.9252077562326868E-3</v>
      </c>
      <c r="K19" s="331">
        <v>107.76232234653796</v>
      </c>
      <c r="L19" s="145">
        <v>7.2714681440443213E-2</v>
      </c>
      <c r="M19" s="333">
        <v>1481.9885092228649</v>
      </c>
      <c r="N19" s="935"/>
      <c r="P19" s="333">
        <v>1210.0169337768405</v>
      </c>
      <c r="Q19" s="941">
        <v>0.81648199445983372</v>
      </c>
      <c r="R19" s="333">
        <v>267.8663441185372</v>
      </c>
      <c r="S19" s="941">
        <v>0.18074792243767313</v>
      </c>
      <c r="T19" s="737">
        <v>4.1052313274872176</v>
      </c>
      <c r="U19" s="145">
        <v>2.7700831024931134E-3</v>
      </c>
      <c r="V19" s="331">
        <v>1481.9885092228649</v>
      </c>
      <c r="W19" s="937"/>
      <c r="X19" s="120"/>
      <c r="Y19" s="144" t="s">
        <v>13</v>
      </c>
      <c r="Z19" s="331">
        <v>13.342001814333271</v>
      </c>
      <c r="AA19" s="145">
        <v>9.0027700831024921E-3</v>
      </c>
      <c r="AB19" s="331">
        <v>121.10432416087122</v>
      </c>
      <c r="AC19" s="145">
        <v>8.1717451523545953E-2</v>
      </c>
      <c r="AD19" s="331">
        <v>364.33928031448551</v>
      </c>
      <c r="AE19" s="145">
        <v>0.2458448753462612</v>
      </c>
      <c r="AF19" s="331">
        <v>577.81130934381781</v>
      </c>
      <c r="AG19" s="145">
        <v>0.38988919667590155</v>
      </c>
      <c r="AH19" s="331">
        <v>405.39159358935706</v>
      </c>
      <c r="AI19" s="145">
        <v>0.27354570637119202</v>
      </c>
      <c r="AJ19" s="333">
        <v>1481.9885092228651</v>
      </c>
      <c r="AK19" s="938">
        <v>983.20290293317487</v>
      </c>
      <c r="AL19" s="532">
        <v>0.66343490304709363</v>
      </c>
      <c r="AM19" s="144" t="s">
        <v>13</v>
      </c>
      <c r="AN19" s="331">
        <v>17.44723314182043</v>
      </c>
      <c r="AO19" s="145">
        <v>1.1772853185595568E-2</v>
      </c>
      <c r="AP19" s="331">
        <v>4.1052313274871599</v>
      </c>
      <c r="AQ19" s="145">
        <v>2.7700831024930748E-3</v>
      </c>
      <c r="AR19" s="331">
        <v>18.47354097369222</v>
      </c>
      <c r="AS19" s="145">
        <v>1.2465373961218837E-2</v>
      </c>
      <c r="AT19" s="331">
        <v>1441.9625037798648</v>
      </c>
      <c r="AU19" s="145">
        <v>0.9729916897506925</v>
      </c>
      <c r="AV19" s="333">
        <v>1481.9885092228646</v>
      </c>
      <c r="AY19" s="140">
        <v>97216</v>
      </c>
      <c r="AZ19" s="141" t="s">
        <v>13</v>
      </c>
      <c r="BA19" s="331">
        <v>3.0789234956153702</v>
      </c>
      <c r="BB19" s="142">
        <v>3.2223415682062296E-3</v>
      </c>
      <c r="BC19" s="331">
        <v>6.1578469912307403</v>
      </c>
      <c r="BD19" s="142">
        <v>6.4446831364124591E-3</v>
      </c>
      <c r="BE19" s="331">
        <v>40.026005442999811</v>
      </c>
      <c r="BF19" s="142">
        <v>4.1890440386680987E-2</v>
      </c>
      <c r="BG19" s="331">
        <v>247.34018748110142</v>
      </c>
      <c r="BH19" s="142">
        <v>0.25886143931256711</v>
      </c>
      <c r="BI19" s="331">
        <v>217.57726035681947</v>
      </c>
      <c r="BJ19" s="142">
        <v>0.22771213748657354</v>
      </c>
      <c r="BK19" s="331">
        <v>286.33988509222939</v>
      </c>
      <c r="BL19" s="142">
        <v>0.29967776584317934</v>
      </c>
      <c r="BM19" s="331">
        <v>154.97248261264028</v>
      </c>
      <c r="BN19" s="142">
        <v>0.16219119226638021</v>
      </c>
      <c r="BP19" s="331">
        <v>8.2104626549743198</v>
      </c>
      <c r="BQ19" s="142">
        <v>3.7914691943127979E-2</v>
      </c>
      <c r="BR19" s="331">
        <v>12.315693982461479</v>
      </c>
      <c r="BS19" s="142">
        <v>5.6872037914691961E-2</v>
      </c>
      <c r="BT19" s="331">
        <v>76.973087390384251</v>
      </c>
      <c r="BU19" s="142">
        <v>0.35545023696682476</v>
      </c>
      <c r="BV19" s="331">
        <v>74.92047172664067</v>
      </c>
      <c r="BW19" s="142">
        <v>0.34597156398104278</v>
      </c>
      <c r="BX19" s="331">
        <v>20.5261566374358</v>
      </c>
      <c r="BY19" s="142">
        <v>9.478672985781994E-2</v>
      </c>
      <c r="BZ19" s="331">
        <v>16.42092530994864</v>
      </c>
      <c r="CA19" s="142">
        <v>7.5829383886255958E-2</v>
      </c>
      <c r="CB19" s="331">
        <v>7.1841548231025305</v>
      </c>
      <c r="CC19" s="142">
        <v>3.3175355450236983E-2</v>
      </c>
      <c r="CE19" s="331">
        <v>2.05261566374358</v>
      </c>
      <c r="CF19" s="142">
        <v>1.06951871657754E-2</v>
      </c>
      <c r="CG19" s="331">
        <v>2.05261566374358</v>
      </c>
      <c r="CH19" s="142">
        <v>1.06951871657754E-2</v>
      </c>
      <c r="CI19" s="331">
        <v>27.710311460538332</v>
      </c>
      <c r="CJ19" s="142">
        <v>0.14438502673796794</v>
      </c>
      <c r="CK19" s="331">
        <v>81.078318717871412</v>
      </c>
      <c r="CL19" s="142">
        <v>0.42245989304812837</v>
      </c>
      <c r="CM19" s="331">
        <v>38.99969761112802</v>
      </c>
      <c r="CN19" s="142">
        <v>0.20320855614973263</v>
      </c>
      <c r="CO19" s="331">
        <v>35.92077411551265</v>
      </c>
      <c r="CP19" s="142">
        <v>0.18716577540106952</v>
      </c>
      <c r="CQ19" s="331">
        <v>4.1052313274871599</v>
      </c>
      <c r="CR19" s="142">
        <v>2.1390374331550801E-2</v>
      </c>
      <c r="CT19" s="331">
        <v>0</v>
      </c>
      <c r="CU19" s="142">
        <v>0</v>
      </c>
      <c r="CV19" s="331">
        <v>1.02630783187179</v>
      </c>
      <c r="CW19" s="142">
        <v>9.9999999999999992E-2</v>
      </c>
      <c r="CX19" s="331">
        <v>4.1052313274871599</v>
      </c>
      <c r="CY19" s="142">
        <v>0.39999999999999997</v>
      </c>
      <c r="CZ19" s="331">
        <v>4.1052313274871599</v>
      </c>
      <c r="DA19" s="142">
        <v>0.39999999999999997</v>
      </c>
      <c r="DB19" s="331">
        <v>1.02630783187179</v>
      </c>
      <c r="DC19" s="142">
        <v>9.9999999999999992E-2</v>
      </c>
      <c r="DD19" s="331">
        <v>0</v>
      </c>
      <c r="DE19" s="142">
        <v>0</v>
      </c>
      <c r="DF19" s="331">
        <v>0</v>
      </c>
      <c r="DG19" s="142">
        <v>0</v>
      </c>
      <c r="DI19" s="331">
        <v>0</v>
      </c>
      <c r="DJ19" s="142">
        <v>0</v>
      </c>
      <c r="DK19" s="331">
        <v>2.05261566374358</v>
      </c>
      <c r="DL19" s="142">
        <v>1.9047619047619046E-2</v>
      </c>
      <c r="DM19" s="331">
        <v>7.1841548231025305</v>
      </c>
      <c r="DN19" s="142">
        <v>6.6666666666666666E-2</v>
      </c>
      <c r="DO19" s="331">
        <v>45.157544602358762</v>
      </c>
      <c r="DP19" s="142">
        <v>0.41904761904761906</v>
      </c>
      <c r="DQ19" s="331">
        <v>32.841850619897279</v>
      </c>
      <c r="DR19" s="142">
        <v>0.30476190476190473</v>
      </c>
      <c r="DS19" s="331">
        <v>16.42092530994864</v>
      </c>
      <c r="DT19" s="142">
        <v>0.15238095238095237</v>
      </c>
      <c r="DU19" s="331">
        <v>4.1052313274871599</v>
      </c>
      <c r="DV19" s="142">
        <v>3.8095238095238092E-2</v>
      </c>
    </row>
    <row r="20" spans="1:126" s="119" customFormat="1" hidden="1" x14ac:dyDescent="0.2">
      <c r="A20" s="120"/>
      <c r="B20" s="153" t="s">
        <v>36</v>
      </c>
      <c r="C20" s="335">
        <v>4837.0753574974497</v>
      </c>
      <c r="D20" s="155">
        <v>0.6519435109891748</v>
      </c>
      <c r="E20" s="335">
        <v>1039.9555847131126</v>
      </c>
      <c r="F20" s="155">
        <v>0.14016574997529885</v>
      </c>
      <c r="G20" s="335">
        <v>766.71804126976463</v>
      </c>
      <c r="H20" s="155">
        <v>0.10333865297123747</v>
      </c>
      <c r="I20" s="335">
        <v>70.257692072957326</v>
      </c>
      <c r="J20" s="155">
        <v>9.4693679669563147E-3</v>
      </c>
      <c r="K20" s="335">
        <v>705.46337969474985</v>
      </c>
      <c r="L20" s="155">
        <v>9.5082718097332652E-2</v>
      </c>
      <c r="M20" s="335">
        <v>7419.4700552480335</v>
      </c>
      <c r="N20" s="942"/>
      <c r="P20" s="335">
        <v>6282.6697222199291</v>
      </c>
      <c r="Q20" s="742">
        <v>0.84678146490745543</v>
      </c>
      <c r="R20" s="335">
        <v>1104.1287759669071</v>
      </c>
      <c r="S20" s="742">
        <v>0.14881504578429033</v>
      </c>
      <c r="T20" s="315">
        <v>32.671557061197603</v>
      </c>
      <c r="U20" s="155">
        <v>4.4034893082542928E-3</v>
      </c>
      <c r="V20" s="335">
        <v>7419.4700552480335</v>
      </c>
      <c r="W20" s="937"/>
      <c r="X20" s="120"/>
      <c r="Y20" s="153" t="s">
        <v>36</v>
      </c>
      <c r="Z20" s="335">
        <v>66.681237637548676</v>
      </c>
      <c r="AA20" s="155">
        <v>8.9873315939031067E-3</v>
      </c>
      <c r="AB20" s="335">
        <v>448.65863107076564</v>
      </c>
      <c r="AC20" s="155">
        <v>6.0470441652826008E-2</v>
      </c>
      <c r="AD20" s="335">
        <v>1778.2598172572118</v>
      </c>
      <c r="AE20" s="155">
        <v>0.2396747751545128</v>
      </c>
      <c r="AF20" s="335">
        <v>3040.7933875493336</v>
      </c>
      <c r="AG20" s="155">
        <v>0.40983970080160692</v>
      </c>
      <c r="AH20" s="335">
        <v>2085.0769817331743</v>
      </c>
      <c r="AI20" s="155">
        <v>0.28102775079715198</v>
      </c>
      <c r="AJ20" s="335">
        <v>7419.4700552480326</v>
      </c>
      <c r="AK20" s="938">
        <v>5125.8703692825075</v>
      </c>
      <c r="AL20" s="532">
        <v>0.69086745159875895</v>
      </c>
      <c r="AM20" s="153" t="s">
        <v>36</v>
      </c>
      <c r="AN20" s="335">
        <v>72.6937649927482</v>
      </c>
      <c r="AO20" s="155">
        <v>9.7977031312808539E-3</v>
      </c>
      <c r="AP20" s="335">
        <v>41.795304595266884</v>
      </c>
      <c r="AQ20" s="155">
        <v>5.6331927056843759E-3</v>
      </c>
      <c r="AR20" s="335">
        <v>167.1187087980675</v>
      </c>
      <c r="AS20" s="155">
        <v>2.252434574890682E-2</v>
      </c>
      <c r="AT20" s="335">
        <v>7137.8622768619516</v>
      </c>
      <c r="AU20" s="155">
        <v>0.96204475841412795</v>
      </c>
      <c r="AV20" s="335">
        <v>7419.4700552480344</v>
      </c>
      <c r="AY20" s="147"/>
      <c r="AZ20" s="153" t="s">
        <v>36</v>
      </c>
      <c r="BA20" s="335">
        <v>6.0683389685690194</v>
      </c>
      <c r="BB20" s="155">
        <v>1.254547121984179E-3</v>
      </c>
      <c r="BC20" s="335">
        <v>28.718538185553442</v>
      </c>
      <c r="BD20" s="155">
        <v>5.9371698935886553E-3</v>
      </c>
      <c r="BE20" s="335">
        <v>216.46120493588029</v>
      </c>
      <c r="BF20" s="155">
        <v>4.475043056758795E-2</v>
      </c>
      <c r="BG20" s="335">
        <v>1255.270482378304</v>
      </c>
      <c r="BH20" s="155">
        <v>0.25951021838695137</v>
      </c>
      <c r="BI20" s="335">
        <v>1039.6556109195385</v>
      </c>
      <c r="BJ20" s="155">
        <v>0.21493475583506799</v>
      </c>
      <c r="BK20" s="335">
        <v>1484.2691665195832</v>
      </c>
      <c r="BL20" s="155">
        <v>0.30685260344744708</v>
      </c>
      <c r="BM20" s="335">
        <v>806.6320155900213</v>
      </c>
      <c r="BN20" s="155">
        <v>0.16676027474737282</v>
      </c>
      <c r="BP20" s="335">
        <v>13.157074823031996</v>
      </c>
      <c r="BQ20" s="155">
        <v>1.2651573794530441E-2</v>
      </c>
      <c r="BR20" s="335">
        <v>52.696091830290911</v>
      </c>
      <c r="BS20" s="155">
        <v>5.0671483094951522E-2</v>
      </c>
      <c r="BT20" s="335">
        <v>312.59783968327577</v>
      </c>
      <c r="BU20" s="155">
        <v>0.30058768304947425</v>
      </c>
      <c r="BV20" s="335">
        <v>398.76303180260743</v>
      </c>
      <c r="BW20" s="155">
        <v>0.3834423677936325</v>
      </c>
      <c r="BX20" s="335">
        <v>131.52341084600852</v>
      </c>
      <c r="BY20" s="155">
        <v>0.12647021928565463</v>
      </c>
      <c r="BZ20" s="335">
        <v>94.65586712362861</v>
      </c>
      <c r="CA20" s="155">
        <v>9.1019144004828689E-2</v>
      </c>
      <c r="CB20" s="335">
        <v>36.562268604269448</v>
      </c>
      <c r="CC20" s="155">
        <v>3.5157528976928087E-2</v>
      </c>
      <c r="CE20" s="335">
        <v>10.950838242489262</v>
      </c>
      <c r="CF20" s="155">
        <v>1.4282744963655137E-2</v>
      </c>
      <c r="CG20" s="335">
        <v>23.637429967838059</v>
      </c>
      <c r="CH20" s="155">
        <v>3.0829364506268855E-2</v>
      </c>
      <c r="CI20" s="335">
        <v>172.77973001780117</v>
      </c>
      <c r="CJ20" s="155">
        <v>0.22534976447359972</v>
      </c>
      <c r="CK20" s="335">
        <v>327.25713566045476</v>
      </c>
      <c r="CL20" s="155">
        <v>0.42682853154007305</v>
      </c>
      <c r="CM20" s="335">
        <v>128.29779929251535</v>
      </c>
      <c r="CN20" s="155">
        <v>0.16733374250596852</v>
      </c>
      <c r="CO20" s="335">
        <v>85.087770494964673</v>
      </c>
      <c r="CP20" s="155">
        <v>0.11097661188988131</v>
      </c>
      <c r="CQ20" s="335">
        <v>18.707337593701286</v>
      </c>
      <c r="CR20" s="155">
        <v>2.4399240120553306E-2</v>
      </c>
      <c r="CT20" s="335">
        <v>2.9488479797487748</v>
      </c>
      <c r="CU20" s="155">
        <v>4.1971887956220054E-2</v>
      </c>
      <c r="CV20" s="335">
        <v>4.9729199999294664</v>
      </c>
      <c r="CW20" s="155">
        <v>7.0781146564926484E-2</v>
      </c>
      <c r="CX20" s="335">
        <v>18.747118930757168</v>
      </c>
      <c r="CY20" s="155">
        <v>0.26683368578759598</v>
      </c>
      <c r="CZ20" s="335">
        <v>25.910025200333777</v>
      </c>
      <c r="DA20" s="155">
        <v>0.36878560106170533</v>
      </c>
      <c r="DB20" s="335">
        <v>8.8704243346871667</v>
      </c>
      <c r="DC20" s="155">
        <v>0.12625556110604799</v>
      </c>
      <c r="DD20" s="335">
        <v>6.8975043347577012</v>
      </c>
      <c r="DE20" s="155">
        <v>9.8174365414610568E-2</v>
      </c>
      <c r="DF20" s="335">
        <v>1.9108512927432819</v>
      </c>
      <c r="DG20" s="155">
        <v>2.7197752108893736E-2</v>
      </c>
      <c r="DI20" s="335">
        <v>0</v>
      </c>
      <c r="DJ20" s="155">
        <v>0</v>
      </c>
      <c r="DK20" s="335">
        <v>16.638947535541178</v>
      </c>
      <c r="DL20" s="155">
        <v>2.3585841610574823E-2</v>
      </c>
      <c r="DM20" s="335">
        <v>84.879480249259188</v>
      </c>
      <c r="DN20" s="155">
        <v>0.12031734416318828</v>
      </c>
      <c r="DO20" s="335">
        <v>256.3281421642854</v>
      </c>
      <c r="DP20" s="155">
        <v>0.36334719780238228</v>
      </c>
      <c r="DQ20" s="335">
        <v>173.51069601548886</v>
      </c>
      <c r="DR20" s="155">
        <v>0.24595280351839949</v>
      </c>
      <c r="DS20" s="335">
        <v>133.5459750562913</v>
      </c>
      <c r="DT20" s="155">
        <v>0.18930249095860358</v>
      </c>
      <c r="DU20" s="335">
        <v>40.560138673883912</v>
      </c>
      <c r="DV20" s="155">
        <v>5.7494321946851536E-2</v>
      </c>
    </row>
    <row r="21" spans="1:126" s="119" customFormat="1" x14ac:dyDescent="0.2">
      <c r="A21" s="120">
        <v>97234</v>
      </c>
      <c r="B21" s="158" t="s">
        <v>2</v>
      </c>
      <c r="C21" s="331">
        <v>355.60193830541101</v>
      </c>
      <c r="D21" s="159">
        <v>0.5672609400324149</v>
      </c>
      <c r="E21" s="331">
        <v>74.168404275128594</v>
      </c>
      <c r="F21" s="159">
        <v>0.11831442463533226</v>
      </c>
      <c r="G21" s="331">
        <v>129.03270332796342</v>
      </c>
      <c r="H21" s="159">
        <v>0.2058346839546191</v>
      </c>
      <c r="I21" s="331">
        <v>6.0960332280927592</v>
      </c>
      <c r="J21" s="159">
        <v>9.7244732576985387E-3</v>
      </c>
      <c r="K21" s="331">
        <v>61.976337818943065</v>
      </c>
      <c r="L21" s="159">
        <v>9.8865478119935166E-2</v>
      </c>
      <c r="M21" s="336">
        <v>626.87541695553887</v>
      </c>
      <c r="N21" s="935"/>
      <c r="P21" s="336">
        <v>456.18648656894152</v>
      </c>
      <c r="Q21" s="945">
        <v>0.72771474878444076</v>
      </c>
      <c r="R21" s="336">
        <v>162.56088608247359</v>
      </c>
      <c r="S21" s="945">
        <v>0.25931928687196104</v>
      </c>
      <c r="T21" s="744">
        <v>8.1280443041237618</v>
      </c>
      <c r="U21" s="159">
        <v>1.2965964343598185E-2</v>
      </c>
      <c r="V21" s="331">
        <v>626.87541695553887</v>
      </c>
      <c r="W21" s="937"/>
      <c r="X21" s="120"/>
      <c r="Y21" s="158" t="s">
        <v>2</v>
      </c>
      <c r="Z21" s="331">
        <v>14.224077532216439</v>
      </c>
      <c r="AA21" s="159">
        <v>2.2690437601296593E-2</v>
      </c>
      <c r="AB21" s="331">
        <v>49.784271362757543</v>
      </c>
      <c r="AC21" s="159">
        <v>7.9416531604538071E-2</v>
      </c>
      <c r="AD21" s="331">
        <v>162.56088608247359</v>
      </c>
      <c r="AE21" s="159">
        <v>0.25931928687196104</v>
      </c>
      <c r="AF21" s="331">
        <v>219.45719621133932</v>
      </c>
      <c r="AG21" s="159">
        <v>0.35008103727714734</v>
      </c>
      <c r="AH21" s="331">
        <v>180.84898576675187</v>
      </c>
      <c r="AI21" s="159">
        <v>0.28849270664505661</v>
      </c>
      <c r="AJ21" s="336">
        <v>626.87541695553887</v>
      </c>
      <c r="AK21" s="938">
        <v>400.30618197809122</v>
      </c>
      <c r="AL21" s="532">
        <v>0.6385737439222039</v>
      </c>
      <c r="AM21" s="158" t="s">
        <v>2</v>
      </c>
      <c r="AN21" s="331">
        <v>16.25608860824736</v>
      </c>
      <c r="AO21" s="159">
        <v>2.5931928687196112E-2</v>
      </c>
      <c r="AP21" s="331">
        <v>3.04801661404638</v>
      </c>
      <c r="AQ21" s="159">
        <v>4.8622366288492711E-3</v>
      </c>
      <c r="AR21" s="331">
        <v>13.20807199420098</v>
      </c>
      <c r="AS21" s="159">
        <v>2.1069692058346842E-2</v>
      </c>
      <c r="AT21" s="331">
        <v>594.36323973904405</v>
      </c>
      <c r="AU21" s="159">
        <v>0.94813614262560775</v>
      </c>
      <c r="AV21" s="336">
        <v>626.87541695553875</v>
      </c>
      <c r="AY21" s="140">
        <v>97234</v>
      </c>
      <c r="AZ21" s="141" t="s">
        <v>2</v>
      </c>
      <c r="BA21" s="331">
        <v>3.04801661404638</v>
      </c>
      <c r="BB21" s="142">
        <v>8.5714285714285719E-3</v>
      </c>
      <c r="BC21" s="331">
        <v>2.03201107603092</v>
      </c>
      <c r="BD21" s="142">
        <v>5.7142857142857143E-3</v>
      </c>
      <c r="BE21" s="331">
        <v>20.320110760309198</v>
      </c>
      <c r="BF21" s="142">
        <v>5.7142857142857134E-2</v>
      </c>
      <c r="BG21" s="331">
        <v>101.600553801546</v>
      </c>
      <c r="BH21" s="142">
        <v>0.2857142857142857</v>
      </c>
      <c r="BI21" s="331">
        <v>83.312454117267734</v>
      </c>
      <c r="BJ21" s="142">
        <v>0.23428571428571432</v>
      </c>
      <c r="BK21" s="331">
        <v>87.376476269329558</v>
      </c>
      <c r="BL21" s="142">
        <v>0.24571428571428569</v>
      </c>
      <c r="BM21" s="331">
        <v>57.91231566688122</v>
      </c>
      <c r="BN21" s="142">
        <v>0.16285714285714284</v>
      </c>
      <c r="BP21" s="331">
        <v>1.01600553801546</v>
      </c>
      <c r="BQ21" s="142">
        <v>1.3698630136986299E-2</v>
      </c>
      <c r="BR21" s="331">
        <v>3.04801661404638</v>
      </c>
      <c r="BS21" s="142">
        <v>4.1095890410958895E-2</v>
      </c>
      <c r="BT21" s="331">
        <v>24.38413291237104</v>
      </c>
      <c r="BU21" s="142">
        <v>0.32876712328767116</v>
      </c>
      <c r="BV21" s="331">
        <v>24.38413291237104</v>
      </c>
      <c r="BW21" s="142">
        <v>0.32876712328767116</v>
      </c>
      <c r="BX21" s="331">
        <v>14.224077532216439</v>
      </c>
      <c r="BY21" s="142">
        <v>0.19178082191780818</v>
      </c>
      <c r="BZ21" s="331">
        <v>6.0960332280927592</v>
      </c>
      <c r="CA21" s="142">
        <v>8.2191780821917776E-2</v>
      </c>
      <c r="CB21" s="331">
        <v>1.01600553801546</v>
      </c>
      <c r="CC21" s="142">
        <v>1.3698630136986299E-2</v>
      </c>
      <c r="CE21" s="331">
        <v>0</v>
      </c>
      <c r="CF21" s="142">
        <v>0</v>
      </c>
      <c r="CG21" s="331">
        <v>7.1120387661082196</v>
      </c>
      <c r="CH21" s="142">
        <v>5.5118110236220472E-2</v>
      </c>
      <c r="CI21" s="331">
        <v>26.416143988401959</v>
      </c>
      <c r="CJ21" s="142">
        <v>0.20472440944881889</v>
      </c>
      <c r="CK21" s="331">
        <v>78.232426427190418</v>
      </c>
      <c r="CL21" s="142">
        <v>0.60629921259842523</v>
      </c>
      <c r="CM21" s="331">
        <v>11.176060918170061</v>
      </c>
      <c r="CN21" s="142">
        <v>8.6614173228346455E-2</v>
      </c>
      <c r="CO21" s="331">
        <v>5.0800276900772996</v>
      </c>
      <c r="CP21" s="142">
        <v>3.937007874015748E-2</v>
      </c>
      <c r="CQ21" s="331">
        <v>1.01600553801546</v>
      </c>
      <c r="CR21" s="142">
        <v>7.874015748031496E-3</v>
      </c>
      <c r="CT21" s="331">
        <v>1.01600553801546</v>
      </c>
      <c r="CU21" s="142">
        <v>0.16666666666666669</v>
      </c>
      <c r="CV21" s="331">
        <v>0</v>
      </c>
      <c r="CW21" s="142">
        <v>0</v>
      </c>
      <c r="CX21" s="331">
        <v>1.01600553801546</v>
      </c>
      <c r="CY21" s="142">
        <v>0.16666666666666669</v>
      </c>
      <c r="CZ21" s="331">
        <v>1.01600553801546</v>
      </c>
      <c r="DA21" s="142">
        <v>0.16666666666666669</v>
      </c>
      <c r="DB21" s="331">
        <v>2.03201107603092</v>
      </c>
      <c r="DC21" s="142">
        <v>0.33333333333333337</v>
      </c>
      <c r="DD21" s="331">
        <v>1.01600553801546</v>
      </c>
      <c r="DE21" s="142">
        <v>0.16666666666666669</v>
      </c>
      <c r="DF21" s="331">
        <v>0</v>
      </c>
      <c r="DG21" s="142">
        <v>0</v>
      </c>
      <c r="DI21" s="331">
        <v>1.01600553801546</v>
      </c>
      <c r="DJ21" s="142">
        <v>1.6393442622950817E-2</v>
      </c>
      <c r="DK21" s="331">
        <v>1.01600553801546</v>
      </c>
      <c r="DL21" s="142">
        <v>1.6393442622950817E-2</v>
      </c>
      <c r="DM21" s="331">
        <v>9.1440498421391396</v>
      </c>
      <c r="DN21" s="142">
        <v>0.14754098360655735</v>
      </c>
      <c r="DO21" s="331">
        <v>25.4001384503865</v>
      </c>
      <c r="DP21" s="142">
        <v>0.40983606557377045</v>
      </c>
      <c r="DQ21" s="331">
        <v>13.20807199420098</v>
      </c>
      <c r="DR21" s="142">
        <v>0.21311475409836064</v>
      </c>
      <c r="DS21" s="331">
        <v>8.1280443041236801</v>
      </c>
      <c r="DT21" s="142">
        <v>0.13114754098360654</v>
      </c>
      <c r="DU21" s="331">
        <v>4.06402215206184</v>
      </c>
      <c r="DV21" s="142">
        <v>6.5573770491803268E-2</v>
      </c>
    </row>
    <row r="22" spans="1:126" s="119" customFormat="1" x14ac:dyDescent="0.2">
      <c r="A22" s="120">
        <v>97204</v>
      </c>
      <c r="B22" s="141" t="s">
        <v>3</v>
      </c>
      <c r="C22" s="331">
        <v>1014.0979928065061</v>
      </c>
      <c r="D22" s="142">
        <v>0.64891015886617032</v>
      </c>
      <c r="E22" s="331">
        <v>290.88864284261803</v>
      </c>
      <c r="F22" s="142">
        <v>0.18613644517427244</v>
      </c>
      <c r="G22" s="331">
        <v>101.3094928520842</v>
      </c>
      <c r="H22" s="142">
        <v>6.4826830905522465E-2</v>
      </c>
      <c r="I22" s="331">
        <v>37.110244504949776</v>
      </c>
      <c r="J22" s="142">
        <v>2.3746437551488357E-2</v>
      </c>
      <c r="K22" s="331">
        <v>119.36464999403982</v>
      </c>
      <c r="L22" s="142">
        <v>7.6380127502546288E-2</v>
      </c>
      <c r="M22" s="331">
        <v>1562.7710230001981</v>
      </c>
      <c r="N22" s="935"/>
      <c r="P22" s="331">
        <v>1282.9192213645117</v>
      </c>
      <c r="Q22" s="940">
        <v>0.82092590819963596</v>
      </c>
      <c r="R22" s="331">
        <v>267.81816427234139</v>
      </c>
      <c r="S22" s="940">
        <v>0.17137389952251977</v>
      </c>
      <c r="T22" s="519">
        <v>12.033637363344951</v>
      </c>
      <c r="U22" s="142">
        <v>7.7001922778442934E-3</v>
      </c>
      <c r="V22" s="331">
        <v>1562.7710230001981</v>
      </c>
      <c r="W22" s="937"/>
      <c r="X22" s="120"/>
      <c r="Y22" s="141" t="s">
        <v>3</v>
      </c>
      <c r="Z22" s="331">
        <v>26.07653736264357</v>
      </c>
      <c r="AA22" s="142">
        <v>1.6686089631084915E-2</v>
      </c>
      <c r="AB22" s="331">
        <v>179.5485071338918</v>
      </c>
      <c r="AC22" s="142">
        <v>0.11489111615929214</v>
      </c>
      <c r="AD22" s="331">
        <v>420.28393569329978</v>
      </c>
      <c r="AE22" s="142">
        <v>0.26893507078627599</v>
      </c>
      <c r="AF22" s="331">
        <v>551.68535711531001</v>
      </c>
      <c r="AG22" s="142">
        <v>0.3530173960201714</v>
      </c>
      <c r="AH22" s="331">
        <v>385.17668569505281</v>
      </c>
      <c r="AI22" s="142">
        <v>0.24647032740317421</v>
      </c>
      <c r="AJ22" s="331">
        <v>1562.7710230001981</v>
      </c>
      <c r="AK22" s="938">
        <v>936.86204281036282</v>
      </c>
      <c r="AL22" s="532">
        <v>0.59948772342334555</v>
      </c>
      <c r="AM22" s="141" t="s">
        <v>3</v>
      </c>
      <c r="AN22" s="331">
        <v>6.0183857139852002</v>
      </c>
      <c r="AO22" s="142">
        <v>3.8510988656746022E-3</v>
      </c>
      <c r="AP22" s="331">
        <v>25.076607141604999</v>
      </c>
      <c r="AQ22" s="142">
        <v>1.6046245273644174E-2</v>
      </c>
      <c r="AR22" s="331">
        <v>91.278849995442201</v>
      </c>
      <c r="AS22" s="142">
        <v>5.8408332796064798E-2</v>
      </c>
      <c r="AT22" s="331">
        <v>1440.3971801491657</v>
      </c>
      <c r="AU22" s="142">
        <v>0.92169432306461641</v>
      </c>
      <c r="AV22" s="331">
        <v>1562.7710230001981</v>
      </c>
      <c r="AY22" s="140">
        <v>97204</v>
      </c>
      <c r="AZ22" s="141" t="s">
        <v>3</v>
      </c>
      <c r="BA22" s="331">
        <v>3.0091928569926001</v>
      </c>
      <c r="BB22" s="142">
        <v>2.9673590504451044E-3</v>
      </c>
      <c r="BC22" s="331">
        <v>4.0122571426568001</v>
      </c>
      <c r="BD22" s="142">
        <v>3.9564787339268059E-3</v>
      </c>
      <c r="BE22" s="331">
        <v>77.23594999614339</v>
      </c>
      <c r="BF22" s="142">
        <v>7.6162215628091001E-2</v>
      </c>
      <c r="BG22" s="331">
        <v>298.91315712793158</v>
      </c>
      <c r="BH22" s="142">
        <v>0.29475766567754697</v>
      </c>
      <c r="BI22" s="331">
        <v>254.77832855870682</v>
      </c>
      <c r="BJ22" s="142">
        <v>0.25123639960435218</v>
      </c>
      <c r="BK22" s="331">
        <v>279.85493570031178</v>
      </c>
      <c r="BL22" s="142">
        <v>0.27596439169139469</v>
      </c>
      <c r="BM22" s="331">
        <v>96.294171423763188</v>
      </c>
      <c r="BN22" s="142">
        <v>9.4955489614243327E-2</v>
      </c>
      <c r="BP22" s="331">
        <v>0</v>
      </c>
      <c r="BQ22" s="142">
        <v>0</v>
      </c>
      <c r="BR22" s="331">
        <v>4.0122571426568001</v>
      </c>
      <c r="BS22" s="142">
        <v>1.3793103448275862E-2</v>
      </c>
      <c r="BT22" s="331">
        <v>84.257399995792809</v>
      </c>
      <c r="BU22" s="142">
        <v>0.28965517241379313</v>
      </c>
      <c r="BV22" s="331">
        <v>94.288042852434799</v>
      </c>
      <c r="BW22" s="142">
        <v>0.32413793103448274</v>
      </c>
      <c r="BX22" s="331">
        <v>48.147085711881601</v>
      </c>
      <c r="BY22" s="142">
        <v>0.16551724137931034</v>
      </c>
      <c r="BZ22" s="331">
        <v>40.122571426568001</v>
      </c>
      <c r="CA22" s="142">
        <v>0.13793103448275862</v>
      </c>
      <c r="CB22" s="331">
        <v>20.061285713284001</v>
      </c>
      <c r="CC22" s="142">
        <v>6.8965517241379309E-2</v>
      </c>
      <c r="CE22" s="331">
        <v>0</v>
      </c>
      <c r="CF22" s="142">
        <v>0</v>
      </c>
      <c r="CG22" s="331">
        <v>0</v>
      </c>
      <c r="CH22" s="142">
        <v>0</v>
      </c>
      <c r="CI22" s="331">
        <v>28.085799998597601</v>
      </c>
      <c r="CJ22" s="142">
        <v>0.2772277227722772</v>
      </c>
      <c r="CK22" s="331">
        <v>38.116442855239605</v>
      </c>
      <c r="CL22" s="142">
        <v>0.37623762376237624</v>
      </c>
      <c r="CM22" s="331">
        <v>14.0428999992988</v>
      </c>
      <c r="CN22" s="142">
        <v>0.1386138613861386</v>
      </c>
      <c r="CO22" s="331">
        <v>13.0398357136346</v>
      </c>
      <c r="CP22" s="142">
        <v>0.12871287128712872</v>
      </c>
      <c r="CQ22" s="331">
        <v>8.0245142853136002</v>
      </c>
      <c r="CR22" s="142">
        <v>7.9207920792079209E-2</v>
      </c>
      <c r="CT22" s="331">
        <v>1.0030642856642</v>
      </c>
      <c r="CU22" s="142">
        <v>2.7029309535549165E-2</v>
      </c>
      <c r="CV22" s="331">
        <v>0</v>
      </c>
      <c r="CW22" s="142">
        <v>0</v>
      </c>
      <c r="CX22" s="331">
        <v>18.055157141955601</v>
      </c>
      <c r="CY22" s="142">
        <v>0.48652757163988497</v>
      </c>
      <c r="CZ22" s="331">
        <v>7.0214499996494002</v>
      </c>
      <c r="DA22" s="142">
        <v>0.18920516674884416</v>
      </c>
      <c r="DB22" s="331">
        <v>5.0153214283210001</v>
      </c>
      <c r="DC22" s="142">
        <v>0.13514654767774584</v>
      </c>
      <c r="DD22" s="331">
        <v>6.0152516493595733</v>
      </c>
      <c r="DE22" s="142">
        <v>0.16209140439797579</v>
      </c>
      <c r="DF22" s="331">
        <v>0</v>
      </c>
      <c r="DG22" s="142">
        <v>0</v>
      </c>
      <c r="DI22" s="331">
        <v>1.0030642856642</v>
      </c>
      <c r="DJ22" s="142">
        <v>8.403361344537813E-3</v>
      </c>
      <c r="DK22" s="331">
        <v>2.0061285713284001</v>
      </c>
      <c r="DL22" s="142">
        <v>1.6806722689075626E-2</v>
      </c>
      <c r="DM22" s="331">
        <v>25.076607141605002</v>
      </c>
      <c r="DN22" s="142">
        <v>0.21008403361344535</v>
      </c>
      <c r="DO22" s="331">
        <v>49.150149997545796</v>
      </c>
      <c r="DP22" s="142">
        <v>0.41176470588235281</v>
      </c>
      <c r="DQ22" s="331">
        <v>14.0428999992988</v>
      </c>
      <c r="DR22" s="142">
        <v>0.1176470588235294</v>
      </c>
      <c r="DS22" s="331">
        <v>22.067414284612401</v>
      </c>
      <c r="DT22" s="142">
        <v>0.18487394957983191</v>
      </c>
      <c r="DU22" s="331">
        <v>6.0183857139852002</v>
      </c>
      <c r="DV22" s="142">
        <v>5.0420168067226885E-2</v>
      </c>
    </row>
    <row r="23" spans="1:126" s="119" customFormat="1" x14ac:dyDescent="0.2">
      <c r="A23" s="120">
        <v>97205</v>
      </c>
      <c r="B23" s="141" t="s">
        <v>4</v>
      </c>
      <c r="C23" s="331">
        <v>1054.2861394276288</v>
      </c>
      <c r="D23" s="142">
        <v>0.58025372311086609</v>
      </c>
      <c r="E23" s="331">
        <v>239.51937958479391</v>
      </c>
      <c r="F23" s="142">
        <v>0.13182570325427465</v>
      </c>
      <c r="G23" s="331">
        <v>416.90402471662884</v>
      </c>
      <c r="H23" s="142">
        <v>0.22945394373965805</v>
      </c>
      <c r="I23" s="331">
        <v>29.063020953803449</v>
      </c>
      <c r="J23" s="142">
        <v>1.5995587424158852E-2</v>
      </c>
      <c r="K23" s="331">
        <v>77.167331498029839</v>
      </c>
      <c r="L23" s="142">
        <v>4.2471042471042462E-2</v>
      </c>
      <c r="M23" s="331">
        <v>1816.9398961808847</v>
      </c>
      <c r="N23" s="935"/>
      <c r="P23" s="331">
        <v>1261.7359786496049</v>
      </c>
      <c r="Q23" s="940">
        <v>0.69442912300055148</v>
      </c>
      <c r="R23" s="331">
        <v>548.18870557691332</v>
      </c>
      <c r="S23" s="940">
        <v>0.30170987313844455</v>
      </c>
      <c r="T23" s="519">
        <v>7.0152119543664639</v>
      </c>
      <c r="U23" s="142">
        <v>3.8610038610039235E-3</v>
      </c>
      <c r="V23" s="331">
        <v>1816.9398961808847</v>
      </c>
      <c r="W23" s="937"/>
      <c r="X23" s="120"/>
      <c r="Y23" s="141" t="s">
        <v>4</v>
      </c>
      <c r="Z23" s="331">
        <v>27.05867468112735</v>
      </c>
      <c r="AA23" s="142">
        <v>1.4892443463872036E-2</v>
      </c>
      <c r="AB23" s="331">
        <v>125.27164204225625</v>
      </c>
      <c r="AC23" s="142">
        <v>6.8946497517925864E-2</v>
      </c>
      <c r="AD23" s="331">
        <v>438.95183371606589</v>
      </c>
      <c r="AE23" s="142">
        <v>0.24158852730281224</v>
      </c>
      <c r="AF23" s="331">
        <v>697.51250289128279</v>
      </c>
      <c r="AG23" s="142">
        <v>0.38389409817981124</v>
      </c>
      <c r="AH23" s="331">
        <v>528.14524285015239</v>
      </c>
      <c r="AI23" s="142">
        <v>0.29067843353557549</v>
      </c>
      <c r="AJ23" s="331">
        <v>1816.9398961808845</v>
      </c>
      <c r="AK23" s="938">
        <v>1225.6577457414351</v>
      </c>
      <c r="AL23" s="532">
        <v>0.67457253171538678</v>
      </c>
      <c r="AM23" s="141" t="s">
        <v>4</v>
      </c>
      <c r="AN23" s="331">
        <v>2.0043462726760999</v>
      </c>
      <c r="AO23" s="142">
        <v>1.1031439602868173E-3</v>
      </c>
      <c r="AP23" s="331">
        <v>2.0043462726760999</v>
      </c>
      <c r="AQ23" s="142">
        <v>1.1031439602868173E-3</v>
      </c>
      <c r="AR23" s="331">
        <v>32.069540362817598</v>
      </c>
      <c r="AS23" s="142">
        <v>1.7650303364589077E-2</v>
      </c>
      <c r="AT23" s="331">
        <v>1780.8616632727148</v>
      </c>
      <c r="AU23" s="142">
        <v>0.98014340871483729</v>
      </c>
      <c r="AV23" s="331">
        <v>1816.9398961808847</v>
      </c>
      <c r="AY23" s="140">
        <v>97205</v>
      </c>
      <c r="AZ23" s="141" t="s">
        <v>4</v>
      </c>
      <c r="BA23" s="331">
        <v>3.0065194090141496</v>
      </c>
      <c r="BB23" s="142">
        <v>2.8517110266159688E-3</v>
      </c>
      <c r="BC23" s="331">
        <v>5.0108656816902499</v>
      </c>
      <c r="BD23" s="142">
        <v>4.752851711026615E-3</v>
      </c>
      <c r="BE23" s="331">
        <v>64.139080725635196</v>
      </c>
      <c r="BF23" s="142">
        <v>6.083650190114067E-2</v>
      </c>
      <c r="BG23" s="331">
        <v>278.60413190197789</v>
      </c>
      <c r="BH23" s="142">
        <v>0.26425855513307978</v>
      </c>
      <c r="BI23" s="331">
        <v>285.61934385634424</v>
      </c>
      <c r="BJ23" s="142">
        <v>0.27091254752851707</v>
      </c>
      <c r="BK23" s="331">
        <v>333.72365440057064</v>
      </c>
      <c r="BL23" s="142">
        <v>0.31653992395437258</v>
      </c>
      <c r="BM23" s="331">
        <v>84.182543452396203</v>
      </c>
      <c r="BN23" s="142">
        <v>7.9847908745247137E-2</v>
      </c>
      <c r="BP23" s="331">
        <v>2.0043462726760999</v>
      </c>
      <c r="BQ23" s="142">
        <v>8.3682008368200847E-3</v>
      </c>
      <c r="BR23" s="331">
        <v>7.0152119543663503</v>
      </c>
      <c r="BS23" s="142">
        <v>2.92887029288703E-2</v>
      </c>
      <c r="BT23" s="331">
        <v>76.165158361691795</v>
      </c>
      <c r="BU23" s="142">
        <v>0.31799163179916323</v>
      </c>
      <c r="BV23" s="331">
        <v>94.204274815776699</v>
      </c>
      <c r="BW23" s="142">
        <v>0.39330543933054402</v>
      </c>
      <c r="BX23" s="331">
        <v>37.080406044507853</v>
      </c>
      <c r="BY23" s="142">
        <v>0.15481171548117159</v>
      </c>
      <c r="BZ23" s="331">
        <v>21.045635863099051</v>
      </c>
      <c r="CA23" s="142">
        <v>8.78661087866109E-2</v>
      </c>
      <c r="CB23" s="331">
        <v>2.0043462726760999</v>
      </c>
      <c r="CC23" s="142">
        <v>8.3682008368200847E-3</v>
      </c>
      <c r="CE23" s="331">
        <v>3.00651940901415</v>
      </c>
      <c r="CF23" s="142">
        <v>7.2115384615384611E-3</v>
      </c>
      <c r="CG23" s="331">
        <v>9.0195582270424506</v>
      </c>
      <c r="CH23" s="142">
        <v>2.1634615384615384E-2</v>
      </c>
      <c r="CI23" s="331">
        <v>86.186889725072291</v>
      </c>
      <c r="CJ23" s="142">
        <v>0.20673076923076919</v>
      </c>
      <c r="CK23" s="331">
        <v>162.35204808676411</v>
      </c>
      <c r="CL23" s="142">
        <v>0.38942307692307693</v>
      </c>
      <c r="CM23" s="331">
        <v>98.212967361128904</v>
      </c>
      <c r="CN23" s="142">
        <v>0.23557692307692307</v>
      </c>
      <c r="CO23" s="331">
        <v>50.108656816902503</v>
      </c>
      <c r="CP23" s="142">
        <v>0.12019230769230768</v>
      </c>
      <c r="CQ23" s="331">
        <v>8.0173850907043995</v>
      </c>
      <c r="CR23" s="142">
        <v>1.9230769230769228E-2</v>
      </c>
      <c r="CT23" s="331">
        <v>1.0021731363380499</v>
      </c>
      <c r="CU23" s="142">
        <v>3.4482758620689655E-2</v>
      </c>
      <c r="CV23" s="331">
        <v>0</v>
      </c>
      <c r="CW23" s="142">
        <v>0</v>
      </c>
      <c r="CX23" s="331">
        <v>9.0195582270424488</v>
      </c>
      <c r="CY23" s="142">
        <v>0.31034482758620685</v>
      </c>
      <c r="CZ23" s="331">
        <v>12.026077636056598</v>
      </c>
      <c r="DA23" s="142">
        <v>0.4137931034482758</v>
      </c>
      <c r="DB23" s="331">
        <v>4.0086925453521998</v>
      </c>
      <c r="DC23" s="142">
        <v>0.13793103448275862</v>
      </c>
      <c r="DD23" s="331">
        <v>3.0065194090141496</v>
      </c>
      <c r="DE23" s="142">
        <v>0.10344827586206895</v>
      </c>
      <c r="DF23" s="331">
        <v>0</v>
      </c>
      <c r="DG23" s="142">
        <v>0</v>
      </c>
      <c r="DI23" s="331">
        <v>1.0021731363380499</v>
      </c>
      <c r="DJ23" s="142">
        <v>1.2987012987012988E-2</v>
      </c>
      <c r="DK23" s="331">
        <v>3.00651940901415</v>
      </c>
      <c r="DL23" s="142">
        <v>3.8961038961038967E-2</v>
      </c>
      <c r="DM23" s="331">
        <v>17.03694331774685</v>
      </c>
      <c r="DN23" s="142">
        <v>0.22077922077922082</v>
      </c>
      <c r="DO23" s="331">
        <v>36.078232908169795</v>
      </c>
      <c r="DP23" s="142">
        <v>0.46753246753246752</v>
      </c>
      <c r="DQ23" s="331">
        <v>14.030423908732701</v>
      </c>
      <c r="DR23" s="142">
        <v>0.18181818181818185</v>
      </c>
      <c r="DS23" s="331">
        <v>4.0086925453521998</v>
      </c>
      <c r="DT23" s="142">
        <v>5.1948051948051951E-2</v>
      </c>
      <c r="DU23" s="331">
        <v>2.0043462726760999</v>
      </c>
      <c r="DV23" s="142">
        <v>2.5974025974025976E-2</v>
      </c>
    </row>
    <row r="24" spans="1:126" s="119" customFormat="1" x14ac:dyDescent="0.2">
      <c r="A24" s="120">
        <v>97208</v>
      </c>
      <c r="B24" s="141" t="s">
        <v>7</v>
      </c>
      <c r="C24" s="331">
        <v>241.68511685116852</v>
      </c>
      <c r="D24" s="142">
        <v>0.68055555555555558</v>
      </c>
      <c r="E24" s="331">
        <v>45.377613776137764</v>
      </c>
      <c r="F24" s="142">
        <v>0.12777777777777777</v>
      </c>
      <c r="G24" s="331">
        <v>18.742927429274292</v>
      </c>
      <c r="H24" s="142">
        <v>5.2777777777777778E-2</v>
      </c>
      <c r="I24" s="331">
        <v>4.9323493234932343</v>
      </c>
      <c r="J24" s="142">
        <v>1.3888888888888886E-2</v>
      </c>
      <c r="K24" s="331">
        <v>44.391143911439109</v>
      </c>
      <c r="L24" s="142">
        <v>0.12499999999999999</v>
      </c>
      <c r="M24" s="331">
        <v>355.12915129151293</v>
      </c>
      <c r="N24" s="935"/>
      <c r="P24" s="331">
        <v>328.49446494464945</v>
      </c>
      <c r="Q24" s="940">
        <v>0.92499999999999993</v>
      </c>
      <c r="R24" s="331">
        <v>26.634686346863468</v>
      </c>
      <c r="S24" s="940">
        <v>7.4999999999999997E-2</v>
      </c>
      <c r="T24" s="519">
        <v>0</v>
      </c>
      <c r="U24" s="142">
        <v>0</v>
      </c>
      <c r="V24" s="331">
        <v>355.12915129151293</v>
      </c>
      <c r="W24" s="937"/>
      <c r="X24" s="120"/>
      <c r="Y24" s="141" t="s">
        <v>7</v>
      </c>
      <c r="Z24" s="331">
        <v>7.8917589175891756</v>
      </c>
      <c r="AA24" s="142">
        <v>2.222222222222222E-2</v>
      </c>
      <c r="AB24" s="331">
        <v>32.553505535055351</v>
      </c>
      <c r="AC24" s="142">
        <v>9.1666666666666632E-2</v>
      </c>
      <c r="AD24" s="331">
        <v>100.619926199262</v>
      </c>
      <c r="AE24" s="142">
        <v>0.28333333333333327</v>
      </c>
      <c r="AF24" s="331">
        <v>144.02460024600245</v>
      </c>
      <c r="AG24" s="142">
        <v>0.40555555555555539</v>
      </c>
      <c r="AH24" s="331">
        <v>70.039360393603943</v>
      </c>
      <c r="AI24" s="142">
        <v>0.19722222222222216</v>
      </c>
      <c r="AJ24" s="331">
        <v>355.12915129151293</v>
      </c>
      <c r="AK24" s="938">
        <v>214.06396063960639</v>
      </c>
      <c r="AL24" s="532">
        <v>0.60277777777777752</v>
      </c>
      <c r="AM24" s="141" t="s">
        <v>7</v>
      </c>
      <c r="AN24" s="331">
        <v>1.9729397293972939</v>
      </c>
      <c r="AO24" s="142">
        <v>5.5555555555555549E-3</v>
      </c>
      <c r="AP24" s="331">
        <v>7.8917589175891756</v>
      </c>
      <c r="AQ24" s="142">
        <v>2.222222222222222E-2</v>
      </c>
      <c r="AR24" s="331">
        <v>16.769987699876999</v>
      </c>
      <c r="AS24" s="142">
        <v>4.7222222222222221E-2</v>
      </c>
      <c r="AT24" s="331">
        <v>328.49446494464945</v>
      </c>
      <c r="AU24" s="142">
        <v>0.92499999999999993</v>
      </c>
      <c r="AV24" s="331">
        <v>355.12915129151293</v>
      </c>
      <c r="AY24" s="140">
        <v>97208</v>
      </c>
      <c r="AZ24" s="141" t="s">
        <v>7</v>
      </c>
      <c r="BA24" s="331">
        <v>0</v>
      </c>
      <c r="BB24" s="142">
        <v>0</v>
      </c>
      <c r="BC24" s="331">
        <v>0</v>
      </c>
      <c r="BD24" s="142">
        <v>0</v>
      </c>
      <c r="BE24" s="331">
        <v>8.8782287822878239</v>
      </c>
      <c r="BF24" s="142">
        <v>3.6734693877551024E-2</v>
      </c>
      <c r="BG24" s="331">
        <v>65.107011070110701</v>
      </c>
      <c r="BH24" s="142">
        <v>0.26938775510204083</v>
      </c>
      <c r="BI24" s="331">
        <v>54.255842558425584</v>
      </c>
      <c r="BJ24" s="142">
        <v>0.22448979591836735</v>
      </c>
      <c r="BK24" s="331">
        <v>71.025830258302591</v>
      </c>
      <c r="BL24" s="142">
        <v>0.29387755102040819</v>
      </c>
      <c r="BM24" s="331">
        <v>42.418204182041819</v>
      </c>
      <c r="BN24" s="142">
        <v>0.17551020408163265</v>
      </c>
      <c r="BP24" s="331">
        <v>0.98646986469864695</v>
      </c>
      <c r="BQ24" s="142">
        <v>2.1739130434782608E-2</v>
      </c>
      <c r="BR24" s="331">
        <v>0</v>
      </c>
      <c r="BS24" s="142">
        <v>0</v>
      </c>
      <c r="BT24" s="331">
        <v>16.769987699876999</v>
      </c>
      <c r="BU24" s="142">
        <v>0.36956521739130432</v>
      </c>
      <c r="BV24" s="331">
        <v>14.797047970479705</v>
      </c>
      <c r="BW24" s="142">
        <v>0.32608695652173914</v>
      </c>
      <c r="BX24" s="331">
        <v>5.9188191881918817</v>
      </c>
      <c r="BY24" s="142">
        <v>0.13043478260869565</v>
      </c>
      <c r="BZ24" s="331">
        <v>4.9323493234932352</v>
      </c>
      <c r="CA24" s="142">
        <v>0.10869565217391304</v>
      </c>
      <c r="CB24" s="331">
        <v>1.9729397293972939</v>
      </c>
      <c r="CC24" s="142">
        <v>4.3478260869565216E-2</v>
      </c>
      <c r="CE24" s="331">
        <v>0</v>
      </c>
      <c r="CF24" s="142">
        <v>0</v>
      </c>
      <c r="CG24" s="331">
        <v>0</v>
      </c>
      <c r="CH24" s="142">
        <v>0</v>
      </c>
      <c r="CI24" s="331">
        <v>3.9458794587945878</v>
      </c>
      <c r="CJ24" s="142">
        <v>0.21052631578947367</v>
      </c>
      <c r="CK24" s="331">
        <v>8.8782287822878239</v>
      </c>
      <c r="CL24" s="142">
        <v>0.47368421052631587</v>
      </c>
      <c r="CM24" s="331">
        <v>5.9188191881918817</v>
      </c>
      <c r="CN24" s="142">
        <v>0.31578947368421051</v>
      </c>
      <c r="CO24" s="331">
        <v>0</v>
      </c>
      <c r="CP24" s="142">
        <v>0</v>
      </c>
      <c r="CQ24" s="331">
        <v>0</v>
      </c>
      <c r="CR24" s="142">
        <v>0</v>
      </c>
      <c r="CT24" s="331">
        <v>0</v>
      </c>
      <c r="CU24" s="142">
        <v>0</v>
      </c>
      <c r="CV24" s="331">
        <v>0.98646986469864695</v>
      </c>
      <c r="CW24" s="142">
        <v>0.2</v>
      </c>
      <c r="CX24" s="331">
        <v>0.98646986469864695</v>
      </c>
      <c r="CY24" s="142">
        <v>0.2</v>
      </c>
      <c r="CZ24" s="331">
        <v>1.9729397293972939</v>
      </c>
      <c r="DA24" s="142">
        <v>0.4</v>
      </c>
      <c r="DB24" s="331">
        <v>0</v>
      </c>
      <c r="DC24" s="142">
        <v>0</v>
      </c>
      <c r="DD24" s="331">
        <v>0.98646986469864695</v>
      </c>
      <c r="DE24" s="142">
        <v>0.2</v>
      </c>
      <c r="DF24" s="331">
        <v>0</v>
      </c>
      <c r="DG24" s="142">
        <v>0</v>
      </c>
      <c r="DI24" s="331">
        <v>0.98646986469864695</v>
      </c>
      <c r="DJ24" s="142">
        <v>2.2222222222222223E-2</v>
      </c>
      <c r="DK24" s="331">
        <v>0.98646986469864695</v>
      </c>
      <c r="DL24" s="142">
        <v>2.2222222222222223E-2</v>
      </c>
      <c r="DM24" s="331">
        <v>1.9729397293972939</v>
      </c>
      <c r="DN24" s="142">
        <v>4.4444444444444446E-2</v>
      </c>
      <c r="DO24" s="331">
        <v>16.769987699876999</v>
      </c>
      <c r="DP24" s="142">
        <v>0.37777777777777782</v>
      </c>
      <c r="DQ24" s="331">
        <v>10.851168511685117</v>
      </c>
      <c r="DR24" s="142">
        <v>0.24444444444444446</v>
      </c>
      <c r="DS24" s="331">
        <v>9.8646986469864704</v>
      </c>
      <c r="DT24" s="142">
        <v>0.22222222222222227</v>
      </c>
      <c r="DU24" s="331">
        <v>2.9594095940959408</v>
      </c>
      <c r="DV24" s="142">
        <v>6.6666666666666666E-2</v>
      </c>
    </row>
    <row r="25" spans="1:126" s="119" customFormat="1" x14ac:dyDescent="0.2">
      <c r="A25" s="120">
        <v>97218</v>
      </c>
      <c r="B25" s="141" t="s">
        <v>15</v>
      </c>
      <c r="C25" s="331">
        <v>1313.347516446187</v>
      </c>
      <c r="D25" s="142">
        <v>0.63397129186602874</v>
      </c>
      <c r="E25" s="331">
        <v>369.71971595051144</v>
      </c>
      <c r="F25" s="142">
        <v>0.17846889952153108</v>
      </c>
      <c r="G25" s="331">
        <v>180.39943244770265</v>
      </c>
      <c r="H25" s="142">
        <v>8.7081339712918662E-2</v>
      </c>
      <c r="I25" s="331">
        <v>13.876879419054053</v>
      </c>
      <c r="J25" s="142">
        <v>6.6985645933014364E-3</v>
      </c>
      <c r="K25" s="331">
        <v>194.27631186675669</v>
      </c>
      <c r="L25" s="142">
        <v>9.3779904306220088E-2</v>
      </c>
      <c r="M25" s="331">
        <v>2071.6198561302117</v>
      </c>
      <c r="N25" s="935"/>
      <c r="P25" s="331">
        <v>1760.3812748742853</v>
      </c>
      <c r="Q25" s="940">
        <v>0.84976076555023927</v>
      </c>
      <c r="R25" s="331">
        <v>300.33531885524121</v>
      </c>
      <c r="S25" s="940">
        <v>0.14497607655502392</v>
      </c>
      <c r="T25" s="519">
        <v>10.903262400685207</v>
      </c>
      <c r="U25" s="142">
        <v>5.2631578947367856E-3</v>
      </c>
      <c r="V25" s="331">
        <v>2071.6198561302117</v>
      </c>
      <c r="W25" s="937"/>
      <c r="X25" s="120"/>
      <c r="Y25" s="141" t="s">
        <v>15</v>
      </c>
      <c r="Z25" s="331">
        <v>40.639432584372578</v>
      </c>
      <c r="AA25" s="142">
        <v>1.9617224880382776E-2</v>
      </c>
      <c r="AB25" s="331">
        <v>141.74241120890923</v>
      </c>
      <c r="AC25" s="142">
        <v>6.8421052631579007E-2</v>
      </c>
      <c r="AD25" s="331">
        <v>464.87546053831068</v>
      </c>
      <c r="AE25" s="142">
        <v>0.2244019138755983</v>
      </c>
      <c r="AF25" s="331">
        <v>772.14921910307896</v>
      </c>
      <c r="AG25" s="142">
        <v>0.37272727272727307</v>
      </c>
      <c r="AH25" s="331">
        <v>652.21333269554032</v>
      </c>
      <c r="AI25" s="142">
        <v>0.31483253588516774</v>
      </c>
      <c r="AJ25" s="331">
        <v>2071.6198561302117</v>
      </c>
      <c r="AK25" s="938">
        <v>1424.3625517986193</v>
      </c>
      <c r="AL25" s="532">
        <v>0.68755980861244081</v>
      </c>
      <c r="AM25" s="141" t="s">
        <v>15</v>
      </c>
      <c r="AN25" s="331">
        <v>17.841702110212349</v>
      </c>
      <c r="AO25" s="142">
        <v>8.6124401913875593E-3</v>
      </c>
      <c r="AP25" s="331">
        <v>0</v>
      </c>
      <c r="AQ25" s="142">
        <v>0</v>
      </c>
      <c r="AR25" s="331">
        <v>31.718581529266402</v>
      </c>
      <c r="AS25" s="142">
        <v>1.5311004784688996E-2</v>
      </c>
      <c r="AT25" s="331">
        <v>2022.059572490733</v>
      </c>
      <c r="AU25" s="142">
        <v>0.97607655502392343</v>
      </c>
      <c r="AV25" s="331">
        <v>2071.6198561302117</v>
      </c>
      <c r="AY25" s="140">
        <v>97218</v>
      </c>
      <c r="AZ25" s="141" t="s">
        <v>15</v>
      </c>
      <c r="BA25" s="331">
        <v>0</v>
      </c>
      <c r="BB25" s="142">
        <v>0</v>
      </c>
      <c r="BC25" s="331">
        <v>4.9560283639478753</v>
      </c>
      <c r="BD25" s="142">
        <v>3.7735849056603774E-3</v>
      </c>
      <c r="BE25" s="331">
        <v>65.419574404111955</v>
      </c>
      <c r="BF25" s="142">
        <v>4.9811320754716983E-2</v>
      </c>
      <c r="BG25" s="331">
        <v>352.86921951308869</v>
      </c>
      <c r="BH25" s="142">
        <v>0.26867924528301884</v>
      </c>
      <c r="BI25" s="331">
        <v>291.41446780013501</v>
      </c>
      <c r="BJ25" s="142">
        <v>0.22188679245283013</v>
      </c>
      <c r="BK25" s="331">
        <v>419.27999958999021</v>
      </c>
      <c r="BL25" s="142">
        <v>0.3192452830188679</v>
      </c>
      <c r="BM25" s="331">
        <v>179.40822677491306</v>
      </c>
      <c r="BN25" s="142">
        <v>0.13660377358490564</v>
      </c>
      <c r="BP25" s="331">
        <v>2.9736170183687252</v>
      </c>
      <c r="BQ25" s="142">
        <v>8.0428954423592512E-3</v>
      </c>
      <c r="BR25" s="331">
        <v>21.806524801370649</v>
      </c>
      <c r="BS25" s="142">
        <v>5.8981233243967833E-2</v>
      </c>
      <c r="BT25" s="331">
        <v>122.9095034259073</v>
      </c>
      <c r="BU25" s="142">
        <v>0.33243967828418236</v>
      </c>
      <c r="BV25" s="331">
        <v>128.85673746264473</v>
      </c>
      <c r="BW25" s="142">
        <v>0.34852546916890076</v>
      </c>
      <c r="BX25" s="331">
        <v>51.542694985057899</v>
      </c>
      <c r="BY25" s="142">
        <v>0.13941018766756033</v>
      </c>
      <c r="BZ25" s="331">
        <v>37.66581556600385</v>
      </c>
      <c r="CA25" s="142">
        <v>0.10187667560321717</v>
      </c>
      <c r="CB25" s="331">
        <v>3.9648226911583002</v>
      </c>
      <c r="CC25" s="142">
        <v>1.0723860589812334E-2</v>
      </c>
      <c r="CE25" s="331">
        <v>0.99120567278957505</v>
      </c>
      <c r="CF25" s="142">
        <v>5.4945054945054949E-3</v>
      </c>
      <c r="CG25" s="331">
        <v>8.9208510551061764</v>
      </c>
      <c r="CH25" s="142">
        <v>4.9450549450549455E-2</v>
      </c>
      <c r="CI25" s="331">
        <v>54.516312003426627</v>
      </c>
      <c r="CJ25" s="142">
        <v>0.30219780219780223</v>
      </c>
      <c r="CK25" s="331">
        <v>63.437163058532803</v>
      </c>
      <c r="CL25" s="142">
        <v>0.35164835164835168</v>
      </c>
      <c r="CM25" s="331">
        <v>28.744964510897677</v>
      </c>
      <c r="CN25" s="142">
        <v>0.15934065934065936</v>
      </c>
      <c r="CO25" s="331">
        <v>13.876879419054051</v>
      </c>
      <c r="CP25" s="142">
        <v>7.6923076923076927E-2</v>
      </c>
      <c r="CQ25" s="331">
        <v>9.9120567278957505</v>
      </c>
      <c r="CR25" s="142">
        <v>5.4945054945054951E-2</v>
      </c>
      <c r="CT25" s="331">
        <v>0</v>
      </c>
      <c r="CU25" s="142">
        <v>0</v>
      </c>
      <c r="CV25" s="331">
        <v>3.9648226911583002</v>
      </c>
      <c r="CW25" s="142">
        <v>0.2857142857142857</v>
      </c>
      <c r="CX25" s="331">
        <v>2.9736170183687252</v>
      </c>
      <c r="CY25" s="142">
        <v>0.21428571428571425</v>
      </c>
      <c r="CZ25" s="331">
        <v>1.9824113455791501</v>
      </c>
      <c r="DA25" s="142">
        <v>0.14285714285714285</v>
      </c>
      <c r="DB25" s="331">
        <v>2.9736170183687252</v>
      </c>
      <c r="DC25" s="142">
        <v>0.21428571428571425</v>
      </c>
      <c r="DD25" s="331">
        <v>1.9824113455791501</v>
      </c>
      <c r="DE25" s="142">
        <v>0.14285714285714285</v>
      </c>
      <c r="DF25" s="331">
        <v>0</v>
      </c>
      <c r="DG25" s="142">
        <v>0</v>
      </c>
      <c r="DI25" s="331">
        <v>0</v>
      </c>
      <c r="DJ25" s="142">
        <v>0</v>
      </c>
      <c r="DK25" s="331">
        <v>3.9648226911583002</v>
      </c>
      <c r="DL25" s="142">
        <v>2.0408163265306124E-2</v>
      </c>
      <c r="DM25" s="331">
        <v>24.780141819739377</v>
      </c>
      <c r="DN25" s="142">
        <v>0.1275510204081633</v>
      </c>
      <c r="DO25" s="331">
        <v>69.384397095270259</v>
      </c>
      <c r="DP25" s="142">
        <v>0.35714285714285721</v>
      </c>
      <c r="DQ25" s="331">
        <v>43.613049602741299</v>
      </c>
      <c r="DR25" s="142">
        <v>0.22448979591836735</v>
      </c>
      <c r="DS25" s="331">
        <v>35.683404220424698</v>
      </c>
      <c r="DT25" s="142">
        <v>0.18367346938775511</v>
      </c>
      <c r="DU25" s="331">
        <v>16.850496437422777</v>
      </c>
      <c r="DV25" s="142">
        <v>8.6734693877551033E-2</v>
      </c>
    </row>
    <row r="26" spans="1:126" s="119" customFormat="1" x14ac:dyDescent="0.2">
      <c r="A26" s="120">
        <v>97233</v>
      </c>
      <c r="B26" s="141" t="s">
        <v>16</v>
      </c>
      <c r="C26" s="331">
        <v>512.48132346187481</v>
      </c>
      <c r="D26" s="142">
        <v>0.64053966620490421</v>
      </c>
      <c r="E26" s="331">
        <v>127.37399884100968</v>
      </c>
      <c r="F26" s="142">
        <v>0.15920209179461697</v>
      </c>
      <c r="G26" s="331">
        <v>60.701671322668673</v>
      </c>
      <c r="H26" s="142">
        <v>7.5869746870872154E-2</v>
      </c>
      <c r="I26" s="331">
        <v>9.9605833097741279</v>
      </c>
      <c r="J26" s="142">
        <v>1.2449524336516627E-2</v>
      </c>
      <c r="K26" s="331">
        <v>89.559842935084902</v>
      </c>
      <c r="L26" s="142">
        <v>0.11193897079309004</v>
      </c>
      <c r="M26" s="331">
        <v>800.0774198704122</v>
      </c>
      <c r="N26" s="935"/>
      <c r="P26" s="331">
        <v>689.6107906001539</v>
      </c>
      <c r="Q26" s="940">
        <v>0.86193007510679343</v>
      </c>
      <c r="R26" s="331">
        <v>104.48648342426574</v>
      </c>
      <c r="S26" s="940">
        <v>0.13059546592527174</v>
      </c>
      <c r="T26" s="519">
        <v>5.9801458459925527</v>
      </c>
      <c r="U26" s="142">
        <v>7.4744589679348172E-3</v>
      </c>
      <c r="V26" s="331">
        <v>800.0774198704122</v>
      </c>
      <c r="W26" s="937"/>
      <c r="X26" s="120"/>
      <c r="Y26" s="141" t="s">
        <v>16</v>
      </c>
      <c r="Z26" s="331">
        <v>10.946203025399267</v>
      </c>
      <c r="AA26" s="142">
        <v>1.3681429763599894E-2</v>
      </c>
      <c r="AB26" s="331">
        <v>52.740796395105562</v>
      </c>
      <c r="AC26" s="142">
        <v>6.59196161337086E-2</v>
      </c>
      <c r="AD26" s="331">
        <v>231.86048226527541</v>
      </c>
      <c r="AE26" s="142">
        <v>0.28979755771988874</v>
      </c>
      <c r="AF26" s="331">
        <v>286.59624221743189</v>
      </c>
      <c r="AG26" s="142">
        <v>0.35821063699541933</v>
      </c>
      <c r="AH26" s="331">
        <v>217.93369596720009</v>
      </c>
      <c r="AI26" s="142">
        <v>0.27239075938738361</v>
      </c>
      <c r="AJ26" s="331">
        <v>800.07741987041231</v>
      </c>
      <c r="AK26" s="938">
        <v>504.52993818463199</v>
      </c>
      <c r="AL26" s="532">
        <v>0.63060139638280299</v>
      </c>
      <c r="AM26" s="141" t="s">
        <v>16</v>
      </c>
      <c r="AN26" s="331">
        <v>8.9559842935084912</v>
      </c>
      <c r="AO26" s="142">
        <v>1.1193897079309005E-2</v>
      </c>
      <c r="AP26" s="331">
        <v>0.99510936594538801</v>
      </c>
      <c r="AQ26" s="142">
        <v>1.2437663421454451E-3</v>
      </c>
      <c r="AR26" s="331">
        <v>20.897296684853149</v>
      </c>
      <c r="AS26" s="142">
        <v>2.6119093185054346E-2</v>
      </c>
      <c r="AT26" s="331">
        <v>769.22902952610514</v>
      </c>
      <c r="AU26" s="142">
        <v>0.96144324339349119</v>
      </c>
      <c r="AV26" s="331">
        <v>800.0774198704122</v>
      </c>
      <c r="AY26" s="140">
        <v>97233</v>
      </c>
      <c r="AZ26" s="141" t="s">
        <v>16</v>
      </c>
      <c r="BA26" s="331">
        <v>1.990218731890776</v>
      </c>
      <c r="BB26" s="142">
        <v>3.8834951456310682E-3</v>
      </c>
      <c r="BC26" s="331">
        <v>1.990218731890776</v>
      </c>
      <c r="BD26" s="142">
        <v>3.8834951456310682E-3</v>
      </c>
      <c r="BE26" s="331">
        <v>19.90218731890776</v>
      </c>
      <c r="BF26" s="142">
        <v>3.8834951456310683E-2</v>
      </c>
      <c r="BG26" s="331">
        <v>116.42779581561038</v>
      </c>
      <c r="BH26" s="142">
        <v>0.22718446601941744</v>
      </c>
      <c r="BI26" s="331">
        <v>114.43757708371962</v>
      </c>
      <c r="BJ26" s="142">
        <v>0.22330097087378642</v>
      </c>
      <c r="BK26" s="331">
        <v>189.07077952962371</v>
      </c>
      <c r="BL26" s="142">
        <v>0.36893203883495146</v>
      </c>
      <c r="BM26" s="331">
        <v>68.66254625023177</v>
      </c>
      <c r="BN26" s="142">
        <v>0.13398058252427184</v>
      </c>
      <c r="BP26" s="331">
        <v>0</v>
      </c>
      <c r="BQ26" s="142">
        <v>0</v>
      </c>
      <c r="BR26" s="331">
        <v>3.9804374637815521</v>
      </c>
      <c r="BS26" s="142">
        <v>3.1249999999999997E-2</v>
      </c>
      <c r="BT26" s="331">
        <v>38.809265271870132</v>
      </c>
      <c r="BU26" s="142">
        <v>0.30468749999999994</v>
      </c>
      <c r="BV26" s="331">
        <v>49.755468297269395</v>
      </c>
      <c r="BW26" s="142">
        <v>0.39062499999999989</v>
      </c>
      <c r="BX26" s="331">
        <v>17.911968587016982</v>
      </c>
      <c r="BY26" s="142">
        <v>0.14062499999999997</v>
      </c>
      <c r="BZ26" s="331">
        <v>12.936421757290043</v>
      </c>
      <c r="CA26" s="142">
        <v>0.10156249999999999</v>
      </c>
      <c r="CB26" s="331">
        <v>3.9804374637815521</v>
      </c>
      <c r="CC26" s="142">
        <v>3.1249999999999997E-2</v>
      </c>
      <c r="CE26" s="331">
        <v>0.99510936594538801</v>
      </c>
      <c r="CF26" s="142">
        <v>1.6393442622950817E-2</v>
      </c>
      <c r="CG26" s="331">
        <v>0.99510936594538801</v>
      </c>
      <c r="CH26" s="142">
        <v>1.6393442622950817E-2</v>
      </c>
      <c r="CI26" s="331">
        <v>10.946203025399267</v>
      </c>
      <c r="CJ26" s="142">
        <v>0.18032786885245899</v>
      </c>
      <c r="CK26" s="331">
        <v>32.838609076197805</v>
      </c>
      <c r="CL26" s="142">
        <v>0.54098360655737698</v>
      </c>
      <c r="CM26" s="331">
        <v>10.946203025399267</v>
      </c>
      <c r="CN26" s="142">
        <v>0.18032786885245899</v>
      </c>
      <c r="CO26" s="331">
        <v>2.985328097836164</v>
      </c>
      <c r="CP26" s="142">
        <v>4.9180327868852458E-2</v>
      </c>
      <c r="CQ26" s="331">
        <v>0.99510936594538801</v>
      </c>
      <c r="CR26" s="142">
        <v>1.6393442622950817E-2</v>
      </c>
      <c r="CT26" s="331">
        <v>0</v>
      </c>
      <c r="CU26" s="142">
        <v>0</v>
      </c>
      <c r="CV26" s="331">
        <v>0</v>
      </c>
      <c r="CW26" s="142">
        <v>0</v>
      </c>
      <c r="CX26" s="331">
        <v>2.985328097836164</v>
      </c>
      <c r="CY26" s="142">
        <v>0.29971418389791682</v>
      </c>
      <c r="CZ26" s="331">
        <v>2.985328097836164</v>
      </c>
      <c r="DA26" s="142">
        <v>0.29971418389791682</v>
      </c>
      <c r="DB26" s="331">
        <v>1.990218731890776</v>
      </c>
      <c r="DC26" s="142">
        <v>0.19980945593194455</v>
      </c>
      <c r="DD26" s="331">
        <v>1.999708382211024</v>
      </c>
      <c r="DE26" s="142">
        <v>0.20076217627222182</v>
      </c>
      <c r="DF26" s="331">
        <v>0</v>
      </c>
      <c r="DG26" s="142">
        <v>0</v>
      </c>
      <c r="DI26" s="331">
        <v>0</v>
      </c>
      <c r="DJ26" s="142">
        <v>0</v>
      </c>
      <c r="DK26" s="331">
        <v>1.990218731890776</v>
      </c>
      <c r="DL26" s="142">
        <v>2.2222222222222227E-2</v>
      </c>
      <c r="DM26" s="331">
        <v>14.926640489180819</v>
      </c>
      <c r="DN26" s="142">
        <v>0.16666666666666669</v>
      </c>
      <c r="DO26" s="331">
        <v>35.823937174033972</v>
      </c>
      <c r="DP26" s="142">
        <v>0.40000000000000013</v>
      </c>
      <c r="DQ26" s="331">
        <v>17.911968587016982</v>
      </c>
      <c r="DR26" s="142">
        <v>0.2</v>
      </c>
      <c r="DS26" s="331">
        <v>17.911968587016986</v>
      </c>
      <c r="DT26" s="142">
        <v>0.20000000000000007</v>
      </c>
      <c r="DU26" s="331">
        <v>0.99510936594538801</v>
      </c>
      <c r="DV26" s="142">
        <v>1.1111111111111113E-2</v>
      </c>
    </row>
    <row r="27" spans="1:126" s="119" customFormat="1" x14ac:dyDescent="0.2">
      <c r="A27" s="120">
        <v>97219</v>
      </c>
      <c r="B27" s="141" t="s">
        <v>31</v>
      </c>
      <c r="C27" s="331">
        <v>379.70011350905395</v>
      </c>
      <c r="D27" s="142">
        <v>0.53883495145631066</v>
      </c>
      <c r="E27" s="331">
        <v>112.88381752971875</v>
      </c>
      <c r="F27" s="142">
        <v>0.16019417475728157</v>
      </c>
      <c r="G27" s="331">
        <v>137.96911031410067</v>
      </c>
      <c r="H27" s="142">
        <v>0.19579288025889968</v>
      </c>
      <c r="I27" s="331">
        <v>3.42072174332481</v>
      </c>
      <c r="J27" s="142">
        <v>4.8543689320388345E-3</v>
      </c>
      <c r="K27" s="331">
        <v>70.69491602871274</v>
      </c>
      <c r="L27" s="142">
        <v>0.10032362459546924</v>
      </c>
      <c r="M27" s="331">
        <v>704.66867912491091</v>
      </c>
      <c r="N27" s="935"/>
      <c r="P27" s="331">
        <v>551.8764412564027</v>
      </c>
      <c r="Q27" s="940">
        <v>0.78317152103559873</v>
      </c>
      <c r="R27" s="331">
        <v>148.23127554407509</v>
      </c>
      <c r="S27" s="940">
        <v>0.21035598705501615</v>
      </c>
      <c r="T27" s="519">
        <v>4.5609623244331203</v>
      </c>
      <c r="U27" s="142">
        <v>6.47249190938517E-3</v>
      </c>
      <c r="V27" s="331">
        <v>704.66867912491091</v>
      </c>
      <c r="W27" s="937"/>
      <c r="X27" s="120"/>
      <c r="Y27" s="141" t="s">
        <v>31</v>
      </c>
      <c r="Z27" s="331">
        <v>14.82312755440751</v>
      </c>
      <c r="AA27" s="142">
        <v>2.1035598705501618E-2</v>
      </c>
      <c r="AB27" s="331">
        <v>66.133953704279662</v>
      </c>
      <c r="AC27" s="142">
        <v>9.3851132686083846E-2</v>
      </c>
      <c r="AD27" s="331">
        <v>218.92619157278784</v>
      </c>
      <c r="AE27" s="142">
        <v>0.31067961165048447</v>
      </c>
      <c r="AF27" s="331">
        <v>231.4688379649788</v>
      </c>
      <c r="AG27" s="142">
        <v>0.32847896440129348</v>
      </c>
      <c r="AH27" s="331">
        <v>173.31656832845704</v>
      </c>
      <c r="AI27" s="142">
        <v>0.24595469255663352</v>
      </c>
      <c r="AJ27" s="331">
        <v>704.6686791249108</v>
      </c>
      <c r="AK27" s="938">
        <v>404.78540629343581</v>
      </c>
      <c r="AL27" s="532">
        <v>0.57443365695792703</v>
      </c>
      <c r="AM27" s="141" t="s">
        <v>31</v>
      </c>
      <c r="AN27" s="331">
        <v>26.225533365490211</v>
      </c>
      <c r="AO27" s="142">
        <v>3.7216828478964403E-2</v>
      </c>
      <c r="AP27" s="331">
        <v>1.1402405811082701</v>
      </c>
      <c r="AQ27" s="142">
        <v>1.6181229773462784E-3</v>
      </c>
      <c r="AR27" s="331">
        <v>25.085292784381942</v>
      </c>
      <c r="AS27" s="142">
        <v>3.5598705501618123E-2</v>
      </c>
      <c r="AT27" s="331">
        <v>652.21761239393049</v>
      </c>
      <c r="AU27" s="142">
        <v>0.92556634304207119</v>
      </c>
      <c r="AV27" s="331">
        <v>704.66867912491091</v>
      </c>
      <c r="AY27" s="140">
        <v>97219</v>
      </c>
      <c r="AZ27" s="141" t="s">
        <v>31</v>
      </c>
      <c r="BA27" s="331">
        <v>2.2804811622165402</v>
      </c>
      <c r="BB27" s="142">
        <v>6.006006006006006E-3</v>
      </c>
      <c r="BC27" s="331">
        <v>4.5609623244330804</v>
      </c>
      <c r="BD27" s="142">
        <v>1.2012012012012012E-2</v>
      </c>
      <c r="BE27" s="331">
        <v>21.66457104105713</v>
      </c>
      <c r="BF27" s="142">
        <v>5.7057057057057048E-2</v>
      </c>
      <c r="BG27" s="331">
        <v>63.853472542063123</v>
      </c>
      <c r="BH27" s="142">
        <v>0.16816816816816815</v>
      </c>
      <c r="BI27" s="331">
        <v>95.780208813094688</v>
      </c>
      <c r="BJ27" s="142">
        <v>0.25225225225225223</v>
      </c>
      <c r="BK27" s="331">
        <v>127.70694508412625</v>
      </c>
      <c r="BL27" s="142">
        <v>0.33633633633633631</v>
      </c>
      <c r="BM27" s="331">
        <v>63.853472542063123</v>
      </c>
      <c r="BN27" s="142">
        <v>0.16816816816816815</v>
      </c>
      <c r="BP27" s="331">
        <v>0</v>
      </c>
      <c r="BQ27" s="142">
        <v>0</v>
      </c>
      <c r="BR27" s="331">
        <v>4.5609623244330804</v>
      </c>
      <c r="BS27" s="142">
        <v>4.0404040404040401E-2</v>
      </c>
      <c r="BT27" s="331">
        <v>20.52433045994886</v>
      </c>
      <c r="BU27" s="142">
        <v>0.18181818181818177</v>
      </c>
      <c r="BV27" s="331">
        <v>38.768179757681182</v>
      </c>
      <c r="BW27" s="142">
        <v>0.34343434343434337</v>
      </c>
      <c r="BX27" s="331">
        <v>21.66457104105713</v>
      </c>
      <c r="BY27" s="142">
        <v>0.19191919191919188</v>
      </c>
      <c r="BZ27" s="331">
        <v>21.66457104105713</v>
      </c>
      <c r="CA27" s="142">
        <v>0.19191919191919188</v>
      </c>
      <c r="CB27" s="331">
        <v>5.7012029055413498</v>
      </c>
      <c r="CC27" s="142">
        <v>5.050505050505049E-2</v>
      </c>
      <c r="CE27" s="331">
        <v>4.5609623244330804</v>
      </c>
      <c r="CF27" s="142">
        <v>3.3057851239669422E-2</v>
      </c>
      <c r="CG27" s="331">
        <v>10.26216522997443</v>
      </c>
      <c r="CH27" s="142">
        <v>7.43801652892562E-2</v>
      </c>
      <c r="CI27" s="331">
        <v>43.329142082114259</v>
      </c>
      <c r="CJ27" s="142">
        <v>0.31404958677685951</v>
      </c>
      <c r="CK27" s="331">
        <v>55.871788474305234</v>
      </c>
      <c r="CL27" s="142">
        <v>0.40495867768595045</v>
      </c>
      <c r="CM27" s="331">
        <v>13.68288697329924</v>
      </c>
      <c r="CN27" s="142">
        <v>9.9173553719008267E-2</v>
      </c>
      <c r="CO27" s="331">
        <v>10.26216522997443</v>
      </c>
      <c r="CP27" s="142">
        <v>7.43801652892562E-2</v>
      </c>
      <c r="CQ27" s="331">
        <v>0</v>
      </c>
      <c r="CR27" s="142">
        <v>0</v>
      </c>
      <c r="CT27" s="331">
        <v>0</v>
      </c>
      <c r="CU27" s="142">
        <v>0</v>
      </c>
      <c r="CV27" s="331">
        <v>0</v>
      </c>
      <c r="CW27" s="142">
        <v>0</v>
      </c>
      <c r="CX27" s="331">
        <v>2.2804811622165402</v>
      </c>
      <c r="CY27" s="142">
        <v>0.66666666666666674</v>
      </c>
      <c r="CZ27" s="331">
        <v>0</v>
      </c>
      <c r="DA27" s="142">
        <v>0</v>
      </c>
      <c r="DB27" s="331">
        <v>1.1402405811082701</v>
      </c>
      <c r="DC27" s="142">
        <v>0.33333333333333337</v>
      </c>
      <c r="DD27" s="331">
        <v>0</v>
      </c>
      <c r="DE27" s="142">
        <v>0</v>
      </c>
      <c r="DF27" s="331">
        <v>0</v>
      </c>
      <c r="DG27" s="142">
        <v>0</v>
      </c>
      <c r="DI27" s="331">
        <v>0</v>
      </c>
      <c r="DJ27" s="142">
        <v>0</v>
      </c>
      <c r="DK27" s="331">
        <v>1.1402405811082701</v>
      </c>
      <c r="DL27" s="142">
        <v>1.6129032258064519E-2</v>
      </c>
      <c r="DM27" s="331">
        <v>9.1219246488661607</v>
      </c>
      <c r="DN27" s="142">
        <v>0.12903225806451615</v>
      </c>
      <c r="DO27" s="331">
        <v>22.804811622165399</v>
      </c>
      <c r="DP27" s="142">
        <v>0.32258064516129031</v>
      </c>
      <c r="DQ27" s="331">
        <v>14.82312755440751</v>
      </c>
      <c r="DR27" s="142">
        <v>0.20967741935483872</v>
      </c>
      <c r="DS27" s="331">
        <v>17.103608716624052</v>
      </c>
      <c r="DT27" s="142">
        <v>0.24193548387096778</v>
      </c>
      <c r="DU27" s="331">
        <v>5.7012029055413498</v>
      </c>
      <c r="DV27" s="142">
        <v>8.0645161290322578E-2</v>
      </c>
    </row>
    <row r="28" spans="1:126" s="119" customFormat="1" x14ac:dyDescent="0.2">
      <c r="A28" s="120">
        <v>97225</v>
      </c>
      <c r="B28" s="144" t="s">
        <v>20</v>
      </c>
      <c r="C28" s="331">
        <v>916</v>
      </c>
      <c r="D28" s="145">
        <v>0.49620801733477787</v>
      </c>
      <c r="E28" s="331">
        <v>260</v>
      </c>
      <c r="F28" s="145">
        <v>0.14084507042253522</v>
      </c>
      <c r="G28" s="331">
        <v>478</v>
      </c>
      <c r="H28" s="145">
        <v>0.25893824485373779</v>
      </c>
      <c r="I28" s="331">
        <v>59</v>
      </c>
      <c r="J28" s="145">
        <v>3.1960996749729145E-2</v>
      </c>
      <c r="K28" s="331">
        <v>133</v>
      </c>
      <c r="L28" s="145">
        <v>7.2047670639219935E-2</v>
      </c>
      <c r="M28" s="333">
        <v>1846</v>
      </c>
      <c r="N28" s="935"/>
      <c r="P28" s="333">
        <v>1303</v>
      </c>
      <c r="Q28" s="941">
        <v>0.7058504875406284</v>
      </c>
      <c r="R28" s="333">
        <v>531</v>
      </c>
      <c r="S28" s="941">
        <v>0.28764897074756229</v>
      </c>
      <c r="T28" s="737">
        <v>12</v>
      </c>
      <c r="U28" s="145">
        <v>6.5005417118093175E-3</v>
      </c>
      <c r="V28" s="331">
        <v>1846</v>
      </c>
      <c r="W28" s="937"/>
      <c r="X28" s="120"/>
      <c r="Y28" s="144" t="s">
        <v>20</v>
      </c>
      <c r="Z28" s="331">
        <v>27</v>
      </c>
      <c r="AA28" s="145">
        <v>1.4626218851570965E-2</v>
      </c>
      <c r="AB28" s="331">
        <v>172</v>
      </c>
      <c r="AC28" s="145">
        <v>9.3174431202600216E-2</v>
      </c>
      <c r="AD28" s="331">
        <v>532</v>
      </c>
      <c r="AE28" s="145">
        <v>0.28819068255687974</v>
      </c>
      <c r="AF28" s="331">
        <v>665</v>
      </c>
      <c r="AG28" s="145">
        <v>0.36023835319609965</v>
      </c>
      <c r="AH28" s="331">
        <v>450</v>
      </c>
      <c r="AI28" s="145">
        <v>0.24377031419284939</v>
      </c>
      <c r="AJ28" s="333">
        <v>1846</v>
      </c>
      <c r="AK28" s="938">
        <v>1115</v>
      </c>
      <c r="AL28" s="532">
        <v>0.60400866738894909</v>
      </c>
      <c r="AM28" s="144" t="s">
        <v>20</v>
      </c>
      <c r="AN28" s="331">
        <v>13</v>
      </c>
      <c r="AO28" s="145">
        <v>7.0422535211267607E-3</v>
      </c>
      <c r="AP28" s="331">
        <v>30</v>
      </c>
      <c r="AQ28" s="145">
        <v>1.6251354279523293E-2</v>
      </c>
      <c r="AR28" s="331">
        <v>39</v>
      </c>
      <c r="AS28" s="145">
        <v>2.1126760563380281E-2</v>
      </c>
      <c r="AT28" s="331">
        <v>1764</v>
      </c>
      <c r="AU28" s="145">
        <v>0.95557963163596971</v>
      </c>
      <c r="AV28" s="333">
        <v>1846</v>
      </c>
      <c r="AY28" s="140">
        <v>97225</v>
      </c>
      <c r="AZ28" s="141" t="s">
        <v>20</v>
      </c>
      <c r="BA28" s="331">
        <v>2</v>
      </c>
      <c r="BB28" s="142">
        <v>2.1834061135371178E-3</v>
      </c>
      <c r="BC28" s="331">
        <v>4</v>
      </c>
      <c r="BD28" s="142">
        <v>4.3668122270742356E-3</v>
      </c>
      <c r="BE28" s="331">
        <v>36</v>
      </c>
      <c r="BF28" s="142">
        <v>3.9301310043668124E-2</v>
      </c>
      <c r="BG28" s="331">
        <v>204</v>
      </c>
      <c r="BH28" s="142">
        <v>0.22270742358078602</v>
      </c>
      <c r="BI28" s="331">
        <v>206</v>
      </c>
      <c r="BJ28" s="142">
        <v>0.22489082969432314</v>
      </c>
      <c r="BK28" s="331">
        <v>262</v>
      </c>
      <c r="BL28" s="142">
        <v>0.28602620087336245</v>
      </c>
      <c r="BM28" s="331">
        <v>202</v>
      </c>
      <c r="BN28" s="142">
        <v>0.2205240174672489</v>
      </c>
      <c r="BP28" s="331">
        <v>3</v>
      </c>
      <c r="BQ28" s="142">
        <v>1.1538461538461539E-2</v>
      </c>
      <c r="BR28" s="331">
        <v>8</v>
      </c>
      <c r="BS28" s="142">
        <v>3.0769230769230771E-2</v>
      </c>
      <c r="BT28" s="331">
        <v>63</v>
      </c>
      <c r="BU28" s="142">
        <v>0.24230769230769231</v>
      </c>
      <c r="BV28" s="331">
        <v>84</v>
      </c>
      <c r="BW28" s="142">
        <v>0.32307692307692309</v>
      </c>
      <c r="BX28" s="331">
        <v>49</v>
      </c>
      <c r="BY28" s="142">
        <v>0.18846153846153846</v>
      </c>
      <c r="BZ28" s="331">
        <v>34</v>
      </c>
      <c r="CA28" s="142">
        <v>0.13076923076923078</v>
      </c>
      <c r="CB28" s="331">
        <v>19</v>
      </c>
      <c r="CC28" s="142">
        <v>7.3076923076923081E-2</v>
      </c>
      <c r="CE28" s="331">
        <v>8</v>
      </c>
      <c r="CF28" s="142">
        <v>1.6736401673640166E-2</v>
      </c>
      <c r="CG28" s="331">
        <v>43</v>
      </c>
      <c r="CH28" s="142">
        <v>8.9958158995815898E-2</v>
      </c>
      <c r="CI28" s="331">
        <v>154</v>
      </c>
      <c r="CJ28" s="142">
        <v>0.32217573221757323</v>
      </c>
      <c r="CK28" s="331">
        <v>167</v>
      </c>
      <c r="CL28" s="142">
        <v>0.34937238493723849</v>
      </c>
      <c r="CM28" s="331">
        <v>38</v>
      </c>
      <c r="CN28" s="142">
        <v>7.9497907949790794E-2</v>
      </c>
      <c r="CO28" s="331">
        <v>50</v>
      </c>
      <c r="CP28" s="142">
        <v>0.10460251046025104</v>
      </c>
      <c r="CQ28" s="331">
        <v>18</v>
      </c>
      <c r="CR28" s="142">
        <v>3.7656903765690378E-2</v>
      </c>
      <c r="CT28" s="331">
        <v>0</v>
      </c>
      <c r="CU28" s="142">
        <v>0</v>
      </c>
      <c r="CV28" s="331">
        <v>5</v>
      </c>
      <c r="CW28" s="142">
        <v>8.4745762711864403E-2</v>
      </c>
      <c r="CX28" s="331">
        <v>11</v>
      </c>
      <c r="CY28" s="142">
        <v>0.1864406779661017</v>
      </c>
      <c r="CZ28" s="331">
        <v>18</v>
      </c>
      <c r="DA28" s="142">
        <v>0.30508474576271188</v>
      </c>
      <c r="DB28" s="331">
        <v>18</v>
      </c>
      <c r="DC28" s="142">
        <v>0.30508474576271188</v>
      </c>
      <c r="DD28" s="331">
        <v>6</v>
      </c>
      <c r="DE28" s="142">
        <v>0.10169491525423729</v>
      </c>
      <c r="DF28" s="331">
        <v>1</v>
      </c>
      <c r="DG28" s="142">
        <v>1.6949152542372881E-2</v>
      </c>
      <c r="DI28" s="331">
        <v>0</v>
      </c>
      <c r="DJ28" s="142">
        <v>0</v>
      </c>
      <c r="DK28" s="331">
        <v>2</v>
      </c>
      <c r="DL28" s="142">
        <v>1.5037593984962405E-2</v>
      </c>
      <c r="DM28" s="331">
        <v>11</v>
      </c>
      <c r="DN28" s="142">
        <v>8.2706766917293228E-2</v>
      </c>
      <c r="DO28" s="331">
        <v>53</v>
      </c>
      <c r="DP28" s="142">
        <v>0.39849624060150374</v>
      </c>
      <c r="DQ28" s="331">
        <v>27</v>
      </c>
      <c r="DR28" s="142">
        <v>0.20300751879699247</v>
      </c>
      <c r="DS28" s="331">
        <v>24</v>
      </c>
      <c r="DT28" s="142">
        <v>0.18045112781954886</v>
      </c>
      <c r="DU28" s="331">
        <v>16</v>
      </c>
      <c r="DV28" s="142">
        <v>0.12030075187969924</v>
      </c>
    </row>
    <row r="29" spans="1:126" s="119" customFormat="1" hidden="1" x14ac:dyDescent="0.2">
      <c r="A29" s="120"/>
      <c r="B29" s="153" t="s">
        <v>37</v>
      </c>
      <c r="C29" s="335">
        <v>5787.2001408078304</v>
      </c>
      <c r="D29" s="155">
        <v>0.59149141130793337</v>
      </c>
      <c r="E29" s="335">
        <v>1519.9315727999183</v>
      </c>
      <c r="F29" s="155">
        <v>0.15534739584130161</v>
      </c>
      <c r="G29" s="335">
        <v>1523.0593624104226</v>
      </c>
      <c r="H29" s="155">
        <v>0.1556670773186962</v>
      </c>
      <c r="I29" s="335">
        <v>163.4598324824922</v>
      </c>
      <c r="J29" s="155">
        <v>1.6706712167333389E-2</v>
      </c>
      <c r="K29" s="335">
        <v>790.43053405300623</v>
      </c>
      <c r="L29" s="155">
        <v>8.0787403364735472E-2</v>
      </c>
      <c r="M29" s="335">
        <v>9784.0814425536701</v>
      </c>
      <c r="N29" s="942"/>
      <c r="P29" s="335">
        <v>7634.204658258549</v>
      </c>
      <c r="Q29" s="742">
        <v>0.78026789771549609</v>
      </c>
      <c r="R29" s="335">
        <v>2089.2555201021737</v>
      </c>
      <c r="S29" s="742">
        <v>0.21353619472293284</v>
      </c>
      <c r="T29" s="315">
        <v>60.621264192946057</v>
      </c>
      <c r="U29" s="155">
        <v>6.1959075615711312E-3</v>
      </c>
      <c r="V29" s="335">
        <v>9784.0814425536682</v>
      </c>
      <c r="W29" s="937"/>
      <c r="X29" s="120"/>
      <c r="Y29" s="153" t="s">
        <v>37</v>
      </c>
      <c r="Z29" s="335">
        <v>168.65981165775591</v>
      </c>
      <c r="AA29" s="155">
        <v>1.723818558216491E-2</v>
      </c>
      <c r="AB29" s="335">
        <v>819.77508738225538</v>
      </c>
      <c r="AC29" s="155">
        <v>8.3786617292127871E-2</v>
      </c>
      <c r="AD29" s="335">
        <v>2570.0787160674749</v>
      </c>
      <c r="AE29" s="155">
        <v>0.26267961189381472</v>
      </c>
      <c r="AF29" s="335">
        <v>3567.8939557494245</v>
      </c>
      <c r="AG29" s="155">
        <v>0.36466314969861824</v>
      </c>
      <c r="AH29" s="335">
        <v>2657.6738716967584</v>
      </c>
      <c r="AI29" s="155">
        <v>0.27163243553327338</v>
      </c>
      <c r="AJ29" s="335">
        <v>9784.0814425536682</v>
      </c>
      <c r="AK29" s="938">
        <v>6225.5678274461825</v>
      </c>
      <c r="AL29" s="532">
        <v>0.63629558523189167</v>
      </c>
      <c r="AM29" s="153" t="s">
        <v>37</v>
      </c>
      <c r="AN29" s="335">
        <v>92.274980093517001</v>
      </c>
      <c r="AO29" s="155">
        <v>9.431133687439237E-3</v>
      </c>
      <c r="AP29" s="335">
        <v>70.156078892970314</v>
      </c>
      <c r="AQ29" s="155">
        <v>7.1704307966859483E-3</v>
      </c>
      <c r="AR29" s="335">
        <v>270.02762105083929</v>
      </c>
      <c r="AS29" s="155">
        <v>2.7598668575714694E-2</v>
      </c>
      <c r="AT29" s="335">
        <v>9351.6227625163428</v>
      </c>
      <c r="AU29" s="155">
        <v>0.95579976694016011</v>
      </c>
      <c r="AV29" s="335">
        <v>9784.0814425536701</v>
      </c>
      <c r="AY29" s="147"/>
      <c r="AZ29" s="153" t="s">
        <v>37</v>
      </c>
      <c r="BA29" s="335">
        <v>15.334428774160447</v>
      </c>
      <c r="BB29" s="155">
        <v>2.6497146117396807E-3</v>
      </c>
      <c r="BC29" s="335">
        <v>26.562343320649706</v>
      </c>
      <c r="BD29" s="155">
        <v>4.5898435641352972E-3</v>
      </c>
      <c r="BE29" s="335">
        <v>313.55970302845242</v>
      </c>
      <c r="BF29" s="155">
        <v>5.4181589611428729E-2</v>
      </c>
      <c r="BG29" s="335">
        <v>1481.3753417723285</v>
      </c>
      <c r="BH29" s="155">
        <v>0.2559744445896327</v>
      </c>
      <c r="BI29" s="335">
        <v>1385.5982227876937</v>
      </c>
      <c r="BJ29" s="155">
        <v>0.23942462487469443</v>
      </c>
      <c r="BK29" s="335">
        <v>1770.0386208322548</v>
      </c>
      <c r="BL29" s="155">
        <v>0.30585405338775384</v>
      </c>
      <c r="BM29" s="335">
        <v>794.73148029229048</v>
      </c>
      <c r="BN29" s="155">
        <v>0.13732572936061524</v>
      </c>
      <c r="BP29" s="335">
        <v>9.9804386937589307</v>
      </c>
      <c r="BQ29" s="155">
        <v>6.5663736923193333E-3</v>
      </c>
      <c r="BR29" s="335">
        <v>52.423410300654808</v>
      </c>
      <c r="BS29" s="155">
        <v>3.4490638420046661E-2</v>
      </c>
      <c r="BT29" s="335">
        <v>446.81977812745896</v>
      </c>
      <c r="BU29" s="155">
        <v>0.29397361442025766</v>
      </c>
      <c r="BV29" s="335">
        <v>529.05388406865745</v>
      </c>
      <c r="BW29" s="155">
        <v>0.34807743554801557</v>
      </c>
      <c r="BX29" s="335">
        <v>245.48962308992981</v>
      </c>
      <c r="BY29" s="155">
        <v>0.16151360198255829</v>
      </c>
      <c r="BZ29" s="335">
        <v>178.46339820560411</v>
      </c>
      <c r="CA29" s="155">
        <v>0.11741541619327674</v>
      </c>
      <c r="CB29" s="335">
        <v>57.701040313854051</v>
      </c>
      <c r="CC29" s="155">
        <v>3.7962919743525676E-2</v>
      </c>
      <c r="CE29" s="335">
        <v>17.553796772182192</v>
      </c>
      <c r="CF29" s="155">
        <v>1.1525352987162115E-2</v>
      </c>
      <c r="CG29" s="335">
        <v>79.309722644176674</v>
      </c>
      <c r="CH29" s="155">
        <v>5.2072640503426998E-2</v>
      </c>
      <c r="CI29" s="335">
        <v>407.42637028180661</v>
      </c>
      <c r="CJ29" s="155">
        <v>0.26750524656964514</v>
      </c>
      <c r="CK29" s="335">
        <v>606.7267067605178</v>
      </c>
      <c r="CL29" s="155">
        <v>0.39836051156949037</v>
      </c>
      <c r="CM29" s="335">
        <v>220.72480197638583</v>
      </c>
      <c r="CN29" s="155">
        <v>0.14492199544150569</v>
      </c>
      <c r="CO29" s="335">
        <v>145.35289296747902</v>
      </c>
      <c r="CP29" s="155">
        <v>9.5434817942644579E-2</v>
      </c>
      <c r="CQ29" s="335">
        <v>45.965071007874599</v>
      </c>
      <c r="CR29" s="155">
        <v>3.0179434986125166E-2</v>
      </c>
      <c r="CT29" s="335">
        <v>3.0212429600177098</v>
      </c>
      <c r="CU29" s="155">
        <v>1.8483091008558987E-2</v>
      </c>
      <c r="CV29" s="335">
        <v>9.9512925558569467</v>
      </c>
      <c r="CW29" s="155">
        <v>6.0879131005611466E-2</v>
      </c>
      <c r="CX29" s="335">
        <v>48.316617050133587</v>
      </c>
      <c r="CY29" s="155">
        <v>0.2955870951067362</v>
      </c>
      <c r="CZ29" s="335">
        <v>45.004212346534061</v>
      </c>
      <c r="DA29" s="155">
        <v>0.27532276072382711</v>
      </c>
      <c r="DB29" s="335">
        <v>35.160101381071897</v>
      </c>
      <c r="DC29" s="155">
        <v>0.21509933570278075</v>
      </c>
      <c r="DD29" s="335">
        <v>21.006366188878005</v>
      </c>
      <c r="DE29" s="155">
        <v>0.12851087554569682</v>
      </c>
      <c r="DF29" s="335">
        <v>1</v>
      </c>
      <c r="DG29" s="155">
        <v>6.1177109067887224E-3</v>
      </c>
      <c r="DI29" s="335">
        <v>4.0077128247163571</v>
      </c>
      <c r="DJ29" s="155">
        <v>5.0702910022547287E-3</v>
      </c>
      <c r="DK29" s="335">
        <v>16.110405387214001</v>
      </c>
      <c r="DL29" s="155">
        <v>2.0381810536349597E-2</v>
      </c>
      <c r="DM29" s="335">
        <v>113.05924698867463</v>
      </c>
      <c r="DN29" s="155">
        <v>0.14303501967333271</v>
      </c>
      <c r="DO29" s="335">
        <v>308.41165494744871</v>
      </c>
      <c r="DP29" s="155">
        <v>0.39018185869672722</v>
      </c>
      <c r="DQ29" s="335">
        <v>155.48071015808338</v>
      </c>
      <c r="DR29" s="155">
        <v>0.1967038259021214</v>
      </c>
      <c r="DS29" s="335">
        <v>138.76783130514048</v>
      </c>
      <c r="DT29" s="155">
        <v>0.17555980611426469</v>
      </c>
      <c r="DU29" s="335">
        <v>54.592972441728598</v>
      </c>
      <c r="DV29" s="155">
        <v>6.906738807494954E-2</v>
      </c>
    </row>
    <row r="30" spans="1:126" s="119" customFormat="1" ht="13.5" thickBot="1" x14ac:dyDescent="0.25">
      <c r="A30" s="120"/>
      <c r="B30" s="148" t="s">
        <v>277</v>
      </c>
      <c r="C30" s="334">
        <v>26696.31933696297</v>
      </c>
      <c r="D30" s="150">
        <v>0.61432876148918691</v>
      </c>
      <c r="E30" s="334">
        <v>6883.4315746549901</v>
      </c>
      <c r="F30" s="150">
        <v>0.1583997382065489</v>
      </c>
      <c r="G30" s="334">
        <v>5202.844060661796</v>
      </c>
      <c r="H30" s="150">
        <v>0.11972649516453326</v>
      </c>
      <c r="I30" s="334">
        <v>479.03132211770492</v>
      </c>
      <c r="J30" s="150">
        <v>1.1023344271419537E-2</v>
      </c>
      <c r="K30" s="334">
        <v>4194.4529427991629</v>
      </c>
      <c r="L30" s="150">
        <v>9.6521660868311446E-2</v>
      </c>
      <c r="M30" s="334">
        <v>43456.079237196624</v>
      </c>
      <c r="N30" s="942"/>
      <c r="P30" s="334">
        <v>33062.40266604627</v>
      </c>
      <c r="Q30" s="943">
        <v>0.76082341634139439</v>
      </c>
      <c r="R30" s="334">
        <v>10188.440032515689</v>
      </c>
      <c r="S30" s="943">
        <v>0.23445373377805337</v>
      </c>
      <c r="T30" s="334">
        <v>205.23653863466714</v>
      </c>
      <c r="U30" s="150">
        <v>4.7228498805523414E-3</v>
      </c>
      <c r="V30" s="334">
        <v>43456.079237196624</v>
      </c>
      <c r="W30" s="937"/>
      <c r="X30" s="120"/>
      <c r="Y30" s="148" t="s">
        <v>277</v>
      </c>
      <c r="Z30" s="334">
        <v>593.84579279007323</v>
      </c>
      <c r="AA30" s="150">
        <v>1.3665425027156281E-2</v>
      </c>
      <c r="AB30" s="334">
        <v>3213.9249920485668</v>
      </c>
      <c r="AC30" s="150">
        <v>7.3958006531283621E-2</v>
      </c>
      <c r="AD30" s="334">
        <v>12389.070385337835</v>
      </c>
      <c r="AE30" s="150">
        <v>0.28509406745404903</v>
      </c>
      <c r="AF30" s="334">
        <v>17558.641328847483</v>
      </c>
      <c r="AG30" s="150">
        <v>0.4040548902952571</v>
      </c>
      <c r="AH30" s="334">
        <v>9700.5967381726732</v>
      </c>
      <c r="AI30" s="150">
        <v>0.22322761069225402</v>
      </c>
      <c r="AJ30" s="334">
        <v>43456.079237196631</v>
      </c>
      <c r="AK30" s="938">
        <v>27259.238067020156</v>
      </c>
      <c r="AL30" s="532">
        <v>0.62728250098751115</v>
      </c>
      <c r="AM30" s="148" t="s">
        <v>277</v>
      </c>
      <c r="AN30" s="334">
        <v>308.43679350847384</v>
      </c>
      <c r="AO30" s="150">
        <v>7.097667321180336E-3</v>
      </c>
      <c r="AP30" s="334">
        <v>391.64347056052708</v>
      </c>
      <c r="AQ30" s="150">
        <v>9.0123977458439527E-3</v>
      </c>
      <c r="AR30" s="334">
        <v>1519.8617914020433</v>
      </c>
      <c r="AS30" s="150">
        <v>3.4974664490695785E-2</v>
      </c>
      <c r="AT30" s="334">
        <v>41236.137181725586</v>
      </c>
      <c r="AU30" s="150">
        <v>0.94891527044227986</v>
      </c>
      <c r="AV30" s="334">
        <v>43456.079237196631</v>
      </c>
      <c r="AY30" s="147"/>
      <c r="AZ30" s="148" t="s">
        <v>277</v>
      </c>
      <c r="BA30" s="334">
        <v>46.479210261502118</v>
      </c>
      <c r="BB30" s="150">
        <v>1.7410343978448114E-3</v>
      </c>
      <c r="BC30" s="334">
        <v>150.35062168887418</v>
      </c>
      <c r="BD30" s="150">
        <v>5.6318857963578136E-3</v>
      </c>
      <c r="BE30" s="334">
        <v>1530.2255532473628</v>
      </c>
      <c r="BF30" s="150">
        <v>5.7319720143168038E-2</v>
      </c>
      <c r="BG30" s="334">
        <v>7398.3641856376971</v>
      </c>
      <c r="BH30" s="150">
        <v>0.27713049474180251</v>
      </c>
      <c r="BI30" s="334">
        <v>6234.7695371002992</v>
      </c>
      <c r="BJ30" s="150">
        <v>0.23354416233955569</v>
      </c>
      <c r="BK30" s="334">
        <v>7610.9762196349548</v>
      </c>
      <c r="BL30" s="150">
        <v>0.28509459014063454</v>
      </c>
      <c r="BM30" s="334">
        <v>3725.1540093922822</v>
      </c>
      <c r="BN30" s="150">
        <v>0.13953811244063669</v>
      </c>
      <c r="BP30" s="334">
        <v>73.108775084640314</v>
      </c>
      <c r="BQ30" s="150">
        <v>1.0620977965965277E-2</v>
      </c>
      <c r="BR30" s="334">
        <v>350.03496452340983</v>
      </c>
      <c r="BS30" s="150">
        <v>5.0851811444200229E-2</v>
      </c>
      <c r="BT30" s="334">
        <v>2428.5221119784801</v>
      </c>
      <c r="BU30" s="150">
        <v>0.35280689371858859</v>
      </c>
      <c r="BV30" s="334">
        <v>2455.423652367791</v>
      </c>
      <c r="BW30" s="150">
        <v>0.35671505204013904</v>
      </c>
      <c r="BX30" s="334">
        <v>863.89719080975431</v>
      </c>
      <c r="BY30" s="150">
        <v>0.12550385391941002</v>
      </c>
      <c r="BZ30" s="334">
        <v>550.60656273374582</v>
      </c>
      <c r="CA30" s="150">
        <v>7.9990126546924126E-2</v>
      </c>
      <c r="CB30" s="334">
        <v>161.83831715716832</v>
      </c>
      <c r="CC30" s="150">
        <v>2.351128436477266E-2</v>
      </c>
      <c r="CE30" s="334">
        <v>78.439697671073944</v>
      </c>
      <c r="CF30" s="150">
        <v>1.5076311485894601E-2</v>
      </c>
      <c r="CG30" s="334">
        <v>185.41703026969145</v>
      </c>
      <c r="CH30" s="150">
        <v>3.5637629747854983E-2</v>
      </c>
      <c r="CI30" s="334">
        <v>1210.4340763505393</v>
      </c>
      <c r="CJ30" s="150">
        <v>0.23264854034402357</v>
      </c>
      <c r="CK30" s="334">
        <v>2283.8111984169022</v>
      </c>
      <c r="CL30" s="150">
        <v>0.43895438183215585</v>
      </c>
      <c r="CM30" s="334">
        <v>829.44976214516544</v>
      </c>
      <c r="CN30" s="150">
        <v>0.15942237600710646</v>
      </c>
      <c r="CO30" s="334">
        <v>463.13155336449751</v>
      </c>
      <c r="CP30" s="150">
        <v>8.9015074825361515E-2</v>
      </c>
      <c r="CQ30" s="334">
        <v>152.16074244392706</v>
      </c>
      <c r="CR30" s="150">
        <v>2.9245685757603196E-2</v>
      </c>
      <c r="CT30" s="334">
        <v>8.4689461168539442</v>
      </c>
      <c r="CU30" s="150">
        <v>1.7679315998407722E-2</v>
      </c>
      <c r="CV30" s="334">
        <v>33.407154652915487</v>
      </c>
      <c r="CW30" s="150">
        <v>6.9738977620980844E-2</v>
      </c>
      <c r="CX30" s="334">
        <v>160.48428043983316</v>
      </c>
      <c r="CY30" s="150">
        <v>0.33501834437540151</v>
      </c>
      <c r="CZ30" s="334">
        <v>155.85009370984955</v>
      </c>
      <c r="DA30" s="150">
        <v>0.3253442656335423</v>
      </c>
      <c r="DB30" s="334">
        <v>75.031738349728897</v>
      </c>
      <c r="DC30" s="150">
        <v>0.1566322177389739</v>
      </c>
      <c r="DD30" s="334">
        <v>42.878257555780586</v>
      </c>
      <c r="DE30" s="150">
        <v>8.9510342176006563E-2</v>
      </c>
      <c r="DF30" s="334">
        <v>2.9108512927432821</v>
      </c>
      <c r="DG30" s="150">
        <v>6.0765364566871555E-3</v>
      </c>
      <c r="DI30" s="334">
        <v>18.984849749407537</v>
      </c>
      <c r="DJ30" s="150">
        <v>4.5261801737458574E-3</v>
      </c>
      <c r="DK30" s="334">
        <v>75.211500265388395</v>
      </c>
      <c r="DL30" s="150">
        <v>1.7931182275988559E-2</v>
      </c>
      <c r="DM30" s="334">
        <v>687.51301734750712</v>
      </c>
      <c r="DN30" s="150">
        <v>0.16391005614398338</v>
      </c>
      <c r="DO30" s="334">
        <v>1675.622436810859</v>
      </c>
      <c r="DP30" s="150">
        <v>0.39948533447907381</v>
      </c>
      <c r="DQ30" s="334">
        <v>884.39530534594053</v>
      </c>
      <c r="DR30" s="150">
        <v>0.21084878467029372</v>
      </c>
      <c r="DS30" s="334">
        <v>627.42955579182023</v>
      </c>
      <c r="DT30" s="150">
        <v>0.14958555128600534</v>
      </c>
      <c r="DU30" s="334">
        <v>225.29627748824035</v>
      </c>
      <c r="DV30" s="150">
        <v>5.3712910970909397E-2</v>
      </c>
    </row>
    <row r="31" spans="1:126" s="119" customFormat="1" x14ac:dyDescent="0.2">
      <c r="A31" s="120">
        <v>97210</v>
      </c>
      <c r="B31" s="134" t="s">
        <v>33</v>
      </c>
      <c r="C31" s="332">
        <v>5069.7452026404389</v>
      </c>
      <c r="D31" s="136">
        <v>0.67692276855215927</v>
      </c>
      <c r="E31" s="332">
        <v>903.96995673488686</v>
      </c>
      <c r="F31" s="136">
        <v>0.12069992106945621</v>
      </c>
      <c r="G31" s="332">
        <v>752.49665434558472</v>
      </c>
      <c r="H31" s="136">
        <v>0.10047489533015438</v>
      </c>
      <c r="I31" s="332">
        <v>87.693955817885566</v>
      </c>
      <c r="J31" s="136">
        <v>1.1709076686263588E-2</v>
      </c>
      <c r="K31" s="332">
        <v>675.49396432434014</v>
      </c>
      <c r="L31" s="136">
        <v>9.0193338361966566E-2</v>
      </c>
      <c r="M31" s="332">
        <v>7489.3997338631361</v>
      </c>
      <c r="N31" s="935"/>
      <c r="P31" s="332">
        <v>5885.9306057628637</v>
      </c>
      <c r="Q31" s="936">
        <v>0.78590151613216397</v>
      </c>
      <c r="R31" s="332">
        <v>1550.9059891494487</v>
      </c>
      <c r="S31" s="936">
        <v>0.20708014584093642</v>
      </c>
      <c r="T31" s="944">
        <v>52.563138950823713</v>
      </c>
      <c r="U31" s="136">
        <v>7.0183380268996429E-3</v>
      </c>
      <c r="V31" s="331">
        <v>7489.3997338631361</v>
      </c>
      <c r="W31" s="937"/>
      <c r="X31" s="120"/>
      <c r="Y31" s="134" t="s">
        <v>33</v>
      </c>
      <c r="Z31" s="332">
        <v>67.604429357942408</v>
      </c>
      <c r="AA31" s="136">
        <v>9.0266819451858896E-3</v>
      </c>
      <c r="AB31" s="332">
        <v>696.85098453629371</v>
      </c>
      <c r="AC31" s="136">
        <v>9.304497146620426E-2</v>
      </c>
      <c r="AD31" s="332">
        <v>2265.0138489310139</v>
      </c>
      <c r="AE31" s="136">
        <v>0.30242929065326934</v>
      </c>
      <c r="AF31" s="332">
        <v>3145.6781384122642</v>
      </c>
      <c r="AG31" s="136">
        <v>0.42001739127224791</v>
      </c>
      <c r="AH31" s="332">
        <v>1314.2523326256244</v>
      </c>
      <c r="AI31" s="136">
        <v>0.17548166466309231</v>
      </c>
      <c r="AJ31" s="332">
        <v>7489.3997338631389</v>
      </c>
      <c r="AK31" s="938">
        <v>4459.9304710378883</v>
      </c>
      <c r="AL31" s="532">
        <v>0.59549905593534025</v>
      </c>
      <c r="AM31" s="134" t="s">
        <v>33</v>
      </c>
      <c r="AN31" s="332">
        <v>85.564891917629325</v>
      </c>
      <c r="AO31" s="136">
        <v>1.1424799711350667E-2</v>
      </c>
      <c r="AP31" s="332">
        <v>55.077927260439409</v>
      </c>
      <c r="AQ31" s="136">
        <v>7.3541177153899151E-3</v>
      </c>
      <c r="AR31" s="332">
        <v>517.30495121406</v>
      </c>
      <c r="AS31" s="136">
        <v>6.9071617165135199E-2</v>
      </c>
      <c r="AT31" s="332">
        <v>6831.4519634710086</v>
      </c>
      <c r="AU31" s="136">
        <v>0.91214946540812425</v>
      </c>
      <c r="AV31" s="332">
        <v>7489.399733863137</v>
      </c>
      <c r="AY31" s="140">
        <v>97210</v>
      </c>
      <c r="AZ31" s="134" t="s">
        <v>33</v>
      </c>
      <c r="BA31" s="332">
        <v>10.04880857026091</v>
      </c>
      <c r="BB31" s="136">
        <v>1.982113137565032E-3</v>
      </c>
      <c r="BC31" s="332">
        <v>22.549679657025081</v>
      </c>
      <c r="BD31" s="136">
        <v>4.4478921041792583E-3</v>
      </c>
      <c r="BE31" s="332">
        <v>295.76791144479279</v>
      </c>
      <c r="BF31" s="136">
        <v>5.8339798081124494E-2</v>
      </c>
      <c r="BG31" s="332">
        <v>1527.5801012929398</v>
      </c>
      <c r="BH31" s="136">
        <v>0.30131299310611137</v>
      </c>
      <c r="BI31" s="332">
        <v>1166.5350971720895</v>
      </c>
      <c r="BJ31" s="136">
        <v>0.23009738173124192</v>
      </c>
      <c r="BK31" s="332">
        <v>1429.8561212639452</v>
      </c>
      <c r="BL31" s="136">
        <v>0.28203707762655283</v>
      </c>
      <c r="BM31" s="332">
        <v>617.40748323938647</v>
      </c>
      <c r="BN31" s="136">
        <v>0.12178274421322527</v>
      </c>
      <c r="BP31" s="332">
        <v>14.98930734453063</v>
      </c>
      <c r="BQ31" s="136">
        <v>1.6581643264640754E-2</v>
      </c>
      <c r="BR31" s="332">
        <v>37.652492740091418</v>
      </c>
      <c r="BS31" s="136">
        <v>4.1652371806792259E-2</v>
      </c>
      <c r="BT31" s="332">
        <v>349.08376372293742</v>
      </c>
      <c r="BU31" s="136">
        <v>0.38616743966117834</v>
      </c>
      <c r="BV31" s="332">
        <v>354.1398553012703</v>
      </c>
      <c r="BW31" s="136">
        <v>0.39176064720160958</v>
      </c>
      <c r="BX31" s="332">
        <v>105.42647949053591</v>
      </c>
      <c r="BY31" s="136">
        <v>0.11662608774226665</v>
      </c>
      <c r="BZ31" s="332">
        <v>40.121620566117045</v>
      </c>
      <c r="CA31" s="136">
        <v>4.4383798672950558E-2</v>
      </c>
      <c r="CB31" s="332">
        <v>2.5564375694042698</v>
      </c>
      <c r="CC31" s="136">
        <v>2.8280116505619807E-3</v>
      </c>
      <c r="CE31" s="332">
        <v>5.0014673312003399</v>
      </c>
      <c r="CF31" s="136">
        <v>6.6464977648969213E-3</v>
      </c>
      <c r="CG31" s="332">
        <v>12.548842925551909</v>
      </c>
      <c r="CH31" s="136">
        <v>1.6676277366927457E-2</v>
      </c>
      <c r="CI31" s="332">
        <v>209.90468776954881</v>
      </c>
      <c r="CJ31" s="136">
        <v>0.2789443468716738</v>
      </c>
      <c r="CK31" s="332">
        <v>334.82205593921265</v>
      </c>
      <c r="CL31" s="136">
        <v>0.44494823200296296</v>
      </c>
      <c r="CM31" s="332">
        <v>117.51564035162529</v>
      </c>
      <c r="CN31" s="136">
        <v>0.15616765825201415</v>
      </c>
      <c r="CO31" s="332">
        <v>50.121410237118774</v>
      </c>
      <c r="CP31" s="136">
        <v>6.6606821369468147E-2</v>
      </c>
      <c r="CQ31" s="332">
        <v>22.582549791327029</v>
      </c>
      <c r="CR31" s="136">
        <v>3.0010166372056685E-2</v>
      </c>
      <c r="CT31" s="332">
        <v>0</v>
      </c>
      <c r="CU31" s="136">
        <v>0</v>
      </c>
      <c r="CV31" s="332">
        <v>15.04325401215409</v>
      </c>
      <c r="CW31" s="136">
        <v>0.17154265504220706</v>
      </c>
      <c r="CX31" s="332">
        <v>27.569621783766149</v>
      </c>
      <c r="CY31" s="136">
        <v>0.3143845151770791</v>
      </c>
      <c r="CZ31" s="332">
        <v>25.021604724287378</v>
      </c>
      <c r="DA31" s="136">
        <v>0.28532872637482404</v>
      </c>
      <c r="DB31" s="332">
        <v>7.5008023761821701</v>
      </c>
      <c r="DC31" s="136">
        <v>8.5533858134523202E-2</v>
      </c>
      <c r="DD31" s="332">
        <v>10.00223535209151</v>
      </c>
      <c r="DE31" s="136">
        <v>0.11405843491498088</v>
      </c>
      <c r="DF31" s="332">
        <v>2.5564375694042698</v>
      </c>
      <c r="DG31" s="136">
        <v>2.9151810356385737E-2</v>
      </c>
      <c r="DI31" s="332">
        <v>4.9969019883829899</v>
      </c>
      <c r="DJ31" s="136">
        <v>7.3974043474705495E-3</v>
      </c>
      <c r="DK31" s="332">
        <v>15.042554701844921</v>
      </c>
      <c r="DL31" s="136">
        <v>2.2268969815135462E-2</v>
      </c>
      <c r="DM31" s="332">
        <v>175.07013991141108</v>
      </c>
      <c r="DN31" s="136">
        <v>0.25917350732589328</v>
      </c>
      <c r="DO31" s="332">
        <v>284.3906844817356</v>
      </c>
      <c r="DP31" s="136">
        <v>0.4210114368174942</v>
      </c>
      <c r="DQ31" s="332">
        <v>127.96246692909355</v>
      </c>
      <c r="DR31" s="136">
        <v>0.18943539644663954</v>
      </c>
      <c r="DS31" s="332">
        <v>55.376588847400861</v>
      </c>
      <c r="DT31" s="136">
        <v>8.1979398443317031E-2</v>
      </c>
      <c r="DU31" s="332">
        <v>12.654627464471289</v>
      </c>
      <c r="DV31" s="136">
        <v>1.8733886804050165E-2</v>
      </c>
    </row>
    <row r="32" spans="1:126" s="119" customFormat="1" x14ac:dyDescent="0.2">
      <c r="A32" s="120">
        <v>97217</v>
      </c>
      <c r="B32" s="141" t="s">
        <v>14</v>
      </c>
      <c r="C32" s="331">
        <v>2174.1251607220552</v>
      </c>
      <c r="D32" s="142">
        <v>0.58817116380485146</v>
      </c>
      <c r="E32" s="331">
        <v>423.13835380132673</v>
      </c>
      <c r="F32" s="142">
        <v>0.11447260834014718</v>
      </c>
      <c r="G32" s="331">
        <v>777.76859317767673</v>
      </c>
      <c r="H32" s="142">
        <v>0.21041155628236574</v>
      </c>
      <c r="I32" s="331">
        <v>86.642615302176452</v>
      </c>
      <c r="J32" s="142">
        <v>2.3439629326792048E-2</v>
      </c>
      <c r="K32" s="331">
        <v>234.74103913264085</v>
      </c>
      <c r="L32" s="142">
        <v>6.3505042245843565E-2</v>
      </c>
      <c r="M32" s="331">
        <v>3696.4157621358759</v>
      </c>
      <c r="N32" s="935"/>
      <c r="P32" s="331">
        <v>2408.8661998546963</v>
      </c>
      <c r="Q32" s="940">
        <v>0.65167620605069509</v>
      </c>
      <c r="R32" s="331">
        <v>1243.2207823591364</v>
      </c>
      <c r="S32" s="940">
        <v>0.33633142545652772</v>
      </c>
      <c r="T32" s="519">
        <v>44.328779922043168</v>
      </c>
      <c r="U32" s="142">
        <v>1.1992368492777164E-2</v>
      </c>
      <c r="V32" s="331">
        <v>3696.4157621358759</v>
      </c>
      <c r="W32" s="937"/>
      <c r="X32" s="120"/>
      <c r="Y32" s="141" t="s">
        <v>14</v>
      </c>
      <c r="Z32" s="331">
        <v>121.90414478562036</v>
      </c>
      <c r="AA32" s="142">
        <v>3.297901335513765E-2</v>
      </c>
      <c r="AB32" s="331">
        <v>342.54057212488362</v>
      </c>
      <c r="AC32" s="142">
        <v>9.2668301989642612E-2</v>
      </c>
      <c r="AD32" s="331">
        <v>1082.0252190062499</v>
      </c>
      <c r="AE32" s="142">
        <v>0.29272281275551815</v>
      </c>
      <c r="AF32" s="331">
        <v>1349.0053708094681</v>
      </c>
      <c r="AG32" s="142">
        <v>0.3649495775415631</v>
      </c>
      <c r="AH32" s="331">
        <v>800.94045540965431</v>
      </c>
      <c r="AI32" s="142">
        <v>0.21668029435813493</v>
      </c>
      <c r="AJ32" s="331">
        <v>3696.4157621358759</v>
      </c>
      <c r="AK32" s="938">
        <v>2149.9458262191224</v>
      </c>
      <c r="AL32" s="532">
        <v>0.58162987189969806</v>
      </c>
      <c r="AM32" s="141" t="s">
        <v>14</v>
      </c>
      <c r="AN32" s="331">
        <v>45.336252192999297</v>
      </c>
      <c r="AO32" s="142">
        <v>1.2264922322158625E-2</v>
      </c>
      <c r="AP32" s="331">
        <v>11.082194980510939</v>
      </c>
      <c r="AQ32" s="142">
        <v>2.9980921231943305E-3</v>
      </c>
      <c r="AR32" s="331">
        <v>152.12831291428654</v>
      </c>
      <c r="AS32" s="142">
        <v>4.1155628236576723E-2</v>
      </c>
      <c r="AT32" s="331">
        <v>3487.8690020480794</v>
      </c>
      <c r="AU32" s="142">
        <v>0.94358135731807025</v>
      </c>
      <c r="AV32" s="331">
        <v>3696.4157621358763</v>
      </c>
      <c r="AY32" s="140">
        <v>97217</v>
      </c>
      <c r="AZ32" s="141" t="s">
        <v>14</v>
      </c>
      <c r="BA32" s="331">
        <v>6.04483362573324</v>
      </c>
      <c r="BB32" s="142">
        <v>2.7803521779425394E-3</v>
      </c>
      <c r="BC32" s="331">
        <v>16.119556335288639</v>
      </c>
      <c r="BD32" s="142">
        <v>7.4142724745134385E-3</v>
      </c>
      <c r="BE32" s="331">
        <v>114.85183888893155</v>
      </c>
      <c r="BF32" s="142">
        <v>5.2826691380908251E-2</v>
      </c>
      <c r="BG32" s="331">
        <v>610.52819619905733</v>
      </c>
      <c r="BH32" s="142">
        <v>0.28081556997219653</v>
      </c>
      <c r="BI32" s="331">
        <v>543.02755404503603</v>
      </c>
      <c r="BJ32" s="142">
        <v>0.24976830398517147</v>
      </c>
      <c r="BK32" s="331">
        <v>628.6626970762569</v>
      </c>
      <c r="BL32" s="142">
        <v>0.28915662650602408</v>
      </c>
      <c r="BM32" s="331">
        <v>254.8904845517516</v>
      </c>
      <c r="BN32" s="142">
        <v>0.11723818350324375</v>
      </c>
      <c r="BP32" s="331">
        <v>7.0523058966887797</v>
      </c>
      <c r="BQ32" s="142">
        <v>1.666666666666667E-2</v>
      </c>
      <c r="BR32" s="331">
        <v>14.104611793377561</v>
      </c>
      <c r="BS32" s="142">
        <v>3.333333333333334E-2</v>
      </c>
      <c r="BT32" s="331">
        <v>141.04611793377561</v>
      </c>
      <c r="BU32" s="142">
        <v>0.33333333333333343</v>
      </c>
      <c r="BV32" s="331">
        <v>160.18809108193085</v>
      </c>
      <c r="BW32" s="142">
        <v>0.37857142857142861</v>
      </c>
      <c r="BX32" s="331">
        <v>59.440863986376854</v>
      </c>
      <c r="BY32" s="142">
        <v>0.14047619047619048</v>
      </c>
      <c r="BZ32" s="331">
        <v>29.216695857710661</v>
      </c>
      <c r="CA32" s="142">
        <v>6.9047619047619066E-2</v>
      </c>
      <c r="CB32" s="331">
        <v>12.08966725146648</v>
      </c>
      <c r="CC32" s="142">
        <v>2.8571428571428577E-2</v>
      </c>
      <c r="CE32" s="331">
        <v>5.0373613547777003</v>
      </c>
      <c r="CF32" s="142">
        <v>6.4766839378238355E-3</v>
      </c>
      <c r="CG32" s="331">
        <v>36.26900175439944</v>
      </c>
      <c r="CH32" s="142">
        <v>4.6632124352331612E-2</v>
      </c>
      <c r="CI32" s="331">
        <v>195.44962056537472</v>
      </c>
      <c r="CJ32" s="142">
        <v>0.25129533678756477</v>
      </c>
      <c r="CK32" s="331">
        <v>306.27157037048414</v>
      </c>
      <c r="CL32" s="142">
        <v>0.39378238341968919</v>
      </c>
      <c r="CM32" s="331">
        <v>132.98633976613127</v>
      </c>
      <c r="CN32" s="142">
        <v>0.17098445595854925</v>
      </c>
      <c r="CO32" s="331">
        <v>78.582837134532127</v>
      </c>
      <c r="CP32" s="142">
        <v>0.10103626943005184</v>
      </c>
      <c r="CQ32" s="331">
        <v>23.171862231977421</v>
      </c>
      <c r="CR32" s="142">
        <v>2.9792746113989646E-2</v>
      </c>
      <c r="CT32" s="331">
        <v>5.0373613547777003</v>
      </c>
      <c r="CU32" s="142">
        <v>5.8139534883720922E-2</v>
      </c>
      <c r="CV32" s="331">
        <v>8.0597781676443194</v>
      </c>
      <c r="CW32" s="142">
        <v>9.3023255813953473E-2</v>
      </c>
      <c r="CX32" s="331">
        <v>33.246584941532824</v>
      </c>
      <c r="CY32" s="142">
        <v>0.38372093023255816</v>
      </c>
      <c r="CZ32" s="331">
        <v>24.17933450293296</v>
      </c>
      <c r="DA32" s="142">
        <v>0.27906976744186041</v>
      </c>
      <c r="DB32" s="331">
        <v>12.08966725146648</v>
      </c>
      <c r="DC32" s="142">
        <v>0.1395348837209302</v>
      </c>
      <c r="DD32" s="331">
        <v>4.0298890838221597</v>
      </c>
      <c r="DE32" s="142">
        <v>4.6511627906976737E-2</v>
      </c>
      <c r="DF32" s="331">
        <v>0</v>
      </c>
      <c r="DG32" s="142">
        <v>0</v>
      </c>
      <c r="DI32" s="331">
        <v>1.0074722709555399</v>
      </c>
      <c r="DJ32" s="142">
        <v>4.2918454935622309E-3</v>
      </c>
      <c r="DK32" s="331">
        <v>5.0373613547776994</v>
      </c>
      <c r="DL32" s="142">
        <v>2.1459227467811155E-2</v>
      </c>
      <c r="DM32" s="331">
        <v>55.410974902554699</v>
      </c>
      <c r="DN32" s="142">
        <v>0.23605150214592271</v>
      </c>
      <c r="DO32" s="331">
        <v>83.620198489309828</v>
      </c>
      <c r="DP32" s="142">
        <v>0.35622317596566522</v>
      </c>
      <c r="DQ32" s="331">
        <v>39.291418567266057</v>
      </c>
      <c r="DR32" s="142">
        <v>0.16738197424892701</v>
      </c>
      <c r="DS32" s="331">
        <v>35.261529483443894</v>
      </c>
      <c r="DT32" s="142">
        <v>0.15021459227467807</v>
      </c>
      <c r="DU32" s="331">
        <v>15.1120840643331</v>
      </c>
      <c r="DV32" s="142">
        <v>6.4377682403433473E-2</v>
      </c>
    </row>
    <row r="33" spans="1:126" s="119" customFormat="1" x14ac:dyDescent="0.2">
      <c r="A33" s="120">
        <v>97220</v>
      </c>
      <c r="B33" s="141" t="s">
        <v>28</v>
      </c>
      <c r="C33" s="331">
        <v>3594.583982121901</v>
      </c>
      <c r="D33" s="142">
        <v>0.67810414479552827</v>
      </c>
      <c r="E33" s="331">
        <v>668.7478628255119</v>
      </c>
      <c r="F33" s="142">
        <v>0.12615665675376406</v>
      </c>
      <c r="G33" s="331">
        <v>440.90288674597349</v>
      </c>
      <c r="H33" s="142">
        <v>8.3174597239002265E-2</v>
      </c>
      <c r="I33" s="331">
        <v>40.070785196793693</v>
      </c>
      <c r="J33" s="142">
        <v>7.559196185789833E-3</v>
      </c>
      <c r="K33" s="331">
        <v>556.62651502623248</v>
      </c>
      <c r="L33" s="142">
        <v>0.10500540502591557</v>
      </c>
      <c r="M33" s="331">
        <v>5300.9320319164126</v>
      </c>
      <c r="N33" s="935"/>
      <c r="P33" s="331">
        <v>3902.6601346962152</v>
      </c>
      <c r="Q33" s="940">
        <v>0.73622150052078883</v>
      </c>
      <c r="R33" s="331">
        <v>1370.7270379418142</v>
      </c>
      <c r="S33" s="940">
        <v>0.2585822700024818</v>
      </c>
      <c r="T33" s="519">
        <v>27.544859278383228</v>
      </c>
      <c r="U33" s="142">
        <v>5.1962294767294174E-3</v>
      </c>
      <c r="V33" s="331">
        <v>5300.9320319164126</v>
      </c>
      <c r="W33" s="937"/>
      <c r="X33" s="120"/>
      <c r="Y33" s="141" t="s">
        <v>28</v>
      </c>
      <c r="Z33" s="331">
        <v>20.029125702727409</v>
      </c>
      <c r="AA33" s="142">
        <v>3.7784158676500527E-3</v>
      </c>
      <c r="AB33" s="331">
        <v>447.95921644185592</v>
      </c>
      <c r="AC33" s="142">
        <v>8.4505746111200042E-2</v>
      </c>
      <c r="AD33" s="331">
        <v>1889.2705572679329</v>
      </c>
      <c r="AE33" s="142">
        <v>0.35640346752095931</v>
      </c>
      <c r="AF33" s="331">
        <v>2391.6984242168242</v>
      </c>
      <c r="AG33" s="142">
        <v>0.45118451053826653</v>
      </c>
      <c r="AH33" s="331">
        <v>551.97470828707219</v>
      </c>
      <c r="AI33" s="142">
        <v>0.10412785996192457</v>
      </c>
      <c r="AJ33" s="331">
        <v>5300.9320319164126</v>
      </c>
      <c r="AK33" s="938">
        <v>2943.6731325038963</v>
      </c>
      <c r="AL33" s="532">
        <v>0.55531237050019111</v>
      </c>
      <c r="AM33" s="141" t="s">
        <v>28</v>
      </c>
      <c r="AN33" s="331">
        <v>25.0516626233984</v>
      </c>
      <c r="AO33" s="142">
        <v>4.7258977237521057E-3</v>
      </c>
      <c r="AP33" s="331">
        <v>47.58916946503404</v>
      </c>
      <c r="AQ33" s="142">
        <v>8.9775098376104669E-3</v>
      </c>
      <c r="AR33" s="331">
        <v>165.37922160800116</v>
      </c>
      <c r="AS33" s="142">
        <v>3.1198140367065346E-2</v>
      </c>
      <c r="AT33" s="331">
        <v>5062.9119782199787</v>
      </c>
      <c r="AU33" s="142">
        <v>0.95509845207157207</v>
      </c>
      <c r="AV33" s="331">
        <v>5300.9320319164126</v>
      </c>
      <c r="AY33" s="140">
        <v>97220</v>
      </c>
      <c r="AZ33" s="141" t="s">
        <v>28</v>
      </c>
      <c r="BA33" s="331">
        <v>7.5267848968818098</v>
      </c>
      <c r="BB33" s="142">
        <v>2.0939237848711244E-3</v>
      </c>
      <c r="BC33" s="331">
        <v>22.548503252685951</v>
      </c>
      <c r="BD33" s="142">
        <v>6.2729104021031819E-3</v>
      </c>
      <c r="BE33" s="331">
        <v>127.78649368816015</v>
      </c>
      <c r="BF33" s="142">
        <v>3.5549731018588451E-2</v>
      </c>
      <c r="BG33" s="331">
        <v>1094.7281963137887</v>
      </c>
      <c r="BH33" s="142">
        <v>0.30454934472488387</v>
      </c>
      <c r="BI33" s="331">
        <v>889.26499398762041</v>
      </c>
      <c r="BJ33" s="142">
        <v>0.24739023998618132</v>
      </c>
      <c r="BK33" s="331">
        <v>1011.8970941318421</v>
      </c>
      <c r="BL33" s="142">
        <v>0.28150603774028787</v>
      </c>
      <c r="BM33" s="331">
        <v>440.83191585092197</v>
      </c>
      <c r="BN33" s="142">
        <v>0.12263781234308418</v>
      </c>
      <c r="BP33" s="331">
        <v>5.0041208199786</v>
      </c>
      <c r="BQ33" s="142">
        <v>7.4828214012315477E-3</v>
      </c>
      <c r="BR33" s="331">
        <v>45.095177741742958</v>
      </c>
      <c r="BS33" s="142">
        <v>6.7432256981296831E-2</v>
      </c>
      <c r="BT33" s="331">
        <v>212.87064781392507</v>
      </c>
      <c r="BU33" s="142">
        <v>0.31831226632191389</v>
      </c>
      <c r="BV33" s="331">
        <v>255.48699264452762</v>
      </c>
      <c r="BW33" s="142">
        <v>0.3820378454221523</v>
      </c>
      <c r="BX33" s="331">
        <v>87.680993405578306</v>
      </c>
      <c r="BY33" s="142">
        <v>0.13111218484515116</v>
      </c>
      <c r="BZ33" s="331">
        <v>55.108426040799642</v>
      </c>
      <c r="CA33" s="142">
        <v>8.2405386400731417E-2</v>
      </c>
      <c r="CB33" s="331">
        <v>7.5015043589597097</v>
      </c>
      <c r="CC33" s="142">
        <v>1.1217238627522889E-2</v>
      </c>
      <c r="CE33" s="331">
        <v>7.5141446279207598</v>
      </c>
      <c r="CF33" s="142">
        <v>1.7042629689675948E-2</v>
      </c>
      <c r="CG33" s="331">
        <v>20.065322069751829</v>
      </c>
      <c r="CH33" s="142">
        <v>4.5509618269549863E-2</v>
      </c>
      <c r="CI33" s="331">
        <v>117.70364759207531</v>
      </c>
      <c r="CJ33" s="142">
        <v>0.26696048297794511</v>
      </c>
      <c r="CK33" s="331">
        <v>192.93177385103067</v>
      </c>
      <c r="CL33" s="142">
        <v>0.43758337640957307</v>
      </c>
      <c r="CM33" s="331">
        <v>65.1189193235018</v>
      </c>
      <c r="CN33" s="142">
        <v>0.14769447259486898</v>
      </c>
      <c r="CO33" s="331">
        <v>30.061665752730509</v>
      </c>
      <c r="CP33" s="142">
        <v>6.8182056993540532E-2</v>
      </c>
      <c r="CQ33" s="331">
        <v>7.5074135289625499</v>
      </c>
      <c r="CR33" s="142">
        <v>1.7027363064846413E-2</v>
      </c>
      <c r="CT33" s="331">
        <v>0</v>
      </c>
      <c r="CU33" s="142">
        <v>0</v>
      </c>
      <c r="CV33" s="331">
        <v>2.5032927089839498</v>
      </c>
      <c r="CW33" s="142">
        <v>6.2471765818660659E-2</v>
      </c>
      <c r="CX33" s="331">
        <v>2.5058637845954199</v>
      </c>
      <c r="CY33" s="142">
        <v>6.2535929163572493E-2</v>
      </c>
      <c r="CZ33" s="331">
        <v>10.009090429561899</v>
      </c>
      <c r="DA33" s="142">
        <v>0.24978523331663557</v>
      </c>
      <c r="DB33" s="331">
        <v>12.519034620531219</v>
      </c>
      <c r="DC33" s="142">
        <v>0.31242299243821514</v>
      </c>
      <c r="DD33" s="331">
        <v>10.02848865813049</v>
      </c>
      <c r="DE33" s="142">
        <v>0.25026933235470838</v>
      </c>
      <c r="DF33" s="331">
        <v>2.5050149949907201</v>
      </c>
      <c r="DG33" s="142">
        <v>6.2514746908207866E-2</v>
      </c>
      <c r="DI33" s="331">
        <v>2.51174609394893</v>
      </c>
      <c r="DJ33" s="142">
        <v>4.512444208358557E-3</v>
      </c>
      <c r="DK33" s="331">
        <v>9.5284923630821048</v>
      </c>
      <c r="DL33" s="142">
        <v>1.7118286868948472E-2</v>
      </c>
      <c r="DM33" s="331">
        <v>120.74377732544583</v>
      </c>
      <c r="DN33" s="142">
        <v>0.21692063540982318</v>
      </c>
      <c r="DO33" s="331">
        <v>228.45218060930065</v>
      </c>
      <c r="DP33" s="142">
        <v>0.41042274207604762</v>
      </c>
      <c r="DQ33" s="331">
        <v>107.72111670823283</v>
      </c>
      <c r="DR33" s="142">
        <v>0.19352494680056012</v>
      </c>
      <c r="DS33" s="331">
        <v>80.148299338693647</v>
      </c>
      <c r="DT33" s="142">
        <v>0.14398936661311659</v>
      </c>
      <c r="DU33" s="331">
        <v>7.5209025875283002</v>
      </c>
      <c r="DV33" s="142">
        <v>1.3511578023145121E-2</v>
      </c>
    </row>
    <row r="34" spans="1:126" s="119" customFormat="1" x14ac:dyDescent="0.2">
      <c r="A34" s="120">
        <v>97226</v>
      </c>
      <c r="B34" s="141" t="s">
        <v>21</v>
      </c>
      <c r="C34" s="331">
        <v>1187</v>
      </c>
      <c r="D34" s="142">
        <v>0.63509898341359017</v>
      </c>
      <c r="E34" s="331">
        <v>242</v>
      </c>
      <c r="F34" s="142">
        <v>0.12948100588550027</v>
      </c>
      <c r="G34" s="331">
        <v>236</v>
      </c>
      <c r="H34" s="142">
        <v>0.12627073301230604</v>
      </c>
      <c r="I34" s="331">
        <v>48</v>
      </c>
      <c r="J34" s="142">
        <v>2.5682182985553772E-2</v>
      </c>
      <c r="K34" s="331">
        <v>156</v>
      </c>
      <c r="L34" s="142">
        <v>8.3467094703049763E-2</v>
      </c>
      <c r="M34" s="331">
        <v>1869</v>
      </c>
      <c r="N34" s="935"/>
      <c r="P34" s="331">
        <v>1446</v>
      </c>
      <c r="Q34" s="940">
        <v>0.7736757624398074</v>
      </c>
      <c r="R34" s="331">
        <v>409</v>
      </c>
      <c r="S34" s="940">
        <v>0.21883360085607276</v>
      </c>
      <c r="T34" s="519">
        <v>14</v>
      </c>
      <c r="U34" s="142">
        <v>7.4906367041198503E-3</v>
      </c>
      <c r="V34" s="331">
        <v>1869</v>
      </c>
      <c r="W34" s="937"/>
      <c r="X34" s="120"/>
      <c r="Y34" s="141" t="s">
        <v>21</v>
      </c>
      <c r="Z34" s="331">
        <v>26</v>
      </c>
      <c r="AA34" s="142">
        <v>1.3911182450508293E-2</v>
      </c>
      <c r="AB34" s="331">
        <v>160</v>
      </c>
      <c r="AC34" s="142">
        <v>8.5607276618512571E-2</v>
      </c>
      <c r="AD34" s="331">
        <v>440</v>
      </c>
      <c r="AE34" s="142">
        <v>0.23542001070090957</v>
      </c>
      <c r="AF34" s="331">
        <v>748</v>
      </c>
      <c r="AG34" s="142">
        <v>0.40021401819154628</v>
      </c>
      <c r="AH34" s="331">
        <v>495</v>
      </c>
      <c r="AI34" s="142">
        <v>0.26484751203852325</v>
      </c>
      <c r="AJ34" s="331">
        <v>1869</v>
      </c>
      <c r="AK34" s="938">
        <v>1243</v>
      </c>
      <c r="AL34" s="532">
        <v>0.66506153023006953</v>
      </c>
      <c r="AM34" s="141" t="s">
        <v>21</v>
      </c>
      <c r="AN34" s="331">
        <v>18</v>
      </c>
      <c r="AO34" s="142">
        <v>9.630818619582664E-3</v>
      </c>
      <c r="AP34" s="331">
        <v>6</v>
      </c>
      <c r="AQ34" s="142">
        <v>3.2102728731942215E-3</v>
      </c>
      <c r="AR34" s="331">
        <v>118</v>
      </c>
      <c r="AS34" s="142">
        <v>6.3135366506153021E-2</v>
      </c>
      <c r="AT34" s="331">
        <v>1727</v>
      </c>
      <c r="AU34" s="142">
        <v>0.92402354200107006</v>
      </c>
      <c r="AV34" s="331">
        <v>1869</v>
      </c>
      <c r="AY34" s="140">
        <v>97226</v>
      </c>
      <c r="AZ34" s="141" t="s">
        <v>21</v>
      </c>
      <c r="BA34" s="331">
        <v>4</v>
      </c>
      <c r="BB34" s="142">
        <v>3.3698399326032012E-3</v>
      </c>
      <c r="BC34" s="331">
        <v>7</v>
      </c>
      <c r="BD34" s="142">
        <v>5.8972198820556026E-3</v>
      </c>
      <c r="BE34" s="331">
        <v>71</v>
      </c>
      <c r="BF34" s="142">
        <v>5.9814658803706823E-2</v>
      </c>
      <c r="BG34" s="331">
        <v>325</v>
      </c>
      <c r="BH34" s="142">
        <v>0.27379949452401009</v>
      </c>
      <c r="BI34" s="331">
        <v>298</v>
      </c>
      <c r="BJ34" s="142">
        <v>0.25105307497893847</v>
      </c>
      <c r="BK34" s="331">
        <v>363</v>
      </c>
      <c r="BL34" s="142">
        <v>0.30581297388374051</v>
      </c>
      <c r="BM34" s="331">
        <v>119</v>
      </c>
      <c r="BN34" s="142">
        <v>0.10025273799494525</v>
      </c>
      <c r="BP34" s="331">
        <v>1</v>
      </c>
      <c r="BQ34" s="142">
        <v>4.1322314049586778E-3</v>
      </c>
      <c r="BR34" s="331">
        <v>6</v>
      </c>
      <c r="BS34" s="142">
        <v>2.4793388429752067E-2</v>
      </c>
      <c r="BT34" s="331">
        <v>59</v>
      </c>
      <c r="BU34" s="142">
        <v>0.24380165289256198</v>
      </c>
      <c r="BV34" s="331">
        <v>111</v>
      </c>
      <c r="BW34" s="142">
        <v>0.45867768595041325</v>
      </c>
      <c r="BX34" s="331">
        <v>39</v>
      </c>
      <c r="BY34" s="142">
        <v>0.16115702479338842</v>
      </c>
      <c r="BZ34" s="331">
        <v>24</v>
      </c>
      <c r="CA34" s="142">
        <v>9.9173553719008267E-2</v>
      </c>
      <c r="CB34" s="331">
        <v>2</v>
      </c>
      <c r="CC34" s="142">
        <v>8.2644628099173556E-3</v>
      </c>
      <c r="CE34" s="331">
        <v>1</v>
      </c>
      <c r="CF34" s="142">
        <v>4.2372881355932203E-3</v>
      </c>
      <c r="CG34" s="331">
        <v>5</v>
      </c>
      <c r="CH34" s="142">
        <v>2.1186440677966101E-2</v>
      </c>
      <c r="CI34" s="331">
        <v>56</v>
      </c>
      <c r="CJ34" s="142">
        <v>0.23728813559322035</v>
      </c>
      <c r="CK34" s="331">
        <v>109</v>
      </c>
      <c r="CL34" s="142">
        <v>0.46186440677966101</v>
      </c>
      <c r="CM34" s="331">
        <v>32</v>
      </c>
      <c r="CN34" s="142">
        <v>0.13559322033898305</v>
      </c>
      <c r="CO34" s="331">
        <v>23</v>
      </c>
      <c r="CP34" s="142">
        <v>9.7457627118644072E-2</v>
      </c>
      <c r="CQ34" s="331">
        <v>10</v>
      </c>
      <c r="CR34" s="142">
        <v>4.2372881355932202E-2</v>
      </c>
      <c r="CT34" s="331">
        <v>0</v>
      </c>
      <c r="CU34" s="142">
        <v>0</v>
      </c>
      <c r="CV34" s="331">
        <v>3</v>
      </c>
      <c r="CW34" s="142">
        <v>6.25E-2</v>
      </c>
      <c r="CX34" s="331">
        <v>10</v>
      </c>
      <c r="CY34" s="142">
        <v>0.20833333333333334</v>
      </c>
      <c r="CZ34" s="331">
        <v>21</v>
      </c>
      <c r="DA34" s="142">
        <v>0.4375</v>
      </c>
      <c r="DB34" s="331">
        <v>11</v>
      </c>
      <c r="DC34" s="142">
        <v>0.22916666666666666</v>
      </c>
      <c r="DD34" s="331">
        <v>2</v>
      </c>
      <c r="DE34" s="142">
        <v>4.1666666666666664E-2</v>
      </c>
      <c r="DF34" s="331">
        <v>1</v>
      </c>
      <c r="DG34" s="142">
        <v>2.0833333333333332E-2</v>
      </c>
      <c r="DI34" s="331">
        <v>0</v>
      </c>
      <c r="DJ34" s="142">
        <v>0</v>
      </c>
      <c r="DK34" s="331">
        <v>0</v>
      </c>
      <c r="DL34" s="142">
        <v>0</v>
      </c>
      <c r="DM34" s="331">
        <v>28</v>
      </c>
      <c r="DN34" s="142">
        <v>0.17948717948717949</v>
      </c>
      <c r="DO34" s="331">
        <v>75</v>
      </c>
      <c r="DP34" s="142">
        <v>0.48076923076923078</v>
      </c>
      <c r="DQ34" s="331">
        <v>25</v>
      </c>
      <c r="DR34" s="142">
        <v>0.16025641025641027</v>
      </c>
      <c r="DS34" s="331">
        <v>15</v>
      </c>
      <c r="DT34" s="142">
        <v>9.6153846153846159E-2</v>
      </c>
      <c r="DU34" s="331">
        <v>13</v>
      </c>
      <c r="DV34" s="142">
        <v>8.3333333333333329E-2</v>
      </c>
    </row>
    <row r="35" spans="1:126" s="119" customFormat="1" x14ac:dyDescent="0.2">
      <c r="A35" s="120">
        <v>97232</v>
      </c>
      <c r="B35" s="144" t="s">
        <v>26</v>
      </c>
      <c r="C35" s="331">
        <v>2690.1391140301012</v>
      </c>
      <c r="D35" s="145">
        <v>0.68201593777256697</v>
      </c>
      <c r="E35" s="331">
        <v>480.63283685953695</v>
      </c>
      <c r="F35" s="145">
        <v>0.12185215747596405</v>
      </c>
      <c r="G35" s="331">
        <v>450.53057150298974</v>
      </c>
      <c r="H35" s="145">
        <v>0.11422049834385774</v>
      </c>
      <c r="I35" s="331">
        <v>63.207913948540771</v>
      </c>
      <c r="J35" s="145">
        <v>1.602474923376003E-2</v>
      </c>
      <c r="K35" s="331">
        <v>259.88289091152421</v>
      </c>
      <c r="L35" s="145">
        <v>6.5886657173851143E-2</v>
      </c>
      <c r="M35" s="333">
        <v>3944.3933272526929</v>
      </c>
      <c r="N35" s="935"/>
      <c r="P35" s="333">
        <v>3208.9014870079318</v>
      </c>
      <c r="Q35" s="941">
        <v>0.81353486348253257</v>
      </c>
      <c r="R35" s="333">
        <v>689.34187666493085</v>
      </c>
      <c r="S35" s="941">
        <v>0.17476499412523444</v>
      </c>
      <c r="T35" s="737">
        <v>46.149963579830228</v>
      </c>
      <c r="U35" s="145">
        <v>1.1700142392233007E-2</v>
      </c>
      <c r="V35" s="331">
        <v>3944.3933272526929</v>
      </c>
      <c r="W35" s="937"/>
      <c r="X35" s="120"/>
      <c r="Y35" s="144" t="s">
        <v>26</v>
      </c>
      <c r="Z35" s="331">
        <v>42.136328198957735</v>
      </c>
      <c r="AA35" s="145">
        <v>1.0682587841285614E-2</v>
      </c>
      <c r="AB35" s="331">
        <v>278.94765897067072</v>
      </c>
      <c r="AC35" s="145">
        <v>7.072004129085184E-2</v>
      </c>
      <c r="AD35" s="331">
        <v>1172.9849400601229</v>
      </c>
      <c r="AE35" s="145">
        <v>0.29738031751440941</v>
      </c>
      <c r="AF35" s="331">
        <v>1609.4677877300569</v>
      </c>
      <c r="AG35" s="145">
        <v>0.4080393749299509</v>
      </c>
      <c r="AH35" s="331">
        <v>840.85661229288507</v>
      </c>
      <c r="AI35" s="145">
        <v>0.21317767842350302</v>
      </c>
      <c r="AJ35" s="333">
        <v>3944.3933272526933</v>
      </c>
      <c r="AK35" s="938">
        <v>2450.324400022942</v>
      </c>
      <c r="AL35" s="532">
        <v>0.6212170533534539</v>
      </c>
      <c r="AM35" s="144" t="s">
        <v>26</v>
      </c>
      <c r="AN35" s="331">
        <v>55.187486487003198</v>
      </c>
      <c r="AO35" s="145">
        <v>1.3991375075528232E-2</v>
      </c>
      <c r="AP35" s="331">
        <v>23.078403440019521</v>
      </c>
      <c r="AQ35" s="145">
        <v>5.8509386679481698E-3</v>
      </c>
      <c r="AR35" s="331">
        <v>303.0294712559085</v>
      </c>
      <c r="AS35" s="145">
        <v>7.6825368596536839E-2</v>
      </c>
      <c r="AT35" s="331">
        <v>3563.0979660697617</v>
      </c>
      <c r="AU35" s="145">
        <v>0.90333231765998678</v>
      </c>
      <c r="AV35" s="333">
        <v>3944.3933272526929</v>
      </c>
      <c r="AY35" s="140">
        <v>97232</v>
      </c>
      <c r="AZ35" s="141" t="s">
        <v>26</v>
      </c>
      <c r="BA35" s="331">
        <v>9.0306796069641599</v>
      </c>
      <c r="BB35" s="142">
        <v>3.3569563595673259E-3</v>
      </c>
      <c r="BC35" s="331">
        <v>26.088629975674241</v>
      </c>
      <c r="BD35" s="142">
        <v>9.6978739276389423E-3</v>
      </c>
      <c r="BE35" s="331">
        <v>152.51814447317247</v>
      </c>
      <c r="BF35" s="142">
        <v>5.6695262961581498E-2</v>
      </c>
      <c r="BG35" s="331">
        <v>783.6623081154454</v>
      </c>
      <c r="BH35" s="142">
        <v>0.29130921298023127</v>
      </c>
      <c r="BI35" s="331">
        <v>635.15779902314591</v>
      </c>
      <c r="BJ35" s="142">
        <v>0.23610593062290192</v>
      </c>
      <c r="BK35" s="331">
        <v>744.52936315193415</v>
      </c>
      <c r="BL35" s="142">
        <v>0.2767624020887729</v>
      </c>
      <c r="BM35" s="331">
        <v>339.15218968376519</v>
      </c>
      <c r="BN35" s="142">
        <v>0.12607236105930628</v>
      </c>
      <c r="BP35" s="331">
        <v>7.0238619165276797</v>
      </c>
      <c r="BQ35" s="142">
        <v>1.4613778705636743E-2</v>
      </c>
      <c r="BR35" s="331">
        <v>18.06135921392832</v>
      </c>
      <c r="BS35" s="142">
        <v>3.7578288100208766E-2</v>
      </c>
      <c r="BT35" s="331">
        <v>151.51473562795425</v>
      </c>
      <c r="BU35" s="142">
        <v>0.31524008350730692</v>
      </c>
      <c r="BV35" s="331">
        <v>191.65108943668383</v>
      </c>
      <c r="BW35" s="142">
        <v>0.39874739039665968</v>
      </c>
      <c r="BX35" s="331">
        <v>61.207939558312638</v>
      </c>
      <c r="BY35" s="142">
        <v>0.12734864300626306</v>
      </c>
      <c r="BZ35" s="331">
        <v>44.149989189602557</v>
      </c>
      <c r="CA35" s="142">
        <v>9.1858037578288101E-2</v>
      </c>
      <c r="CB35" s="331">
        <v>7.0238619165276797</v>
      </c>
      <c r="CC35" s="142">
        <v>1.4613778705636743E-2</v>
      </c>
      <c r="CE35" s="331">
        <v>9.0306796069641599</v>
      </c>
      <c r="CF35" s="142">
        <v>2.0044543429844099E-2</v>
      </c>
      <c r="CG35" s="331">
        <v>19.064768059146559</v>
      </c>
      <c r="CH35" s="142">
        <v>4.2316258351893093E-2</v>
      </c>
      <c r="CI35" s="331">
        <v>159.54200638970016</v>
      </c>
      <c r="CJ35" s="142">
        <v>0.3541202672605791</v>
      </c>
      <c r="CK35" s="331">
        <v>176.59995675841023</v>
      </c>
      <c r="CL35" s="142">
        <v>0.39198218262806234</v>
      </c>
      <c r="CM35" s="331">
        <v>43.146580344384319</v>
      </c>
      <c r="CN35" s="142">
        <v>9.5768374164810696E-2</v>
      </c>
      <c r="CO35" s="331">
        <v>35.119309582638401</v>
      </c>
      <c r="CP35" s="142">
        <v>7.7951002227171495E-2</v>
      </c>
      <c r="CQ35" s="331">
        <v>8.0272707617459194</v>
      </c>
      <c r="CR35" s="142">
        <v>1.7817371937639197E-2</v>
      </c>
      <c r="CT35" s="331">
        <v>0</v>
      </c>
      <c r="CU35" s="142">
        <v>0</v>
      </c>
      <c r="CV35" s="331">
        <v>3.01022653565472</v>
      </c>
      <c r="CW35" s="142">
        <v>4.7624203167113292E-2</v>
      </c>
      <c r="CX35" s="331">
        <v>25.085221130455999</v>
      </c>
      <c r="CY35" s="142">
        <v>0.39686835972594409</v>
      </c>
      <c r="CZ35" s="331">
        <v>20.068176904364801</v>
      </c>
      <c r="DA35" s="142">
        <v>0.31749468778075529</v>
      </c>
      <c r="DB35" s="331">
        <v>11.034075647296465</v>
      </c>
      <c r="DC35" s="142">
        <v>0.17456794502472581</v>
      </c>
      <c r="DD35" s="331">
        <v>4.0102137307687862</v>
      </c>
      <c r="DE35" s="142">
        <v>6.3444804301461474E-2</v>
      </c>
      <c r="DF35" s="331">
        <v>0</v>
      </c>
      <c r="DG35" s="142">
        <v>0</v>
      </c>
      <c r="DI35" s="331">
        <v>2.0068176904364798</v>
      </c>
      <c r="DJ35" s="142">
        <v>7.7220077220077196E-3</v>
      </c>
      <c r="DK35" s="331">
        <v>4.0136353808729597</v>
      </c>
      <c r="DL35" s="142">
        <v>1.5444015444015439E-2</v>
      </c>
      <c r="DM35" s="331">
        <v>49.167033415693759</v>
      </c>
      <c r="DN35" s="142">
        <v>0.18918918918918914</v>
      </c>
      <c r="DO35" s="331">
        <v>98.334066831387517</v>
      </c>
      <c r="DP35" s="142">
        <v>0.37837837837837829</v>
      </c>
      <c r="DQ35" s="331">
        <v>51.173851106130236</v>
      </c>
      <c r="DR35" s="142">
        <v>0.19691119691119685</v>
      </c>
      <c r="DS35" s="331">
        <v>39.132944963511356</v>
      </c>
      <c r="DT35" s="142">
        <v>0.15057915057915053</v>
      </c>
      <c r="DU35" s="331">
        <v>16.054541523491839</v>
      </c>
      <c r="DV35" s="142">
        <v>6.1776061776061757E-2</v>
      </c>
    </row>
    <row r="36" spans="1:126" s="119" customFormat="1" hidden="1" x14ac:dyDescent="0.2">
      <c r="A36" s="120"/>
      <c r="B36" s="153" t="s">
        <v>38</v>
      </c>
      <c r="C36" s="335">
        <v>14715.593459514499</v>
      </c>
      <c r="D36" s="155">
        <v>0.65988791528660318</v>
      </c>
      <c r="E36" s="335">
        <v>2718.4890102212621</v>
      </c>
      <c r="F36" s="155">
        <v>0.12190456678623376</v>
      </c>
      <c r="G36" s="335">
        <v>2657.6987057722249</v>
      </c>
      <c r="H36" s="155">
        <v>0.11917856138367376</v>
      </c>
      <c r="I36" s="335">
        <v>325.61527026539648</v>
      </c>
      <c r="J36" s="155">
        <v>1.4601489397764688E-2</v>
      </c>
      <c r="K36" s="335">
        <v>1882.7444093947374</v>
      </c>
      <c r="L36" s="155">
        <v>8.4427467145724605E-2</v>
      </c>
      <c r="M36" s="335">
        <v>22300.14085516812</v>
      </c>
      <c r="N36" s="942"/>
      <c r="P36" s="335">
        <v>16852.358427321706</v>
      </c>
      <c r="Q36" s="742">
        <v>0.7557063669136479</v>
      </c>
      <c r="R36" s="335">
        <v>5263.1956861153303</v>
      </c>
      <c r="S36" s="742">
        <v>0.23601625300476839</v>
      </c>
      <c r="T36" s="315">
        <v>184.58674173108034</v>
      </c>
      <c r="U36" s="155">
        <v>8.2773800815837389E-3</v>
      </c>
      <c r="V36" s="335">
        <v>22300.140855168116</v>
      </c>
      <c r="W36" s="937"/>
      <c r="X36" s="120"/>
      <c r="Y36" s="153" t="s">
        <v>38</v>
      </c>
      <c r="Z36" s="335">
        <v>277.67402804524795</v>
      </c>
      <c r="AA36" s="155">
        <v>1.2451671487128575E-2</v>
      </c>
      <c r="AB36" s="335">
        <v>1926.2984320737039</v>
      </c>
      <c r="AC36" s="155">
        <v>8.6380549996717973E-2</v>
      </c>
      <c r="AD36" s="335">
        <v>6849.2945652653198</v>
      </c>
      <c r="AE36" s="155">
        <v>0.30714131402797723</v>
      </c>
      <c r="AF36" s="335">
        <v>9243.8497211686135</v>
      </c>
      <c r="AG36" s="155">
        <v>0.41451979075846607</v>
      </c>
      <c r="AH36" s="335">
        <v>4003.0241086152359</v>
      </c>
      <c r="AI36" s="155">
        <v>0.17950667372970974</v>
      </c>
      <c r="AJ36" s="335">
        <v>22300.140855168123</v>
      </c>
      <c r="AK36" s="938">
        <v>13246.87382978385</v>
      </c>
      <c r="AL36" s="532">
        <v>0.59402646448817586</v>
      </c>
      <c r="AM36" s="153" t="s">
        <v>38</v>
      </c>
      <c r="AN36" s="335">
        <v>229.14029322103022</v>
      </c>
      <c r="AO36" s="155">
        <v>1.0275284569241917E-2</v>
      </c>
      <c r="AP36" s="335">
        <v>142.82769514600389</v>
      </c>
      <c r="AQ36" s="155">
        <v>6.404788923694317E-3</v>
      </c>
      <c r="AR36" s="335">
        <v>1255.8419569922562</v>
      </c>
      <c r="AS36" s="155">
        <v>5.6315427115394716E-2</v>
      </c>
      <c r="AT36" s="335">
        <v>20672.330909808828</v>
      </c>
      <c r="AU36" s="155">
        <v>0.92700449939166896</v>
      </c>
      <c r="AV36" s="335">
        <v>22300.14085516812</v>
      </c>
      <c r="AY36" s="147"/>
      <c r="AZ36" s="153" t="s">
        <v>38</v>
      </c>
      <c r="BA36" s="335">
        <v>36.65110669984012</v>
      </c>
      <c r="BB36" s="155">
        <v>2.4906305546340719E-3</v>
      </c>
      <c r="BC36" s="335">
        <v>94.306369220673901</v>
      </c>
      <c r="BD36" s="155">
        <v>6.4086011536081998E-3</v>
      </c>
      <c r="BE36" s="335">
        <v>761.92438849505697</v>
      </c>
      <c r="BF36" s="155">
        <v>5.1776667423659217E-2</v>
      </c>
      <c r="BG36" s="335">
        <v>4341.4988019212315</v>
      </c>
      <c r="BH36" s="155">
        <v>0.29502709583990283</v>
      </c>
      <c r="BI36" s="335">
        <v>3531.985444227892</v>
      </c>
      <c r="BJ36" s="155">
        <v>0.24001651404308502</v>
      </c>
      <c r="BK36" s="335">
        <v>4177.945275623978</v>
      </c>
      <c r="BL36" s="155">
        <v>0.28391279543827641</v>
      </c>
      <c r="BM36" s="335">
        <v>1771.2820733258254</v>
      </c>
      <c r="BN36" s="155">
        <v>0.12036769554683417</v>
      </c>
      <c r="BP36" s="335">
        <v>35.06959597772569</v>
      </c>
      <c r="BQ36" s="155">
        <v>1.2900400128846325E-2</v>
      </c>
      <c r="BR36" s="335">
        <v>120.91364148914025</v>
      </c>
      <c r="BS36" s="155">
        <v>4.4478252821518266E-2</v>
      </c>
      <c r="BT36" s="335">
        <v>913.51526509859229</v>
      </c>
      <c r="BU36" s="155">
        <v>0.33603787312137778</v>
      </c>
      <c r="BV36" s="335">
        <v>1072.4660284644126</v>
      </c>
      <c r="BW36" s="155">
        <v>0.39450813464098677</v>
      </c>
      <c r="BX36" s="335">
        <v>352.75627644080373</v>
      </c>
      <c r="BY36" s="155">
        <v>0.12976189166646376</v>
      </c>
      <c r="BZ36" s="335">
        <v>192.5967316542299</v>
      </c>
      <c r="CA36" s="155">
        <v>7.0846978203731689E-2</v>
      </c>
      <c r="CB36" s="335">
        <v>31.17147109635814</v>
      </c>
      <c r="CC36" s="155">
        <v>1.146646941707557E-2</v>
      </c>
      <c r="CE36" s="335">
        <v>27.58365292086296</v>
      </c>
      <c r="CF36" s="155">
        <v>1.0378773508432068E-2</v>
      </c>
      <c r="CG36" s="335">
        <v>92.947934808849737</v>
      </c>
      <c r="CH36" s="155">
        <v>3.4973089540577797E-2</v>
      </c>
      <c r="CI36" s="335">
        <v>738.59996231669902</v>
      </c>
      <c r="CJ36" s="155">
        <v>0.27790959175039004</v>
      </c>
      <c r="CK36" s="335">
        <v>1119.6253569191376</v>
      </c>
      <c r="CL36" s="155">
        <v>0.42127625471142999</v>
      </c>
      <c r="CM36" s="335">
        <v>390.76747978564265</v>
      </c>
      <c r="CN36" s="155">
        <v>0.14703227229517751</v>
      </c>
      <c r="CO36" s="335">
        <v>216.88522270701981</v>
      </c>
      <c r="CP36" s="155">
        <v>8.160639964039916E-2</v>
      </c>
      <c r="CQ36" s="335">
        <v>71.289096314012923</v>
      </c>
      <c r="CR36" s="155">
        <v>2.6823618553593363E-2</v>
      </c>
      <c r="CT36" s="335">
        <v>5.0373613547777003</v>
      </c>
      <c r="CU36" s="155">
        <v>1.5470285993258059E-2</v>
      </c>
      <c r="CV36" s="335">
        <v>31.61655142443708</v>
      </c>
      <c r="CW36" s="155">
        <v>9.7097876886018411E-2</v>
      </c>
      <c r="CX36" s="335">
        <v>98.407291640350394</v>
      </c>
      <c r="CY36" s="155">
        <v>0.30221952293620136</v>
      </c>
      <c r="CZ36" s="335">
        <v>100.27820656114704</v>
      </c>
      <c r="DA36" s="155">
        <v>0.30796530666210503</v>
      </c>
      <c r="DB36" s="335">
        <v>54.143579895476336</v>
      </c>
      <c r="DC36" s="155">
        <v>0.16628083766263785</v>
      </c>
      <c r="DD36" s="335">
        <v>30.070826824812944</v>
      </c>
      <c r="DE36" s="155">
        <v>9.2350788095114114E-2</v>
      </c>
      <c r="DF36" s="335">
        <v>6.0614525643949904</v>
      </c>
      <c r="DG36" s="155">
        <v>1.8615381764665193E-2</v>
      </c>
      <c r="DI36" s="335">
        <v>10.522938043723938</v>
      </c>
      <c r="DJ36" s="155">
        <v>5.5891484745435203E-3</v>
      </c>
      <c r="DK36" s="335">
        <v>33.622043800577686</v>
      </c>
      <c r="DL36" s="155">
        <v>1.7857996886250994E-2</v>
      </c>
      <c r="DM36" s="335">
        <v>428.39192555510539</v>
      </c>
      <c r="DN36" s="155">
        <v>0.22753589038292477</v>
      </c>
      <c r="DO36" s="335">
        <v>769.79713041173363</v>
      </c>
      <c r="DP36" s="155">
        <v>0.40886969392686029</v>
      </c>
      <c r="DQ36" s="335">
        <v>351.1488533107227</v>
      </c>
      <c r="DR36" s="155">
        <v>0.1865090405041275</v>
      </c>
      <c r="DS36" s="335">
        <v>224.91936263304976</v>
      </c>
      <c r="DT36" s="155">
        <v>0.11946356686054725</v>
      </c>
      <c r="DU36" s="335">
        <v>64.342155639824526</v>
      </c>
      <c r="DV36" s="155">
        <v>3.4174662964745792E-2</v>
      </c>
    </row>
    <row r="37" spans="1:126" s="119" customFormat="1" x14ac:dyDescent="0.2">
      <c r="A37" s="120">
        <v>97202</v>
      </c>
      <c r="B37" s="158" t="s">
        <v>0</v>
      </c>
      <c r="C37" s="331">
        <v>1117.6182880849922</v>
      </c>
      <c r="D37" s="159">
        <v>0.70178926441351885</v>
      </c>
      <c r="E37" s="331">
        <v>206.84908825746788</v>
      </c>
      <c r="F37" s="159">
        <v>0.12988734261100066</v>
      </c>
      <c r="G37" s="331">
        <v>109.75665907539114</v>
      </c>
      <c r="H37" s="159">
        <v>6.8919814446653432E-2</v>
      </c>
      <c r="I37" s="331">
        <v>54.878329537695564</v>
      </c>
      <c r="J37" s="159">
        <v>3.4459907223326709E-2</v>
      </c>
      <c r="K37" s="331">
        <v>103.42454412873394</v>
      </c>
      <c r="L37" s="159">
        <v>6.4943671305500328E-2</v>
      </c>
      <c r="M37" s="336">
        <v>1592.5269090842808</v>
      </c>
      <c r="N37" s="935"/>
      <c r="P37" s="336">
        <v>1316.0245564135839</v>
      </c>
      <c r="Q37" s="945">
        <v>0.82637508283631544</v>
      </c>
      <c r="R37" s="336">
        <v>269.11488523293013</v>
      </c>
      <c r="S37" s="945">
        <v>0.16898608349900596</v>
      </c>
      <c r="T37" s="744">
        <v>7.387467437766702</v>
      </c>
      <c r="U37" s="159">
        <v>4.6388336646785901E-3</v>
      </c>
      <c r="V37" s="331">
        <v>1592.5269090842808</v>
      </c>
      <c r="W37" s="937"/>
      <c r="X37" s="120"/>
      <c r="Y37" s="158" t="s">
        <v>0</v>
      </c>
      <c r="Z37" s="331">
        <v>18.996344839971542</v>
      </c>
      <c r="AA37" s="159">
        <v>1.1928429423459246E-2</v>
      </c>
      <c r="AB37" s="331">
        <v>107.64595409317208</v>
      </c>
      <c r="AC37" s="159">
        <v>6.7594433399602E-2</v>
      </c>
      <c r="AD37" s="331">
        <v>340.87885462837818</v>
      </c>
      <c r="AE37" s="159">
        <v>0.21404903909873962</v>
      </c>
      <c r="AF37" s="331">
        <v>583.60992758357008</v>
      </c>
      <c r="AG37" s="159">
        <v>0.36646785950960686</v>
      </c>
      <c r="AH37" s="331">
        <v>541.39582793918885</v>
      </c>
      <c r="AI37" s="159">
        <v>0.33996023856858648</v>
      </c>
      <c r="AJ37" s="336">
        <v>1592.5269090842808</v>
      </c>
      <c r="AK37" s="938">
        <v>1125.005755522759</v>
      </c>
      <c r="AL37" s="532">
        <v>0.7064280980781934</v>
      </c>
      <c r="AM37" s="158" t="s">
        <v>0</v>
      </c>
      <c r="AN37" s="331">
        <v>5.27676245554765</v>
      </c>
      <c r="AO37" s="159">
        <v>3.3134526176275677E-3</v>
      </c>
      <c r="AP37" s="331">
        <v>8.44281992887624</v>
      </c>
      <c r="AQ37" s="159">
        <v>5.3015241882041087E-3</v>
      </c>
      <c r="AR37" s="331">
        <v>69.653264413228982</v>
      </c>
      <c r="AS37" s="159">
        <v>4.37375745526839E-2</v>
      </c>
      <c r="AT37" s="331">
        <v>1509.154062286628</v>
      </c>
      <c r="AU37" s="159">
        <v>0.94764744864148454</v>
      </c>
      <c r="AV37" s="336">
        <v>1592.5269090842808</v>
      </c>
      <c r="AY37" s="140">
        <v>97202</v>
      </c>
      <c r="AZ37" s="141" t="s">
        <v>0</v>
      </c>
      <c r="BA37" s="331">
        <v>1.05535249110953</v>
      </c>
      <c r="BB37" s="142">
        <v>9.4428706326723328E-4</v>
      </c>
      <c r="BC37" s="331">
        <v>5.27676245554765</v>
      </c>
      <c r="BD37" s="142">
        <v>4.7214353163361669E-3</v>
      </c>
      <c r="BE37" s="331">
        <v>60.155091993243211</v>
      </c>
      <c r="BF37" s="142">
        <v>5.3824362606232301E-2</v>
      </c>
      <c r="BG37" s="331">
        <v>288.11123007290166</v>
      </c>
      <c r="BH37" s="142">
        <v>0.25779036827195467</v>
      </c>
      <c r="BI37" s="331">
        <v>288.11123007290166</v>
      </c>
      <c r="BJ37" s="142">
        <v>0.25779036827195467</v>
      </c>
      <c r="BK37" s="331">
        <v>336.65744466394005</v>
      </c>
      <c r="BL37" s="142">
        <v>0.30122757318224741</v>
      </c>
      <c r="BM37" s="331">
        <v>138.25117633534845</v>
      </c>
      <c r="BN37" s="142">
        <v>0.12370160528800758</v>
      </c>
      <c r="BP37" s="331">
        <v>2.11070498221906</v>
      </c>
      <c r="BQ37" s="142">
        <v>1.020408163265306E-2</v>
      </c>
      <c r="BR37" s="331">
        <v>5.27676245554765</v>
      </c>
      <c r="BS37" s="142">
        <v>2.5510204081632654E-2</v>
      </c>
      <c r="BT37" s="331">
        <v>58.044387011024149</v>
      </c>
      <c r="BU37" s="142">
        <v>0.28061224489795916</v>
      </c>
      <c r="BV37" s="331">
        <v>78.096084342105229</v>
      </c>
      <c r="BW37" s="142">
        <v>0.3775510204081633</v>
      </c>
      <c r="BX37" s="331">
        <v>35.881984697724022</v>
      </c>
      <c r="BY37" s="142">
        <v>0.17346938775510204</v>
      </c>
      <c r="BZ37" s="331">
        <v>24.273107295519189</v>
      </c>
      <c r="CA37" s="142">
        <v>0.1173469387755102</v>
      </c>
      <c r="CB37" s="331">
        <v>3.16605747332859</v>
      </c>
      <c r="CC37" s="142">
        <v>1.5306122448979591E-2</v>
      </c>
      <c r="CE37" s="331">
        <v>1.05535249110953</v>
      </c>
      <c r="CF37" s="142">
        <v>9.6153846153846142E-3</v>
      </c>
      <c r="CG37" s="331">
        <v>3.16605747332859</v>
      </c>
      <c r="CH37" s="142">
        <v>2.8846153846153841E-2</v>
      </c>
      <c r="CI37" s="331">
        <v>34.826632206614491</v>
      </c>
      <c r="CJ37" s="142">
        <v>0.31730769230769224</v>
      </c>
      <c r="CK37" s="331">
        <v>37.992689679943084</v>
      </c>
      <c r="CL37" s="142">
        <v>0.34615384615384615</v>
      </c>
      <c r="CM37" s="331">
        <v>25.32845978662872</v>
      </c>
      <c r="CN37" s="142">
        <v>0.23076923076923073</v>
      </c>
      <c r="CO37" s="331">
        <v>7.38746743776671</v>
      </c>
      <c r="CP37" s="142">
        <v>6.7307692307692291E-2</v>
      </c>
      <c r="CQ37" s="331">
        <v>0</v>
      </c>
      <c r="CR37" s="142">
        <v>0</v>
      </c>
      <c r="CT37" s="331">
        <v>0</v>
      </c>
      <c r="CU37" s="142">
        <v>0</v>
      </c>
      <c r="CV37" s="331">
        <v>1.05535249110953</v>
      </c>
      <c r="CW37" s="142">
        <v>1.9230769230769228E-2</v>
      </c>
      <c r="CX37" s="331">
        <v>20.051697331081073</v>
      </c>
      <c r="CY37" s="142">
        <v>0.36538461538461542</v>
      </c>
      <c r="CZ37" s="331">
        <v>16.88563985775248</v>
      </c>
      <c r="DA37" s="142">
        <v>0.30769230769230765</v>
      </c>
      <c r="DB37" s="331">
        <v>10.5535249110953</v>
      </c>
      <c r="DC37" s="142">
        <v>0.19230769230769229</v>
      </c>
      <c r="DD37" s="331">
        <v>5.27676245554765</v>
      </c>
      <c r="DE37" s="142">
        <v>9.6153846153846145E-2</v>
      </c>
      <c r="DF37" s="331">
        <v>1.05535249110953</v>
      </c>
      <c r="DG37" s="142">
        <v>1.9230769230769228E-2</v>
      </c>
      <c r="DI37" s="331">
        <v>0</v>
      </c>
      <c r="DJ37" s="142">
        <v>0</v>
      </c>
      <c r="DK37" s="331">
        <v>3.16605747332859</v>
      </c>
      <c r="DL37" s="142">
        <v>3.0612244897959183E-2</v>
      </c>
      <c r="DM37" s="331">
        <v>21.1070498221906</v>
      </c>
      <c r="DN37" s="142">
        <v>0.20408163265306123</v>
      </c>
      <c r="DO37" s="331">
        <v>42.2140996443812</v>
      </c>
      <c r="DP37" s="142">
        <v>0.40816326530612246</v>
      </c>
      <c r="DQ37" s="331">
        <v>17.940992348862011</v>
      </c>
      <c r="DR37" s="142">
        <v>0.17346938775510204</v>
      </c>
      <c r="DS37" s="331">
        <v>15.830287366642951</v>
      </c>
      <c r="DT37" s="142">
        <v>0.15306122448979592</v>
      </c>
      <c r="DU37" s="331">
        <v>3.16605747332859</v>
      </c>
      <c r="DV37" s="142">
        <v>3.0612244897959183E-2</v>
      </c>
    </row>
    <row r="38" spans="1:126" s="119" customFormat="1" x14ac:dyDescent="0.2">
      <c r="A38" s="120">
        <v>97206</v>
      </c>
      <c r="B38" s="141" t="s">
        <v>5</v>
      </c>
      <c r="C38" s="331">
        <v>1492.9030623478423</v>
      </c>
      <c r="D38" s="142">
        <v>0.59178488500657778</v>
      </c>
      <c r="E38" s="331">
        <v>560.60871529705764</v>
      </c>
      <c r="F38" s="142">
        <v>0.22222458542887996</v>
      </c>
      <c r="G38" s="331">
        <v>246.42141331738804</v>
      </c>
      <c r="H38" s="142">
        <v>9.7681136452254957E-2</v>
      </c>
      <c r="I38" s="331">
        <v>122.1571231616383</v>
      </c>
      <c r="J38" s="142">
        <v>4.8422929060949936E-2</v>
      </c>
      <c r="K38" s="331">
        <v>100.62207710460009</v>
      </c>
      <c r="L38" s="142">
        <v>3.9886464051337431E-2</v>
      </c>
      <c r="M38" s="331">
        <v>2522.712391228526</v>
      </c>
      <c r="N38" s="935"/>
      <c r="P38" s="331">
        <v>1881.0167883227284</v>
      </c>
      <c r="Q38" s="940">
        <v>0.74563267491887941</v>
      </c>
      <c r="R38" s="331">
        <v>628.37460395933942</v>
      </c>
      <c r="S38" s="940">
        <v>0.24908689795325012</v>
      </c>
      <c r="T38" s="519">
        <v>13.320998946458189</v>
      </c>
      <c r="U38" s="142">
        <v>5.2804271278705092E-3</v>
      </c>
      <c r="V38" s="331">
        <v>2522.712391228526</v>
      </c>
      <c r="W38" s="937"/>
      <c r="X38" s="120"/>
      <c r="Y38" s="141" t="s">
        <v>5</v>
      </c>
      <c r="Z38" s="331">
        <v>59.551841551702097</v>
      </c>
      <c r="AA38" s="142">
        <v>2.360627464262827E-2</v>
      </c>
      <c r="AB38" s="331">
        <v>289.51833303969767</v>
      </c>
      <c r="AC38" s="142">
        <v>0.11476470090144003</v>
      </c>
      <c r="AD38" s="331">
        <v>660.20403651283539</v>
      </c>
      <c r="AE38" s="142">
        <v>0.26170404474500031</v>
      </c>
      <c r="AF38" s="331">
        <v>968.23080315957043</v>
      </c>
      <c r="AG38" s="142">
        <v>0.38380546531031928</v>
      </c>
      <c r="AH38" s="331">
        <v>545.20737696472099</v>
      </c>
      <c r="AI38" s="142">
        <v>0.21611951440061458</v>
      </c>
      <c r="AJ38" s="331">
        <v>2522.7123912285265</v>
      </c>
      <c r="AK38" s="938">
        <v>1513.4381801242914</v>
      </c>
      <c r="AL38" s="532">
        <v>0.59992497971093384</v>
      </c>
      <c r="AM38" s="141" t="s">
        <v>5</v>
      </c>
      <c r="AN38" s="331">
        <v>15.401338332336749</v>
      </c>
      <c r="AO38" s="142">
        <v>6.1050710282659322E-3</v>
      </c>
      <c r="AP38" s="331">
        <v>6.1605353329346997</v>
      </c>
      <c r="AQ38" s="142">
        <v>2.4420284113063728E-3</v>
      </c>
      <c r="AR38" s="331">
        <v>208.43144543095733</v>
      </c>
      <c r="AS38" s="142">
        <v>8.2621961249198947E-2</v>
      </c>
      <c r="AT38" s="331">
        <v>2292.7190721322977</v>
      </c>
      <c r="AU38" s="142">
        <v>0.90883093931122871</v>
      </c>
      <c r="AV38" s="331">
        <v>2522.7123912285265</v>
      </c>
      <c r="AY38" s="140">
        <v>97206</v>
      </c>
      <c r="AZ38" s="141" t="s">
        <v>5</v>
      </c>
      <c r="BA38" s="331">
        <v>2.0535117776448999</v>
      </c>
      <c r="BB38" s="142">
        <v>1.375515818431912E-3</v>
      </c>
      <c r="BC38" s="331">
        <v>11.294314777046949</v>
      </c>
      <c r="BD38" s="142">
        <v>7.5653370013755153E-3</v>
      </c>
      <c r="BE38" s="331">
        <v>119.10368310340419</v>
      </c>
      <c r="BF38" s="142">
        <v>7.9779917469050887E-2</v>
      </c>
      <c r="BG38" s="331">
        <v>547.26088874236586</v>
      </c>
      <c r="BH38" s="142">
        <v>0.36657496561210456</v>
      </c>
      <c r="BI38" s="331">
        <v>367.57860819843711</v>
      </c>
      <c r="BJ38" s="142">
        <v>0.24621733149931227</v>
      </c>
      <c r="BK38" s="331">
        <v>326.50837264553905</v>
      </c>
      <c r="BL38" s="142">
        <v>0.21870701513067398</v>
      </c>
      <c r="BM38" s="331">
        <v>119.10368310340419</v>
      </c>
      <c r="BN38" s="142">
        <v>7.9779917469050887E-2</v>
      </c>
      <c r="BP38" s="331">
        <v>3.0802676664673498</v>
      </c>
      <c r="BQ38" s="142">
        <v>5.4945054945054949E-3</v>
      </c>
      <c r="BR38" s="331">
        <v>29.775920775851048</v>
      </c>
      <c r="BS38" s="142">
        <v>5.3113553113553119E-2</v>
      </c>
      <c r="BT38" s="331">
        <v>209.45820131977979</v>
      </c>
      <c r="BU38" s="142">
        <v>0.37362637362637363</v>
      </c>
      <c r="BV38" s="331">
        <v>209.45820131977979</v>
      </c>
      <c r="BW38" s="142">
        <v>0.37362637362637363</v>
      </c>
      <c r="BX38" s="331">
        <v>71.872912217571496</v>
      </c>
      <c r="BY38" s="142">
        <v>0.12820512820512822</v>
      </c>
      <c r="BZ38" s="331">
        <v>29.775920775851048</v>
      </c>
      <c r="CA38" s="142">
        <v>5.3113553113553119E-2</v>
      </c>
      <c r="CB38" s="331">
        <v>7.1872912217571496</v>
      </c>
      <c r="CC38" s="142">
        <v>1.2820512820512822E-2</v>
      </c>
      <c r="CE38" s="331">
        <v>1.0267558888224499</v>
      </c>
      <c r="CF38" s="142">
        <v>4.1666666666666657E-3</v>
      </c>
      <c r="CG38" s="331">
        <v>6.1605353329346997</v>
      </c>
      <c r="CH38" s="142">
        <v>2.4999999999999994E-2</v>
      </c>
      <c r="CI38" s="331">
        <v>60.578597440524547</v>
      </c>
      <c r="CJ38" s="142">
        <v>0.24583333333333326</v>
      </c>
      <c r="CK38" s="331">
        <v>118.07692721458174</v>
      </c>
      <c r="CL38" s="142">
        <v>0.47916666666666657</v>
      </c>
      <c r="CM38" s="331">
        <v>37.989967886430648</v>
      </c>
      <c r="CN38" s="142">
        <v>0.15416666666666662</v>
      </c>
      <c r="CO38" s="331">
        <v>18.481605998804099</v>
      </c>
      <c r="CP38" s="142">
        <v>7.4999999999999983E-2</v>
      </c>
      <c r="CQ38" s="331">
        <v>4.1070235552897998</v>
      </c>
      <c r="CR38" s="142">
        <v>1.6666666666666663E-2</v>
      </c>
      <c r="CT38" s="331">
        <v>0</v>
      </c>
      <c r="CU38" s="142">
        <v>0</v>
      </c>
      <c r="CV38" s="331">
        <v>9.2408029994020495</v>
      </c>
      <c r="CW38" s="142">
        <v>7.5646861683003289E-2</v>
      </c>
      <c r="CX38" s="331">
        <v>41.070235552897998</v>
      </c>
      <c r="CY38" s="142">
        <v>0.33620827414668131</v>
      </c>
      <c r="CZ38" s="331">
        <v>40.043479664075548</v>
      </c>
      <c r="DA38" s="142">
        <v>0.32780306729301423</v>
      </c>
      <c r="DB38" s="331">
        <v>20.508290168215748</v>
      </c>
      <c r="DC38" s="142">
        <v>0.16788452148696381</v>
      </c>
      <c r="DD38" s="331">
        <v>10.267558888224499</v>
      </c>
      <c r="DE38" s="142">
        <v>8.4052068536670327E-2</v>
      </c>
      <c r="DF38" s="331">
        <v>1.0267558888224499</v>
      </c>
      <c r="DG38" s="142">
        <v>8.4052068536670313E-3</v>
      </c>
      <c r="DI38" s="331">
        <v>0</v>
      </c>
      <c r="DJ38" s="142">
        <v>0</v>
      </c>
      <c r="DK38" s="331">
        <v>0</v>
      </c>
      <c r="DL38" s="142">
        <v>0</v>
      </c>
      <c r="DM38" s="331">
        <v>30.802676664673498</v>
      </c>
      <c r="DN38" s="142">
        <v>0.30612244897959184</v>
      </c>
      <c r="DO38" s="331">
        <v>44.150503219365348</v>
      </c>
      <c r="DP38" s="142">
        <v>0.43877551020408162</v>
      </c>
      <c r="DQ38" s="331">
        <v>8.2140471105795996</v>
      </c>
      <c r="DR38" s="142">
        <v>8.1632653061224483E-2</v>
      </c>
      <c r="DS38" s="331">
        <v>11.294314777046949</v>
      </c>
      <c r="DT38" s="142">
        <v>0.11224489795918367</v>
      </c>
      <c r="DU38" s="331">
        <v>6.1605353329346997</v>
      </c>
      <c r="DV38" s="142">
        <v>6.1224489795918366E-2</v>
      </c>
    </row>
    <row r="39" spans="1:126" s="119" customFormat="1" x14ac:dyDescent="0.2">
      <c r="A39" s="120">
        <v>97207</v>
      </c>
      <c r="B39" s="141" t="s">
        <v>6</v>
      </c>
      <c r="C39" s="331">
        <v>4126.83476155894</v>
      </c>
      <c r="D39" s="142">
        <v>0.56908390314475321</v>
      </c>
      <c r="E39" s="331">
        <v>1534.3799351763801</v>
      </c>
      <c r="F39" s="142">
        <v>0.21158853525003116</v>
      </c>
      <c r="G39" s="331">
        <v>1131.2242534732027</v>
      </c>
      <c r="H39" s="142">
        <v>0.15599401252870965</v>
      </c>
      <c r="I39" s="331">
        <v>89.710928049571606</v>
      </c>
      <c r="J39" s="142">
        <v>1.2370993276673547E-2</v>
      </c>
      <c r="K39" s="331">
        <v>369.5659737526255</v>
      </c>
      <c r="L39" s="142">
        <v>5.0962555799832401E-2</v>
      </c>
      <c r="M39" s="331">
        <v>7251.7158520107205</v>
      </c>
      <c r="N39" s="935"/>
      <c r="P39" s="331">
        <v>4603.4029257066768</v>
      </c>
      <c r="Q39" s="940">
        <v>0.63480188960110284</v>
      </c>
      <c r="R39" s="331">
        <v>2625.7891826636737</v>
      </c>
      <c r="S39" s="940">
        <v>0.36209212223002474</v>
      </c>
      <c r="T39" s="519">
        <v>22.523743640369958</v>
      </c>
      <c r="U39" s="142">
        <v>3.1059881688724309E-3</v>
      </c>
      <c r="V39" s="331">
        <v>7251.7158520107205</v>
      </c>
      <c r="W39" s="937"/>
      <c r="X39" s="120"/>
      <c r="Y39" s="141" t="s">
        <v>6</v>
      </c>
      <c r="Z39" s="331">
        <v>120.0522764471059</v>
      </c>
      <c r="AA39" s="142">
        <v>1.6555016619110689E-2</v>
      </c>
      <c r="AB39" s="331">
        <v>752.24250340484821</v>
      </c>
      <c r="AC39" s="142">
        <v>0.10373303625738041</v>
      </c>
      <c r="AD39" s="331">
        <v>1921.9757156268199</v>
      </c>
      <c r="AE39" s="142">
        <v>0.26503737251286591</v>
      </c>
      <c r="AF39" s="331">
        <v>2896.6261441521942</v>
      </c>
      <c r="AG39" s="142">
        <v>0.39944010538540781</v>
      </c>
      <c r="AH39" s="331">
        <v>1560.8192123797517</v>
      </c>
      <c r="AI39" s="142">
        <v>0.21523446922523523</v>
      </c>
      <c r="AJ39" s="331">
        <v>7251.7158520107196</v>
      </c>
      <c r="AK39" s="938">
        <v>4457.4453565319454</v>
      </c>
      <c r="AL39" s="532">
        <v>0.61467457461064301</v>
      </c>
      <c r="AM39" s="141" t="s">
        <v>6</v>
      </c>
      <c r="AN39" s="331">
        <v>50.287550065665243</v>
      </c>
      <c r="AO39" s="142">
        <v>6.9345726021134372E-3</v>
      </c>
      <c r="AP39" s="331">
        <v>15.02500810884448</v>
      </c>
      <c r="AQ39" s="142">
        <v>2.0719245507500707E-3</v>
      </c>
      <c r="AR39" s="331">
        <v>274.88428728381291</v>
      </c>
      <c r="AS39" s="142">
        <v>3.7906102899439215E-2</v>
      </c>
      <c r="AT39" s="331">
        <v>6911.5190065523975</v>
      </c>
      <c r="AU39" s="142">
        <v>0.9530873999476972</v>
      </c>
      <c r="AV39" s="331">
        <v>7251.7158520107205</v>
      </c>
      <c r="AY39" s="140">
        <v>97207</v>
      </c>
      <c r="AZ39" s="141" t="s">
        <v>6</v>
      </c>
      <c r="BA39" s="331">
        <v>22.60927530867826</v>
      </c>
      <c r="BB39" s="142">
        <v>5.4785996084169486E-3</v>
      </c>
      <c r="BC39" s="331">
        <v>14.614227089712299</v>
      </c>
      <c r="BD39" s="142">
        <v>3.541267807919616E-3</v>
      </c>
      <c r="BE39" s="331">
        <v>307.61349698444297</v>
      </c>
      <c r="BF39" s="142">
        <v>7.4539814351142056E-2</v>
      </c>
      <c r="BG39" s="331">
        <v>1255.7986139938344</v>
      </c>
      <c r="BH39" s="142">
        <v>0.30430067752929557</v>
      </c>
      <c r="BI39" s="331">
        <v>1141.1212268976085</v>
      </c>
      <c r="BJ39" s="142">
        <v>0.27651245878004144</v>
      </c>
      <c r="BK39" s="331">
        <v>1029.7554472898546</v>
      </c>
      <c r="BL39" s="142">
        <v>0.2495266970419861</v>
      </c>
      <c r="BM39" s="331">
        <v>355.32247399480895</v>
      </c>
      <c r="BN39" s="142">
        <v>8.6100484881198258E-2</v>
      </c>
      <c r="BP39" s="331">
        <v>0</v>
      </c>
      <c r="BQ39" s="142">
        <v>0</v>
      </c>
      <c r="BR39" s="331">
        <v>76.38315688900343</v>
      </c>
      <c r="BS39" s="142">
        <v>4.9781123395766402E-2</v>
      </c>
      <c r="BT39" s="331">
        <v>648.19891900120183</v>
      </c>
      <c r="BU39" s="142">
        <v>0.42245007520037081</v>
      </c>
      <c r="BV39" s="331">
        <v>548.31647457592408</v>
      </c>
      <c r="BW39" s="142">
        <v>0.35735378311819099</v>
      </c>
      <c r="BX39" s="331">
        <v>172.69886483212247</v>
      </c>
      <c r="BY39" s="142">
        <v>0.11255286964650668</v>
      </c>
      <c r="BZ39" s="331">
        <v>78.97137476894639</v>
      </c>
      <c r="CA39" s="142">
        <v>5.1467940213822248E-2</v>
      </c>
      <c r="CB39" s="331">
        <v>9.8111451091818793</v>
      </c>
      <c r="CC39" s="142">
        <v>6.3942084253428852E-3</v>
      </c>
      <c r="CE39" s="331">
        <v>12.81794921905052</v>
      </c>
      <c r="CF39" s="142">
        <v>1.1331041727310491E-2</v>
      </c>
      <c r="CG39" s="331">
        <v>39.76427638790625</v>
      </c>
      <c r="CH39" s="142">
        <v>3.515154158498443E-2</v>
      </c>
      <c r="CI39" s="331">
        <v>288.31454641407203</v>
      </c>
      <c r="CJ39" s="142">
        <v>0.25486948810446614</v>
      </c>
      <c r="CK39" s="331">
        <v>406.68833484800626</v>
      </c>
      <c r="CL39" s="142">
        <v>0.35951168267419065</v>
      </c>
      <c r="CM39" s="331">
        <v>203.01845058685228</v>
      </c>
      <c r="CN39" s="142">
        <v>0.17946790829804424</v>
      </c>
      <c r="CO39" s="331">
        <v>148.6082400970617</v>
      </c>
      <c r="CP39" s="142">
        <v>0.13136938996913228</v>
      </c>
      <c r="CQ39" s="331">
        <v>32.012455920253601</v>
      </c>
      <c r="CR39" s="142">
        <v>2.8298947641871734E-2</v>
      </c>
      <c r="CT39" s="331">
        <v>0</v>
      </c>
      <c r="CU39" s="142">
        <v>0</v>
      </c>
      <c r="CV39" s="331">
        <v>7.6104669850972799</v>
      </c>
      <c r="CW39" s="142">
        <v>8.4833220997245301E-2</v>
      </c>
      <c r="CX39" s="331">
        <v>28.03236042307168</v>
      </c>
      <c r="CY39" s="142">
        <v>0.31247431090649097</v>
      </c>
      <c r="CZ39" s="331">
        <v>49.163232217193134</v>
      </c>
      <c r="DA39" s="142">
        <v>0.54801832158092245</v>
      </c>
      <c r="DB39" s="331">
        <v>4.9048684242095302</v>
      </c>
      <c r="DC39" s="142">
        <v>5.4674146515341415E-2</v>
      </c>
      <c r="DD39" s="331">
        <v>0</v>
      </c>
      <c r="DE39" s="142">
        <v>0</v>
      </c>
      <c r="DF39" s="331">
        <v>0</v>
      </c>
      <c r="DG39" s="142">
        <v>0</v>
      </c>
      <c r="DI39" s="331">
        <v>5.1071040510369503</v>
      </c>
      <c r="DJ39" s="142">
        <v>1.3819194443629886E-2</v>
      </c>
      <c r="DK39" s="331">
        <v>7.0116598695894199</v>
      </c>
      <c r="DL39" s="142">
        <v>1.8972687875975235E-2</v>
      </c>
      <c r="DM39" s="331">
        <v>106.04439912079251</v>
      </c>
      <c r="DN39" s="142">
        <v>0.28694308094439158</v>
      </c>
      <c r="DO39" s="331">
        <v>154.7104818051846</v>
      </c>
      <c r="DP39" s="142">
        <v>0.41862750575826108</v>
      </c>
      <c r="DQ39" s="331">
        <v>58.954174061631271</v>
      </c>
      <c r="DR39" s="142">
        <v>0.15952273274241727</v>
      </c>
      <c r="DS39" s="331">
        <v>25.222890435315939</v>
      </c>
      <c r="DT39" s="142">
        <v>6.8250034436880436E-2</v>
      </c>
      <c r="DU39" s="331">
        <v>12.515264409074788</v>
      </c>
      <c r="DV39" s="142">
        <v>3.3864763798444462E-2</v>
      </c>
    </row>
    <row r="40" spans="1:126" s="119" customFormat="1" x14ac:dyDescent="0.2">
      <c r="A40" s="120">
        <v>97221</v>
      </c>
      <c r="B40" s="141" t="s">
        <v>27</v>
      </c>
      <c r="C40" s="331">
        <v>3050.6606153888856</v>
      </c>
      <c r="D40" s="142">
        <v>0.57370010377016956</v>
      </c>
      <c r="E40" s="331">
        <v>715.0654204841951</v>
      </c>
      <c r="F40" s="142">
        <v>0.13447353136066492</v>
      </c>
      <c r="G40" s="331">
        <v>1159.0619240742185</v>
      </c>
      <c r="H40" s="142">
        <v>0.21797047589073293</v>
      </c>
      <c r="I40" s="331">
        <v>80.584206352216299</v>
      </c>
      <c r="J40" s="142">
        <v>1.5154477464091787E-2</v>
      </c>
      <c r="K40" s="331">
        <v>312.14581102163442</v>
      </c>
      <c r="L40" s="142">
        <v>5.8701411514340891E-2</v>
      </c>
      <c r="M40" s="331">
        <v>5317.5179773211494</v>
      </c>
      <c r="N40" s="935"/>
      <c r="P40" s="331">
        <v>3620.4287685246841</v>
      </c>
      <c r="Q40" s="940">
        <v>0.68084937069617169</v>
      </c>
      <c r="R40" s="331">
        <v>1669.3260931525051</v>
      </c>
      <c r="S40" s="940">
        <v>0.31392956267793859</v>
      </c>
      <c r="T40" s="519">
        <v>27.763115643960191</v>
      </c>
      <c r="U40" s="142">
        <v>5.2210666258897444E-3</v>
      </c>
      <c r="V40" s="331">
        <v>5317.5179773211494</v>
      </c>
      <c r="W40" s="937"/>
      <c r="X40" s="120"/>
      <c r="Y40" s="141" t="s">
        <v>27</v>
      </c>
      <c r="Z40" s="331">
        <v>56.397303895139203</v>
      </c>
      <c r="AA40" s="142">
        <v>1.0605945129977904E-2</v>
      </c>
      <c r="AB40" s="331">
        <v>394.13710638833527</v>
      </c>
      <c r="AC40" s="142">
        <v>7.4120502849130562E-2</v>
      </c>
      <c r="AD40" s="331">
        <v>1585.7257608892314</v>
      </c>
      <c r="AE40" s="142">
        <v>0.29820787962584105</v>
      </c>
      <c r="AF40" s="331">
        <v>2215.2763391648336</v>
      </c>
      <c r="AG40" s="142">
        <v>0.41659968966966082</v>
      </c>
      <c r="AH40" s="331">
        <v>1065.981466983611</v>
      </c>
      <c r="AI40" s="142">
        <v>0.20046598272538971</v>
      </c>
      <c r="AJ40" s="331">
        <v>5317.5179773211503</v>
      </c>
      <c r="AK40" s="938">
        <v>3281.2578061484446</v>
      </c>
      <c r="AL40" s="532">
        <v>0.6170656723950505</v>
      </c>
      <c r="AM40" s="141" t="s">
        <v>27</v>
      </c>
      <c r="AN40" s="331">
        <v>30.117592956740712</v>
      </c>
      <c r="AO40" s="142">
        <v>5.6638441252460604E-3</v>
      </c>
      <c r="AP40" s="331">
        <v>32.798428567705358</v>
      </c>
      <c r="AQ40" s="142">
        <v>6.1679958032278236E-3</v>
      </c>
      <c r="AR40" s="331">
        <v>340.74137352723983</v>
      </c>
      <c r="AS40" s="142">
        <v>6.4079026151012269E-2</v>
      </c>
      <c r="AT40" s="331">
        <v>4913.8605822694644</v>
      </c>
      <c r="AU40" s="142">
        <v>0.92408913392051384</v>
      </c>
      <c r="AV40" s="331">
        <v>5317.5179773211503</v>
      </c>
      <c r="AY40" s="140">
        <v>97221</v>
      </c>
      <c r="AZ40" s="141" t="s">
        <v>27</v>
      </c>
      <c r="BA40" s="331">
        <v>5.0134951031529802</v>
      </c>
      <c r="BB40" s="142">
        <v>1.643412930911648E-3</v>
      </c>
      <c r="BC40" s="331">
        <v>25.20970211817578</v>
      </c>
      <c r="BD40" s="142">
        <v>8.2636862294700551E-3</v>
      </c>
      <c r="BE40" s="331">
        <v>171.26889732902117</v>
      </c>
      <c r="BF40" s="142">
        <v>5.6141576832593201E-2</v>
      </c>
      <c r="BG40" s="331">
        <v>1043.107160531707</v>
      </c>
      <c r="BH40" s="142">
        <v>0.34192828768621841</v>
      </c>
      <c r="BI40" s="331">
        <v>768.39364641885709</v>
      </c>
      <c r="BJ40" s="142">
        <v>0.251877787565991</v>
      </c>
      <c r="BK40" s="331">
        <v>788.52410796106744</v>
      </c>
      <c r="BL40" s="142">
        <v>0.25847650963971608</v>
      </c>
      <c r="BM40" s="331">
        <v>249.14360592690386</v>
      </c>
      <c r="BN40" s="142">
        <v>8.1668739115099517E-2</v>
      </c>
      <c r="BP40" s="331">
        <v>12.756363984428811</v>
      </c>
      <c r="BQ40" s="142">
        <v>1.7839436251568485E-2</v>
      </c>
      <c r="BR40" s="331">
        <v>15.02839123670649</v>
      </c>
      <c r="BS40" s="142">
        <v>2.1016806023888352E-2</v>
      </c>
      <c r="BT40" s="331">
        <v>249.77927565453862</v>
      </c>
      <c r="BU40" s="142">
        <v>0.34930968342086038</v>
      </c>
      <c r="BV40" s="331">
        <v>285.84990266997789</v>
      </c>
      <c r="BW40" s="142">
        <v>0.39975349734632559</v>
      </c>
      <c r="BX40" s="331">
        <v>98.776016563578949</v>
      </c>
      <c r="BY40" s="142">
        <v>0.13813563589285907</v>
      </c>
      <c r="BZ40" s="331">
        <v>45.291605799354137</v>
      </c>
      <c r="CA40" s="142">
        <v>6.3339107866082586E-2</v>
      </c>
      <c r="CB40" s="331">
        <v>7.58386457561038</v>
      </c>
      <c r="CC40" s="142">
        <v>1.060583319841573E-2</v>
      </c>
      <c r="CE40" s="331">
        <v>15.220375566572541</v>
      </c>
      <c r="CF40" s="142">
        <v>1.3131632788929343E-2</v>
      </c>
      <c r="CG40" s="331">
        <v>58.104926704504813</v>
      </c>
      <c r="CH40" s="142">
        <v>5.0130994296025348E-2</v>
      </c>
      <c r="CI40" s="331">
        <v>296.7689813310061</v>
      </c>
      <c r="CJ40" s="142">
        <v>0.25604238666371981</v>
      </c>
      <c r="CK40" s="331">
        <v>514.33653603875837</v>
      </c>
      <c r="CL40" s="142">
        <v>0.44375242198519821</v>
      </c>
      <c r="CM40" s="331">
        <v>184.124658328816</v>
      </c>
      <c r="CN40" s="142">
        <v>0.15885661887813501</v>
      </c>
      <c r="CO40" s="331">
        <v>75.405811128060336</v>
      </c>
      <c r="CP40" s="142">
        <v>6.5057620789579024E-2</v>
      </c>
      <c r="CQ40" s="331">
        <v>15.100634976500359</v>
      </c>
      <c r="CR40" s="142">
        <v>1.3028324598413275E-2</v>
      </c>
      <c r="CT40" s="331">
        <v>0</v>
      </c>
      <c r="CU40" s="142">
        <v>0</v>
      </c>
      <c r="CV40" s="331">
        <v>2.49887935838915</v>
      </c>
      <c r="CW40" s="142">
        <v>3.1009542334723552E-2</v>
      </c>
      <c r="CX40" s="331">
        <v>32.748112096239531</v>
      </c>
      <c r="CY40" s="142">
        <v>0.40638375158904649</v>
      </c>
      <c r="CZ40" s="331">
        <v>25.27883854562786</v>
      </c>
      <c r="DA40" s="142">
        <v>0.31369470135549232</v>
      </c>
      <c r="DB40" s="331">
        <v>15.02914486243211</v>
      </c>
      <c r="DC40" s="142">
        <v>0.18650236246967475</v>
      </c>
      <c r="DD40" s="331">
        <v>2.5146157447638302</v>
      </c>
      <c r="DE40" s="142">
        <v>3.1204821125531516E-2</v>
      </c>
      <c r="DF40" s="331">
        <v>2.5146157447638302</v>
      </c>
      <c r="DG40" s="142">
        <v>3.1204821125531516E-2</v>
      </c>
      <c r="DI40" s="331">
        <v>0</v>
      </c>
      <c r="DJ40" s="142">
        <v>0</v>
      </c>
      <c r="DK40" s="331">
        <v>6.0127270540049631</v>
      </c>
      <c r="DL40" s="142">
        <v>1.9262558848141098E-2</v>
      </c>
      <c r="DM40" s="331">
        <v>75.948818197396605</v>
      </c>
      <c r="DN40" s="142">
        <v>0.24331198919127156</v>
      </c>
      <c r="DO40" s="331">
        <v>112.24917066505138</v>
      </c>
      <c r="DP40" s="142">
        <v>0.35960492405029115</v>
      </c>
      <c r="DQ40" s="331">
        <v>77.643221208628219</v>
      </c>
      <c r="DR40" s="142">
        <v>0.24874023122241057</v>
      </c>
      <c r="DS40" s="331">
        <v>35.196301858030807</v>
      </c>
      <c r="DT40" s="142">
        <v>0.11275596408881937</v>
      </c>
      <c r="DU40" s="331">
        <v>5.0955720385224401</v>
      </c>
      <c r="DV40" s="142">
        <v>1.6324332599066252E-2</v>
      </c>
    </row>
    <row r="41" spans="1:126" s="119" customFormat="1" x14ac:dyDescent="0.2">
      <c r="A41" s="120">
        <v>97227</v>
      </c>
      <c r="B41" s="141" t="s">
        <v>22</v>
      </c>
      <c r="C41" s="331">
        <v>2403</v>
      </c>
      <c r="D41" s="142">
        <v>0.54452753229095852</v>
      </c>
      <c r="E41" s="331">
        <v>946</v>
      </c>
      <c r="F41" s="142">
        <v>0.21436664400634489</v>
      </c>
      <c r="G41" s="331">
        <v>673</v>
      </c>
      <c r="H41" s="142">
        <v>0.15250396555631091</v>
      </c>
      <c r="I41" s="331">
        <v>133</v>
      </c>
      <c r="J41" s="142">
        <v>3.0138227962837071E-2</v>
      </c>
      <c r="K41" s="331">
        <v>258</v>
      </c>
      <c r="L41" s="142">
        <v>5.8463630183548609E-2</v>
      </c>
      <c r="M41" s="331">
        <v>4413</v>
      </c>
      <c r="N41" s="935"/>
      <c r="P41" s="331">
        <v>2981</v>
      </c>
      <c r="Q41" s="940">
        <v>0.67550419215952862</v>
      </c>
      <c r="R41" s="331">
        <v>1407</v>
      </c>
      <c r="S41" s="940">
        <v>0.31883072739632901</v>
      </c>
      <c r="T41" s="519">
        <v>25</v>
      </c>
      <c r="U41" s="142">
        <v>5.6650804441423066E-3</v>
      </c>
      <c r="V41" s="331">
        <v>4413</v>
      </c>
      <c r="W41" s="937"/>
      <c r="X41" s="120"/>
      <c r="Y41" s="141" t="s">
        <v>22</v>
      </c>
      <c r="Z41" s="331">
        <v>124</v>
      </c>
      <c r="AA41" s="142">
        <v>2.8098799002945842E-2</v>
      </c>
      <c r="AB41" s="331">
        <v>530</v>
      </c>
      <c r="AC41" s="142">
        <v>0.12009970541581691</v>
      </c>
      <c r="AD41" s="331">
        <v>1279</v>
      </c>
      <c r="AE41" s="142">
        <v>0.28982551552232044</v>
      </c>
      <c r="AF41" s="331">
        <v>1839</v>
      </c>
      <c r="AG41" s="142">
        <v>0.41672331747110808</v>
      </c>
      <c r="AH41" s="331">
        <v>641</v>
      </c>
      <c r="AI41" s="142">
        <v>0.14525266258780875</v>
      </c>
      <c r="AJ41" s="331">
        <v>4413</v>
      </c>
      <c r="AK41" s="938">
        <v>2480</v>
      </c>
      <c r="AL41" s="532">
        <v>0.5619759800589168</v>
      </c>
      <c r="AM41" s="141" t="s">
        <v>22</v>
      </c>
      <c r="AN41" s="331">
        <v>26</v>
      </c>
      <c r="AO41" s="142">
        <v>5.8916836619079989E-3</v>
      </c>
      <c r="AP41" s="331">
        <v>29</v>
      </c>
      <c r="AQ41" s="142">
        <v>6.5714933152050759E-3</v>
      </c>
      <c r="AR41" s="331">
        <v>187</v>
      </c>
      <c r="AS41" s="142">
        <v>4.2374801722184455E-2</v>
      </c>
      <c r="AT41" s="331">
        <v>4171</v>
      </c>
      <c r="AU41" s="142">
        <v>0.94516202130070248</v>
      </c>
      <c r="AV41" s="331">
        <v>4413</v>
      </c>
      <c r="AY41" s="140">
        <v>97227</v>
      </c>
      <c r="AZ41" s="141" t="s">
        <v>22</v>
      </c>
      <c r="BA41" s="331">
        <v>3</v>
      </c>
      <c r="BB41" s="142">
        <v>1.2484394506866417E-3</v>
      </c>
      <c r="BC41" s="331">
        <v>13</v>
      </c>
      <c r="BD41" s="142">
        <v>5.4099042863087806E-3</v>
      </c>
      <c r="BE41" s="331">
        <v>167</v>
      </c>
      <c r="BF41" s="142">
        <v>6.9496462754889715E-2</v>
      </c>
      <c r="BG41" s="331">
        <v>736</v>
      </c>
      <c r="BH41" s="142">
        <v>0.30628381190178944</v>
      </c>
      <c r="BI41" s="331">
        <v>622</v>
      </c>
      <c r="BJ41" s="142">
        <v>0.25884311277569705</v>
      </c>
      <c r="BK41" s="331">
        <v>630</v>
      </c>
      <c r="BL41" s="142">
        <v>0.26217228464419473</v>
      </c>
      <c r="BM41" s="331">
        <v>232</v>
      </c>
      <c r="BN41" s="142">
        <v>9.654598418643362E-2</v>
      </c>
      <c r="BP41" s="331">
        <v>5</v>
      </c>
      <c r="BQ41" s="142">
        <v>5.2854122621564482E-3</v>
      </c>
      <c r="BR41" s="331">
        <v>30</v>
      </c>
      <c r="BS41" s="142">
        <v>3.1712473572938688E-2</v>
      </c>
      <c r="BT41" s="331">
        <v>296</v>
      </c>
      <c r="BU41" s="142">
        <v>0.31289640591966172</v>
      </c>
      <c r="BV41" s="331">
        <v>378</v>
      </c>
      <c r="BW41" s="142">
        <v>0.39957716701902746</v>
      </c>
      <c r="BX41" s="331">
        <v>164</v>
      </c>
      <c r="BY41" s="142">
        <v>0.17336152219873149</v>
      </c>
      <c r="BZ41" s="331">
        <v>57</v>
      </c>
      <c r="CA41" s="142">
        <v>6.0253699788583512E-2</v>
      </c>
      <c r="CB41" s="331">
        <v>16</v>
      </c>
      <c r="CC41" s="142">
        <v>1.6913319238900635E-2</v>
      </c>
      <c r="CE41" s="331">
        <v>4</v>
      </c>
      <c r="CF41" s="142">
        <v>5.9435364041604752E-3</v>
      </c>
      <c r="CG41" s="331">
        <v>25</v>
      </c>
      <c r="CH41" s="142">
        <v>3.7147102526002972E-2</v>
      </c>
      <c r="CI41" s="331">
        <v>159</v>
      </c>
      <c r="CJ41" s="142">
        <v>0.23625557206537889</v>
      </c>
      <c r="CK41" s="331">
        <v>330</v>
      </c>
      <c r="CL41" s="142">
        <v>0.49034175334323921</v>
      </c>
      <c r="CM41" s="331">
        <v>100</v>
      </c>
      <c r="CN41" s="142">
        <v>0.14858841010401189</v>
      </c>
      <c r="CO41" s="331">
        <v>48</v>
      </c>
      <c r="CP41" s="142">
        <v>7.1322436849925702E-2</v>
      </c>
      <c r="CQ41" s="331">
        <v>7</v>
      </c>
      <c r="CR41" s="142">
        <v>1.0401188707280832E-2</v>
      </c>
      <c r="CT41" s="331">
        <v>0</v>
      </c>
      <c r="CU41" s="142">
        <v>0</v>
      </c>
      <c r="CV41" s="331">
        <v>10</v>
      </c>
      <c r="CW41" s="142">
        <v>7.5187969924812026E-2</v>
      </c>
      <c r="CX41" s="331">
        <v>48</v>
      </c>
      <c r="CY41" s="142">
        <v>0.36090225563909772</v>
      </c>
      <c r="CZ41" s="331">
        <v>51</v>
      </c>
      <c r="DA41" s="142">
        <v>0.38345864661654133</v>
      </c>
      <c r="DB41" s="331">
        <v>15</v>
      </c>
      <c r="DC41" s="142">
        <v>0.11278195488721804</v>
      </c>
      <c r="DD41" s="331">
        <v>7</v>
      </c>
      <c r="DE41" s="142">
        <v>5.2631578947368418E-2</v>
      </c>
      <c r="DF41" s="331">
        <v>2</v>
      </c>
      <c r="DG41" s="142">
        <v>1.5037593984962405E-2</v>
      </c>
      <c r="DI41" s="331">
        <v>1</v>
      </c>
      <c r="DJ41" s="142">
        <v>3.875968992248062E-3</v>
      </c>
      <c r="DK41" s="331">
        <v>4</v>
      </c>
      <c r="DL41" s="142">
        <v>1.5503875968992248E-2</v>
      </c>
      <c r="DM41" s="331">
        <v>67</v>
      </c>
      <c r="DN41" s="142">
        <v>0.25968992248062017</v>
      </c>
      <c r="DO41" s="331">
        <v>114</v>
      </c>
      <c r="DP41" s="142">
        <v>0.44186046511627908</v>
      </c>
      <c r="DQ41" s="331">
        <v>42</v>
      </c>
      <c r="DR41" s="142">
        <v>0.16279069767441862</v>
      </c>
      <c r="DS41" s="331">
        <v>22</v>
      </c>
      <c r="DT41" s="142">
        <v>8.5271317829457363E-2</v>
      </c>
      <c r="DU41" s="331">
        <v>8</v>
      </c>
      <c r="DV41" s="142">
        <v>3.1007751937984496E-2</v>
      </c>
    </row>
    <row r="42" spans="1:126" s="119" customFormat="1" x14ac:dyDescent="0.2">
      <c r="A42" s="120">
        <v>97223</v>
      </c>
      <c r="B42" s="141" t="s">
        <v>18</v>
      </c>
      <c r="C42" s="331">
        <v>2615.116233806948</v>
      </c>
      <c r="D42" s="142">
        <v>0.66359682783320539</v>
      </c>
      <c r="E42" s="331">
        <v>575.6481763699951</v>
      </c>
      <c r="F42" s="142">
        <v>0.14607316449219748</v>
      </c>
      <c r="G42" s="331">
        <v>405.27244641109991</v>
      </c>
      <c r="H42" s="142">
        <v>0.10283960092095165</v>
      </c>
      <c r="I42" s="331">
        <v>62.504705665393523</v>
      </c>
      <c r="J42" s="142">
        <v>1.5860833972883091E-2</v>
      </c>
      <c r="K42" s="331">
        <v>282.27931590822885</v>
      </c>
      <c r="L42" s="142">
        <v>7.162957278076236E-2</v>
      </c>
      <c r="M42" s="331">
        <v>3940.8208781616654</v>
      </c>
      <c r="N42" s="935"/>
      <c r="P42" s="331">
        <v>2965.9490978643184</v>
      </c>
      <c r="Q42" s="940">
        <v>0.75262215400358157</v>
      </c>
      <c r="R42" s="331">
        <v>957.73339326006203</v>
      </c>
      <c r="S42" s="940">
        <v>0.24302890764901511</v>
      </c>
      <c r="T42" s="519">
        <v>17.138387037284929</v>
      </c>
      <c r="U42" s="142">
        <v>4.3489383474033293E-3</v>
      </c>
      <c r="V42" s="331">
        <v>3940.8208781616654</v>
      </c>
      <c r="W42" s="937"/>
      <c r="X42" s="120"/>
      <c r="Y42" s="141" t="s">
        <v>18</v>
      </c>
      <c r="Z42" s="331">
        <v>45.366318628108203</v>
      </c>
      <c r="AA42" s="142">
        <v>1.1511895625479662E-2</v>
      </c>
      <c r="AB42" s="331">
        <v>276.23047342448103</v>
      </c>
      <c r="AC42" s="142">
        <v>7.0094653364032006E-2</v>
      </c>
      <c r="AD42" s="331">
        <v>1012.172975613792</v>
      </c>
      <c r="AE42" s="142">
        <v>0.25684318239959181</v>
      </c>
      <c r="AF42" s="331">
        <v>1572.6990457744175</v>
      </c>
      <c r="AG42" s="142">
        <v>0.39907904834996322</v>
      </c>
      <c r="AH42" s="331">
        <v>1034.352064720867</v>
      </c>
      <c r="AI42" s="142">
        <v>0.26247122026093739</v>
      </c>
      <c r="AJ42" s="331">
        <v>3940.8208781616659</v>
      </c>
      <c r="AK42" s="938">
        <v>2607.0511104952848</v>
      </c>
      <c r="AL42" s="532">
        <v>0.6615502686109006</v>
      </c>
      <c r="AM42" s="141" t="s">
        <v>18</v>
      </c>
      <c r="AN42" s="331">
        <v>43.350037800192283</v>
      </c>
      <c r="AO42" s="142">
        <v>1.100025581990279E-2</v>
      </c>
      <c r="AP42" s="331">
        <v>36.29305490248656</v>
      </c>
      <c r="AQ42" s="142">
        <v>9.2095165003837302E-3</v>
      </c>
      <c r="AR42" s="331">
        <v>213.72576775908752</v>
      </c>
      <c r="AS42" s="142">
        <v>5.4233819391148637E-2</v>
      </c>
      <c r="AT42" s="331">
        <v>3647.452017699899</v>
      </c>
      <c r="AU42" s="142">
        <v>0.92555640828856478</v>
      </c>
      <c r="AV42" s="331">
        <v>3940.8208781616654</v>
      </c>
      <c r="AY42" s="140">
        <v>97223</v>
      </c>
      <c r="AZ42" s="141" t="s">
        <v>18</v>
      </c>
      <c r="BA42" s="331">
        <v>3.0244212418738798</v>
      </c>
      <c r="BB42" s="142">
        <v>1.156515034695451E-3</v>
      </c>
      <c r="BC42" s="331">
        <v>18.14652745124328</v>
      </c>
      <c r="BD42" s="142">
        <v>6.9390902081727067E-3</v>
      </c>
      <c r="BE42" s="331">
        <v>196.58738072180219</v>
      </c>
      <c r="BF42" s="142">
        <v>7.5173477255204318E-2</v>
      </c>
      <c r="BG42" s="331">
        <v>837.7646839990648</v>
      </c>
      <c r="BH42" s="142">
        <v>0.32035466461063999</v>
      </c>
      <c r="BI42" s="331">
        <v>592.78656340728037</v>
      </c>
      <c r="BJ42" s="142">
        <v>0.22667694680030839</v>
      </c>
      <c r="BK42" s="331">
        <v>672.4296561099593</v>
      </c>
      <c r="BL42" s="142">
        <v>0.25713184271395528</v>
      </c>
      <c r="BM42" s="331">
        <v>294.37700087572432</v>
      </c>
      <c r="BN42" s="142">
        <v>0.11256746337702392</v>
      </c>
      <c r="BP42" s="331">
        <v>7.0569828977057192</v>
      </c>
      <c r="BQ42" s="142">
        <v>1.2259194395796848E-2</v>
      </c>
      <c r="BR42" s="331">
        <v>30.244212418738798</v>
      </c>
      <c r="BS42" s="142">
        <v>5.2539404553415062E-2</v>
      </c>
      <c r="BT42" s="331">
        <v>192.55481906597035</v>
      </c>
      <c r="BU42" s="142">
        <v>0.33450087565674258</v>
      </c>
      <c r="BV42" s="331">
        <v>223.80717189866709</v>
      </c>
      <c r="BW42" s="142">
        <v>0.38879159369527144</v>
      </c>
      <c r="BX42" s="331">
        <v>69.561688563099239</v>
      </c>
      <c r="BY42" s="142">
        <v>0.12084063047285465</v>
      </c>
      <c r="BZ42" s="331">
        <v>44.358178214150243</v>
      </c>
      <c r="CA42" s="142">
        <v>7.7057793345008771E-2</v>
      </c>
      <c r="CB42" s="331">
        <v>8.0651233116636796</v>
      </c>
      <c r="CC42" s="142">
        <v>1.4010507880910683E-2</v>
      </c>
      <c r="CE42" s="331">
        <v>5.0407020697898002</v>
      </c>
      <c r="CF42" s="142">
        <v>1.2437810945273632E-2</v>
      </c>
      <c r="CG42" s="331">
        <v>18.14652745124328</v>
      </c>
      <c r="CH42" s="142">
        <v>4.4776119402985079E-2</v>
      </c>
      <c r="CI42" s="331">
        <v>100.814041395796</v>
      </c>
      <c r="CJ42" s="142">
        <v>0.24875621890547264</v>
      </c>
      <c r="CK42" s="331">
        <v>163.31874706118953</v>
      </c>
      <c r="CL42" s="142">
        <v>0.40298507462686572</v>
      </c>
      <c r="CM42" s="331">
        <v>67.545407735183318</v>
      </c>
      <c r="CN42" s="142">
        <v>0.16666666666666666</v>
      </c>
      <c r="CO42" s="331">
        <v>39.317476144360441</v>
      </c>
      <c r="CP42" s="142">
        <v>9.7014925373134331E-2</v>
      </c>
      <c r="CQ42" s="331">
        <v>11.089544553537561</v>
      </c>
      <c r="CR42" s="142">
        <v>2.7363184079601994E-2</v>
      </c>
      <c r="CT42" s="331">
        <v>0</v>
      </c>
      <c r="CU42" s="142">
        <v>0</v>
      </c>
      <c r="CV42" s="331">
        <v>5.0407020697898002</v>
      </c>
      <c r="CW42" s="142">
        <v>8.0645161290322578E-2</v>
      </c>
      <c r="CX42" s="331">
        <v>18.14652745124328</v>
      </c>
      <c r="CY42" s="142">
        <v>0.29032258064516125</v>
      </c>
      <c r="CZ42" s="331">
        <v>22.179089107075121</v>
      </c>
      <c r="DA42" s="142">
        <v>0.35483870967741937</v>
      </c>
      <c r="DB42" s="331">
        <v>6.0488424837477597</v>
      </c>
      <c r="DC42" s="142">
        <v>9.6774193548387094E-2</v>
      </c>
      <c r="DD42" s="331">
        <v>5.0407020697898002</v>
      </c>
      <c r="DE42" s="142">
        <v>8.0645161290322578E-2</v>
      </c>
      <c r="DF42" s="331">
        <v>6.0488424837477606</v>
      </c>
      <c r="DG42" s="142">
        <v>9.6774193548387108E-2</v>
      </c>
      <c r="DI42" s="331">
        <v>0</v>
      </c>
      <c r="DJ42" s="142">
        <v>0</v>
      </c>
      <c r="DK42" s="331">
        <v>10.0814041395796</v>
      </c>
      <c r="DL42" s="142">
        <v>3.5714285714285712E-2</v>
      </c>
      <c r="DM42" s="331">
        <v>65.529126907267397</v>
      </c>
      <c r="DN42" s="142">
        <v>0.2321428571428571</v>
      </c>
      <c r="DO42" s="331">
        <v>130.05011340057683</v>
      </c>
      <c r="DP42" s="142">
        <v>0.46071428571428563</v>
      </c>
      <c r="DQ42" s="331">
        <v>46.374459042066164</v>
      </c>
      <c r="DR42" s="142">
        <v>0.16428571428571426</v>
      </c>
      <c r="DS42" s="331">
        <v>27.21979117686492</v>
      </c>
      <c r="DT42" s="142">
        <v>9.6428571428571405E-2</v>
      </c>
      <c r="DU42" s="331">
        <v>3.0244212418738798</v>
      </c>
      <c r="DV42" s="142">
        <v>1.0714285714285711E-2</v>
      </c>
    </row>
    <row r="43" spans="1:126" s="119" customFormat="1" x14ac:dyDescent="0.2">
      <c r="A43" s="120">
        <v>97231</v>
      </c>
      <c r="B43" s="144" t="s">
        <v>29</v>
      </c>
      <c r="C43" s="331">
        <v>1667.3746088655994</v>
      </c>
      <c r="D43" s="145">
        <v>0.47368492616283192</v>
      </c>
      <c r="E43" s="331">
        <v>974.26583075161011</v>
      </c>
      <c r="F43" s="145">
        <v>0.27677945654727543</v>
      </c>
      <c r="G43" s="331">
        <v>430.48955312280458</v>
      </c>
      <c r="H43" s="145">
        <v>0.12229789940461011</v>
      </c>
      <c r="I43" s="331">
        <v>266.61899322492576</v>
      </c>
      <c r="J43" s="145">
        <v>7.574386550439402E-2</v>
      </c>
      <c r="K43" s="331">
        <v>181.25875920960195</v>
      </c>
      <c r="L43" s="145">
        <v>5.1493852380888473E-2</v>
      </c>
      <c r="M43" s="333">
        <v>3520.0077451745419</v>
      </c>
      <c r="N43" s="935"/>
      <c r="P43" s="333">
        <v>1769.3326609210003</v>
      </c>
      <c r="Q43" s="941">
        <v>0.50265021812708166</v>
      </c>
      <c r="R43" s="333">
        <v>1727.1076090596728</v>
      </c>
      <c r="S43" s="941">
        <v>0.49065449115198834</v>
      </c>
      <c r="T43" s="737">
        <v>23.567475193868859</v>
      </c>
      <c r="U43" s="145">
        <v>6.6952907209300045E-3</v>
      </c>
      <c r="V43" s="331">
        <v>3520.0077451745419</v>
      </c>
      <c r="W43" s="937"/>
      <c r="X43" s="120"/>
      <c r="Y43" s="144" t="s">
        <v>29</v>
      </c>
      <c r="Z43" s="331">
        <v>180.10913087488845</v>
      </c>
      <c r="AA43" s="145">
        <v>5.1167254140788154E-2</v>
      </c>
      <c r="AB43" s="331">
        <v>611.7483123324065</v>
      </c>
      <c r="AC43" s="145">
        <v>0.17379175178549866</v>
      </c>
      <c r="AD43" s="331">
        <v>1093.7318311397571</v>
      </c>
      <c r="AE43" s="145">
        <v>0.31071858652558854</v>
      </c>
      <c r="AF43" s="331">
        <v>1099.9111070219026</v>
      </c>
      <c r="AG43" s="145">
        <v>0.31247405876584605</v>
      </c>
      <c r="AH43" s="331">
        <v>534.50736380558749</v>
      </c>
      <c r="AI43" s="145">
        <v>0.15184834878227912</v>
      </c>
      <c r="AJ43" s="333">
        <v>3520.0077451745419</v>
      </c>
      <c r="AK43" s="938">
        <v>1634.4184708274902</v>
      </c>
      <c r="AL43" s="532">
        <v>0.46432240754812515</v>
      </c>
      <c r="AM43" s="144" t="s">
        <v>29</v>
      </c>
      <c r="AN43" s="331">
        <v>24.717103528582079</v>
      </c>
      <c r="AO43" s="145">
        <v>7.0218889610302445E-3</v>
      </c>
      <c r="AP43" s="331">
        <v>15.4481897053638</v>
      </c>
      <c r="AQ43" s="145">
        <v>4.3886806006439034E-3</v>
      </c>
      <c r="AR43" s="331">
        <v>266.73874224594829</v>
      </c>
      <c r="AS43" s="145">
        <v>7.5777885037784737E-2</v>
      </c>
      <c r="AT43" s="331">
        <v>3213.1037096946479</v>
      </c>
      <c r="AU43" s="145">
        <v>0.91281154540054121</v>
      </c>
      <c r="AV43" s="333">
        <v>3520.0077451745419</v>
      </c>
      <c r="AY43" s="140">
        <v>97231</v>
      </c>
      <c r="AZ43" s="141" t="s">
        <v>29</v>
      </c>
      <c r="BA43" s="331">
        <v>0</v>
      </c>
      <c r="BB43" s="142">
        <v>0</v>
      </c>
      <c r="BC43" s="331">
        <v>8.2390345095273609</v>
      </c>
      <c r="BD43" s="142">
        <v>4.9413218035824595E-3</v>
      </c>
      <c r="BE43" s="331">
        <v>148.30262117149249</v>
      </c>
      <c r="BF43" s="142">
        <v>8.8943792464484264E-2</v>
      </c>
      <c r="BG43" s="331">
        <v>566.43362253000601</v>
      </c>
      <c r="BH43" s="142">
        <v>0.33971587399629405</v>
      </c>
      <c r="BI43" s="331">
        <v>423.28039792696813</v>
      </c>
      <c r="BJ43" s="142">
        <v>0.25386040765904883</v>
      </c>
      <c r="BK43" s="331">
        <v>399.59317371207698</v>
      </c>
      <c r="BL43" s="142">
        <v>0.23965410747374924</v>
      </c>
      <c r="BM43" s="331">
        <v>121.52575901552856</v>
      </c>
      <c r="BN43" s="142">
        <v>7.288449660284127E-2</v>
      </c>
      <c r="BP43" s="331">
        <v>2.0597586273818398</v>
      </c>
      <c r="BQ43" s="142">
        <v>2.1141649048625794E-3</v>
      </c>
      <c r="BR43" s="331">
        <v>37.075655292873122</v>
      </c>
      <c r="BS43" s="142">
        <v>3.8054968287526435E-2</v>
      </c>
      <c r="BT43" s="331">
        <v>359.42788047813104</v>
      </c>
      <c r="BU43" s="142">
        <v>0.36892177589852015</v>
      </c>
      <c r="BV43" s="331">
        <v>375.90594949718582</v>
      </c>
      <c r="BW43" s="142">
        <v>0.38583509513742081</v>
      </c>
      <c r="BX43" s="331">
        <v>125.64527627029224</v>
      </c>
      <c r="BY43" s="142">
        <v>0.12896405919661735</v>
      </c>
      <c r="BZ43" s="331">
        <v>66.9421553899098</v>
      </c>
      <c r="CA43" s="142">
        <v>6.8710359408033841E-2</v>
      </c>
      <c r="CB43" s="331">
        <v>7.2091551958364395</v>
      </c>
      <c r="CC43" s="142">
        <v>7.3995771670190289E-3</v>
      </c>
      <c r="CE43" s="331">
        <v>5.1493965684546001</v>
      </c>
      <c r="CF43" s="142">
        <v>1.1961722488038277E-2</v>
      </c>
      <c r="CG43" s="331">
        <v>16.478069019054718</v>
      </c>
      <c r="CH43" s="142">
        <v>3.827751196172248E-2</v>
      </c>
      <c r="CI43" s="331">
        <v>115.34648313338305</v>
      </c>
      <c r="CJ43" s="142">
        <v>0.26794258373205743</v>
      </c>
      <c r="CK43" s="331">
        <v>198.76670754234758</v>
      </c>
      <c r="CL43" s="142">
        <v>0.46172248803827753</v>
      </c>
      <c r="CM43" s="331">
        <v>48.404327743473239</v>
      </c>
      <c r="CN43" s="142">
        <v>0.1124401913875598</v>
      </c>
      <c r="CO43" s="331">
        <v>40.165293233945881</v>
      </c>
      <c r="CP43" s="142">
        <v>9.3301435406698566E-2</v>
      </c>
      <c r="CQ43" s="331">
        <v>6.1792758821455198</v>
      </c>
      <c r="CR43" s="142">
        <v>1.4354066985645932E-2</v>
      </c>
      <c r="CT43" s="331">
        <v>4.1195172547636796</v>
      </c>
      <c r="CU43" s="142">
        <v>1.5450951955580909E-2</v>
      </c>
      <c r="CV43" s="331">
        <v>16.478069019054722</v>
      </c>
      <c r="CW43" s="142">
        <v>6.1803807822323649E-2</v>
      </c>
      <c r="CX43" s="331">
        <v>108.1373279375466</v>
      </c>
      <c r="CY43" s="142">
        <v>0.40558748883399887</v>
      </c>
      <c r="CZ43" s="331">
        <v>73.091494016799686</v>
      </c>
      <c r="DA43" s="142">
        <v>0.27414211243059516</v>
      </c>
      <c r="DB43" s="331">
        <v>42.165177350816457</v>
      </c>
      <c r="DC43" s="142">
        <v>0.15814768798277237</v>
      </c>
      <c r="DD43" s="331">
        <v>18.537827646436561</v>
      </c>
      <c r="DE43" s="142">
        <v>6.9529283800114097E-2</v>
      </c>
      <c r="DF43" s="331">
        <v>4.0895799995080457</v>
      </c>
      <c r="DG43" s="142">
        <v>1.5338667174614917E-2</v>
      </c>
      <c r="DI43" s="331">
        <v>0</v>
      </c>
      <c r="DJ43" s="142">
        <v>0</v>
      </c>
      <c r="DK43" s="331">
        <v>8.2390345095273592</v>
      </c>
      <c r="DL43" s="142">
        <v>4.5454545454545442E-2</v>
      </c>
      <c r="DM43" s="331">
        <v>32.956138038109444</v>
      </c>
      <c r="DN43" s="142">
        <v>0.18181818181818182</v>
      </c>
      <c r="DO43" s="331">
        <v>78.270827840509924</v>
      </c>
      <c r="DP43" s="142">
        <v>0.43181818181818177</v>
      </c>
      <c r="DQ43" s="331">
        <v>24.717103528582079</v>
      </c>
      <c r="DR43" s="142">
        <v>0.13636363636363633</v>
      </c>
      <c r="DS43" s="331">
        <v>28.836620783345758</v>
      </c>
      <c r="DT43" s="142">
        <v>0.15909090909090906</v>
      </c>
      <c r="DU43" s="331">
        <v>8.2390345095273609</v>
      </c>
      <c r="DV43" s="142">
        <v>4.5454545454545456E-2</v>
      </c>
    </row>
    <row r="44" spans="1:126" s="119" customFormat="1" hidden="1" x14ac:dyDescent="0.2">
      <c r="A44" s="120"/>
      <c r="B44" s="153" t="s">
        <v>40</v>
      </c>
      <c r="C44" s="335">
        <v>16473.507570053207</v>
      </c>
      <c r="D44" s="155">
        <v>0.57683778652327322</v>
      </c>
      <c r="E44" s="335">
        <v>5512.8171663367057</v>
      </c>
      <c r="F44" s="155">
        <v>0.19303728961268796</v>
      </c>
      <c r="G44" s="335">
        <v>4155.2262494741053</v>
      </c>
      <c r="H44" s="155">
        <v>0.14549976694746519</v>
      </c>
      <c r="I44" s="335">
        <v>809.45428599144111</v>
      </c>
      <c r="J44" s="155">
        <v>2.8343922302976266E-2</v>
      </c>
      <c r="K44" s="335">
        <v>1607.2964811254249</v>
      </c>
      <c r="L44" s="155">
        <v>5.6281234613597318E-2</v>
      </c>
      <c r="M44" s="335">
        <v>28558.301752980886</v>
      </c>
      <c r="N44" s="942"/>
      <c r="P44" s="335">
        <v>19137.154797752992</v>
      </c>
      <c r="Q44" s="742">
        <v>0.67010829156728391</v>
      </c>
      <c r="R44" s="335">
        <v>9284.4457673281831</v>
      </c>
      <c r="S44" s="742">
        <v>0.32510496764252034</v>
      </c>
      <c r="T44" s="315">
        <v>136.70118789970883</v>
      </c>
      <c r="U44" s="155">
        <v>4.7867407901956253E-3</v>
      </c>
      <c r="V44" s="335">
        <v>28558.301752980886</v>
      </c>
      <c r="W44" s="937"/>
      <c r="X44" s="120"/>
      <c r="Y44" s="153" t="s">
        <v>40</v>
      </c>
      <c r="Z44" s="335">
        <v>604.47321623691539</v>
      </c>
      <c r="AA44" s="155">
        <v>2.1166287178607222E-2</v>
      </c>
      <c r="AB44" s="335">
        <v>2961.5226826829403</v>
      </c>
      <c r="AC44" s="155">
        <v>0.10370093811246396</v>
      </c>
      <c r="AD44" s="335">
        <v>7893.6891744108143</v>
      </c>
      <c r="AE44" s="155">
        <v>0.27640611275447718</v>
      </c>
      <c r="AF44" s="335">
        <v>11175.353366856489</v>
      </c>
      <c r="AG44" s="155">
        <v>0.39131715406326717</v>
      </c>
      <c r="AH44" s="335">
        <v>5923.263312793727</v>
      </c>
      <c r="AI44" s="155">
        <v>0.20740950789118495</v>
      </c>
      <c r="AJ44" s="335">
        <v>28558.301752980882</v>
      </c>
      <c r="AK44" s="938">
        <v>17098.616679650215</v>
      </c>
      <c r="AL44" s="532">
        <v>0.59872666195445212</v>
      </c>
      <c r="AM44" s="153" t="s">
        <v>40</v>
      </c>
      <c r="AN44" s="335">
        <v>195.15038513906472</v>
      </c>
      <c r="AO44" s="155">
        <v>6.8334030092911634E-3</v>
      </c>
      <c r="AP44" s="335">
        <v>143.16803654621114</v>
      </c>
      <c r="AQ44" s="155">
        <v>5.0131845298282624E-3</v>
      </c>
      <c r="AR44" s="335">
        <v>1561.174880660275</v>
      </c>
      <c r="AS44" s="155">
        <v>5.466623660481916E-2</v>
      </c>
      <c r="AT44" s="335">
        <v>26658.808450635337</v>
      </c>
      <c r="AU44" s="155">
        <v>0.93348717585606134</v>
      </c>
      <c r="AV44" s="335">
        <v>28558.301752980889</v>
      </c>
      <c r="AY44" s="147"/>
      <c r="AZ44" s="153" t="s">
        <v>40</v>
      </c>
      <c r="BA44" s="335">
        <v>36.756055922459552</v>
      </c>
      <c r="BB44" s="155">
        <v>2.2312222073019531E-3</v>
      </c>
      <c r="BC44" s="335">
        <v>95.780568401253305</v>
      </c>
      <c r="BD44" s="155">
        <v>5.8142182527885257E-3</v>
      </c>
      <c r="BE44" s="335">
        <v>1170.0311713034064</v>
      </c>
      <c r="BF44" s="155">
        <v>7.1025017976765178E-2</v>
      </c>
      <c r="BG44" s="335">
        <v>5274.4761998698796</v>
      </c>
      <c r="BH44" s="155">
        <v>0.32017930470728789</v>
      </c>
      <c r="BI44" s="335">
        <v>4203.2716729220529</v>
      </c>
      <c r="BJ44" s="155">
        <v>0.25515341253511059</v>
      </c>
      <c r="BK44" s="335">
        <v>4183.468202382438</v>
      </c>
      <c r="BL44" s="155">
        <v>0.25395127204041623</v>
      </c>
      <c r="BM44" s="335">
        <v>1509.7236992517185</v>
      </c>
      <c r="BN44" s="155">
        <v>9.1645552280329709E-2</v>
      </c>
      <c r="BP44" s="335">
        <v>32.064078158202783</v>
      </c>
      <c r="BQ44" s="155">
        <v>5.8162781733444502E-3</v>
      </c>
      <c r="BR44" s="335">
        <v>223.78409906872054</v>
      </c>
      <c r="BS44" s="155">
        <v>4.0593419356482335E-2</v>
      </c>
      <c r="BT44" s="335">
        <v>2013.4634825306459</v>
      </c>
      <c r="BU44" s="155">
        <v>0.3652331324945069</v>
      </c>
      <c r="BV44" s="335">
        <v>2099.4337843036401</v>
      </c>
      <c r="BW44" s="155">
        <v>0.38082775484076581</v>
      </c>
      <c r="BX44" s="335">
        <v>738.43674314438829</v>
      </c>
      <c r="BY44" s="155">
        <v>0.13394907192887792</v>
      </c>
      <c r="BZ44" s="335">
        <v>346.61234224373084</v>
      </c>
      <c r="CA44" s="155">
        <v>6.2873904899345037E-2</v>
      </c>
      <c r="CB44" s="335">
        <v>59.02263688737812</v>
      </c>
      <c r="CC44" s="155">
        <v>1.0706438306677774E-2</v>
      </c>
      <c r="CE44" s="335">
        <v>44.310531803799442</v>
      </c>
      <c r="CF44" s="155">
        <v>1.0663807249823637E-2</v>
      </c>
      <c r="CG44" s="335">
        <v>166.82039236897236</v>
      </c>
      <c r="CH44" s="155">
        <v>4.0147126137857238E-2</v>
      </c>
      <c r="CI44" s="335">
        <v>1055.6492819213963</v>
      </c>
      <c r="CJ44" s="155">
        <v>0.25405338206433442</v>
      </c>
      <c r="CK44" s="335">
        <v>1769.1799423848265</v>
      </c>
      <c r="CL44" s="155">
        <v>0.4257722290353595</v>
      </c>
      <c r="CM44" s="335">
        <v>666.41127206738417</v>
      </c>
      <c r="CN44" s="155">
        <v>0.16037905809622921</v>
      </c>
      <c r="CO44" s="335">
        <v>377.36589403999915</v>
      </c>
      <c r="CP44" s="155">
        <v>9.0817171288268453E-2</v>
      </c>
      <c r="CQ44" s="335">
        <v>75.488934887726842</v>
      </c>
      <c r="CR44" s="155">
        <v>1.8167226128127413E-2</v>
      </c>
      <c r="CT44" s="335">
        <v>4.1195172547636796</v>
      </c>
      <c r="CU44" s="155">
        <v>5.0892525075927984E-3</v>
      </c>
      <c r="CV44" s="335">
        <v>51.924272922842533</v>
      </c>
      <c r="CW44" s="155">
        <v>6.414725800017762E-2</v>
      </c>
      <c r="CX44" s="335">
        <v>296.18626079208019</v>
      </c>
      <c r="CY44" s="155">
        <v>0.36590857064806742</v>
      </c>
      <c r="CZ44" s="335">
        <v>277.64177340852382</v>
      </c>
      <c r="DA44" s="155">
        <v>0.34299870692322149</v>
      </c>
      <c r="DB44" s="335">
        <v>114.20984820051692</v>
      </c>
      <c r="DC44" s="155">
        <v>0.1410948711706797</v>
      </c>
      <c r="DD44" s="335">
        <v>48.63746680476234</v>
      </c>
      <c r="DE44" s="155">
        <v>6.0086737010960269E-2</v>
      </c>
      <c r="DF44" s="335">
        <v>16.735146607951616</v>
      </c>
      <c r="DG44" s="155">
        <v>2.0674603739300686E-2</v>
      </c>
      <c r="DI44" s="335">
        <v>6.1071040510369503</v>
      </c>
      <c r="DJ44" s="155">
        <v>3.7996126556320039E-3</v>
      </c>
      <c r="DK44" s="335">
        <v>38.510883046029932</v>
      </c>
      <c r="DL44" s="155">
        <v>2.3960036930501281E-2</v>
      </c>
      <c r="DM44" s="335">
        <v>399.38820875043007</v>
      </c>
      <c r="DN44" s="155">
        <v>0.24848446658128653</v>
      </c>
      <c r="DO44" s="335">
        <v>675.64519657506924</v>
      </c>
      <c r="DP44" s="155">
        <v>0.4203612740457095</v>
      </c>
      <c r="DQ44" s="335">
        <v>275.84399730034937</v>
      </c>
      <c r="DR44" s="155">
        <v>0.17161986014378885</v>
      </c>
      <c r="DS44" s="335">
        <v>165.60020639724732</v>
      </c>
      <c r="DT44" s="155">
        <v>0.10303027994019777</v>
      </c>
      <c r="DU44" s="335">
        <v>46.200885005261753</v>
      </c>
      <c r="DV44" s="155">
        <v>2.8744469702883947E-2</v>
      </c>
    </row>
    <row r="45" spans="1:126" s="119" customFormat="1" ht="13.5" thickBot="1" x14ac:dyDescent="0.25">
      <c r="A45" s="120"/>
      <c r="B45" s="148" t="s">
        <v>41</v>
      </c>
      <c r="C45" s="334">
        <v>31189.101029567708</v>
      </c>
      <c r="D45" s="150">
        <v>0.61325316761804072</v>
      </c>
      <c r="E45" s="334">
        <v>8231.3061765579678</v>
      </c>
      <c r="F45" s="150">
        <v>0.16184738962571127</v>
      </c>
      <c r="G45" s="334">
        <v>6812.9249552463298</v>
      </c>
      <c r="H45" s="150">
        <v>0.13395858398060148</v>
      </c>
      <c r="I45" s="334">
        <v>1135.0695562568376</v>
      </c>
      <c r="J45" s="150">
        <v>2.2318213025165783E-2</v>
      </c>
      <c r="K45" s="334">
        <v>3490.0408905201621</v>
      </c>
      <c r="L45" s="150">
        <v>6.8622645750480674E-2</v>
      </c>
      <c r="M45" s="334">
        <v>50858.442608149009</v>
      </c>
      <c r="N45" s="942"/>
      <c r="P45" s="334">
        <v>35989.513225074697</v>
      </c>
      <c r="Q45" s="943">
        <v>0.70764088280021631</v>
      </c>
      <c r="R45" s="334">
        <v>14547.641453443513</v>
      </c>
      <c r="S45" s="943">
        <v>0.28604181935985112</v>
      </c>
      <c r="T45" s="334">
        <v>321.28792963078917</v>
      </c>
      <c r="U45" s="150">
        <v>6.3172978399324694E-3</v>
      </c>
      <c r="V45" s="334">
        <v>50858.442608149002</v>
      </c>
      <c r="W45" s="937"/>
      <c r="X45" s="120"/>
      <c r="Y45" s="148" t="s">
        <v>41</v>
      </c>
      <c r="Z45" s="334">
        <v>882.14724428216334</v>
      </c>
      <c r="AA45" s="150">
        <v>1.7345148593693228E-2</v>
      </c>
      <c r="AB45" s="334">
        <v>4887.8211147566444</v>
      </c>
      <c r="AC45" s="150">
        <v>9.6106385962622345E-2</v>
      </c>
      <c r="AD45" s="334">
        <v>14742.983739676134</v>
      </c>
      <c r="AE45" s="150">
        <v>0.28988272120849179</v>
      </c>
      <c r="AF45" s="334">
        <v>20419.203088025104</v>
      </c>
      <c r="AG45" s="150">
        <v>0.40149092345099369</v>
      </c>
      <c r="AH45" s="334">
        <v>9926.2874214089643</v>
      </c>
      <c r="AI45" s="150">
        <v>0.19517482078419926</v>
      </c>
      <c r="AJ45" s="334">
        <v>50858.442608149009</v>
      </c>
      <c r="AK45" s="938">
        <v>30345.490509434068</v>
      </c>
      <c r="AL45" s="532">
        <v>0.59666574423519292</v>
      </c>
      <c r="AM45" s="148" t="s">
        <v>41</v>
      </c>
      <c r="AN45" s="334">
        <v>424.29067836009494</v>
      </c>
      <c r="AO45" s="150">
        <v>8.3425810268934805E-3</v>
      </c>
      <c r="AP45" s="334">
        <v>285.99573169221503</v>
      </c>
      <c r="AQ45" s="150">
        <v>5.6233678623574318E-3</v>
      </c>
      <c r="AR45" s="334">
        <v>2817.0168376525312</v>
      </c>
      <c r="AS45" s="150">
        <v>5.5389364935078893E-2</v>
      </c>
      <c r="AT45" s="334">
        <v>47331.139360444169</v>
      </c>
      <c r="AU45" s="150">
        <v>0.9306446861756702</v>
      </c>
      <c r="AV45" s="334">
        <v>50858.442608149009</v>
      </c>
      <c r="AY45" s="147"/>
      <c r="AZ45" s="148" t="s">
        <v>41</v>
      </c>
      <c r="BA45" s="334">
        <v>73.407162622299666</v>
      </c>
      <c r="BB45" s="150">
        <v>2.3536158529451887E-3</v>
      </c>
      <c r="BC45" s="334">
        <v>190.08693762192721</v>
      </c>
      <c r="BD45" s="150">
        <v>6.0946590747108136E-3</v>
      </c>
      <c r="BE45" s="334">
        <v>1931.9555597984634</v>
      </c>
      <c r="BF45" s="150">
        <v>6.1943290958176134E-2</v>
      </c>
      <c r="BG45" s="334">
        <v>9615.9750017911101</v>
      </c>
      <c r="BH45" s="150">
        <v>0.30831202838052402</v>
      </c>
      <c r="BI45" s="334">
        <v>7735.2571171499449</v>
      </c>
      <c r="BJ45" s="150">
        <v>0.24801154447564269</v>
      </c>
      <c r="BK45" s="334">
        <v>8361.413478006416</v>
      </c>
      <c r="BL45" s="150">
        <v>0.26808767171838899</v>
      </c>
      <c r="BM45" s="334">
        <v>3281.0057725775441</v>
      </c>
      <c r="BN45" s="150">
        <v>0.10519718953961207</v>
      </c>
      <c r="BP45" s="334">
        <v>67.133674135928473</v>
      </c>
      <c r="BQ45" s="150">
        <v>8.1558956374529288E-3</v>
      </c>
      <c r="BR45" s="334">
        <v>344.69774055786081</v>
      </c>
      <c r="BS45" s="150">
        <v>4.18764328727717E-2</v>
      </c>
      <c r="BT45" s="334">
        <v>2926.9787476292381</v>
      </c>
      <c r="BU45" s="150">
        <v>0.35559104288515164</v>
      </c>
      <c r="BV45" s="334">
        <v>3171.8998127680525</v>
      </c>
      <c r="BW45" s="150">
        <v>0.38534586671084387</v>
      </c>
      <c r="BX45" s="334">
        <v>1091.1930195851919</v>
      </c>
      <c r="BY45" s="150">
        <v>0.13256620470428049</v>
      </c>
      <c r="BZ45" s="334">
        <v>539.20907389796071</v>
      </c>
      <c r="CA45" s="150">
        <v>6.550710936176575E-2</v>
      </c>
      <c r="CB45" s="334">
        <v>90.194107983736259</v>
      </c>
      <c r="CC45" s="150">
        <v>1.095744782773372E-2</v>
      </c>
      <c r="CE45" s="334">
        <v>71.894184724662409</v>
      </c>
      <c r="CF45" s="150">
        <v>1.0552616562919852E-2</v>
      </c>
      <c r="CG45" s="334">
        <v>259.76832717782213</v>
      </c>
      <c r="CH45" s="150">
        <v>3.8128752170943275E-2</v>
      </c>
      <c r="CI45" s="334">
        <v>1794.2492442380953</v>
      </c>
      <c r="CJ45" s="150">
        <v>0.26335960780786583</v>
      </c>
      <c r="CK45" s="334">
        <v>2888.8052993039641</v>
      </c>
      <c r="CL45" s="150">
        <v>0.42401836484040883</v>
      </c>
      <c r="CM45" s="334">
        <v>1057.1787518530268</v>
      </c>
      <c r="CN45" s="150">
        <v>0.15517252263859749</v>
      </c>
      <c r="CO45" s="334">
        <v>594.25111674701895</v>
      </c>
      <c r="CP45" s="150">
        <v>8.7224080795050105E-2</v>
      </c>
      <c r="CQ45" s="334">
        <v>146.77803120173976</v>
      </c>
      <c r="CR45" s="150">
        <v>2.1544055184214608E-2</v>
      </c>
      <c r="CT45" s="334">
        <v>9.1568786095413799</v>
      </c>
      <c r="CU45" s="150">
        <v>8.0672400727038879E-3</v>
      </c>
      <c r="CV45" s="334">
        <v>83.54082434727961</v>
      </c>
      <c r="CW45" s="150">
        <v>7.3599740110002948E-2</v>
      </c>
      <c r="CX45" s="334">
        <v>394.59355243243056</v>
      </c>
      <c r="CY45" s="150">
        <v>0.34763821323311395</v>
      </c>
      <c r="CZ45" s="334">
        <v>377.91997996967086</v>
      </c>
      <c r="DA45" s="150">
        <v>0.33294874123481216</v>
      </c>
      <c r="DB45" s="334">
        <v>168.35342809599325</v>
      </c>
      <c r="DC45" s="150">
        <v>0.1483199220417635</v>
      </c>
      <c r="DD45" s="334">
        <v>78.70829362957528</v>
      </c>
      <c r="DE45" s="150">
        <v>6.9342264705904572E-2</v>
      </c>
      <c r="DF45" s="334">
        <v>22.796599172346607</v>
      </c>
      <c r="DG45" s="150">
        <v>2.0083878601698937E-2</v>
      </c>
      <c r="DI45" s="334">
        <v>16.630042094760888</v>
      </c>
      <c r="DJ45" s="150">
        <v>4.7649992124540168E-3</v>
      </c>
      <c r="DK45" s="334">
        <v>72.132926846607617</v>
      </c>
      <c r="DL45" s="150">
        <v>2.0668218255705535E-2</v>
      </c>
      <c r="DM45" s="334">
        <v>827.78013430553551</v>
      </c>
      <c r="DN45" s="150">
        <v>0.23718350594515861</v>
      </c>
      <c r="DO45" s="334">
        <v>1445.442326986803</v>
      </c>
      <c r="DP45" s="150">
        <v>0.41416200334872627</v>
      </c>
      <c r="DQ45" s="334">
        <v>626.99285061107207</v>
      </c>
      <c r="DR45" s="150">
        <v>0.17965200703354048</v>
      </c>
      <c r="DS45" s="334">
        <v>390.51956903029708</v>
      </c>
      <c r="DT45" s="150">
        <v>0.11189541362997994</v>
      </c>
      <c r="DU45" s="334">
        <v>110.54304064508628</v>
      </c>
      <c r="DV45" s="150">
        <v>3.1673852574435238E-2</v>
      </c>
    </row>
    <row r="46" spans="1:126" s="819" customFormat="1" ht="13.5" thickBot="1" x14ac:dyDescent="0.25">
      <c r="A46" s="814"/>
      <c r="B46" s="815" t="s">
        <v>42</v>
      </c>
      <c r="C46" s="816">
        <v>90296.530799226704</v>
      </c>
      <c r="D46" s="817">
        <v>0.54436314789678319</v>
      </c>
      <c r="E46" s="816">
        <v>34298.987839899397</v>
      </c>
      <c r="F46" s="817">
        <v>0.20677544114863186</v>
      </c>
      <c r="G46" s="816">
        <v>26133.486982873976</v>
      </c>
      <c r="H46" s="817">
        <v>0.15754876863595646</v>
      </c>
      <c r="I46" s="816">
        <v>2938.1843686564412</v>
      </c>
      <c r="J46" s="817">
        <v>1.7713186518530571E-2</v>
      </c>
      <c r="K46" s="816">
        <v>12208.349432059584</v>
      </c>
      <c r="L46" s="817">
        <v>7.3599455800097857E-2</v>
      </c>
      <c r="M46" s="816">
        <v>165875.5394227161</v>
      </c>
      <c r="N46" s="818"/>
      <c r="P46" s="816">
        <v>106549.75173640823</v>
      </c>
      <c r="Q46" s="820">
        <v>0.64234758245383949</v>
      </c>
      <c r="R46" s="816">
        <v>58617.503801582789</v>
      </c>
      <c r="S46" s="820">
        <v>0.35338244569141891</v>
      </c>
      <c r="T46" s="816">
        <v>708.28388472507345</v>
      </c>
      <c r="U46" s="821">
        <v>4.2699718547415701E-3</v>
      </c>
      <c r="V46" s="822">
        <v>165875.5394227161</v>
      </c>
      <c r="W46" s="823"/>
      <c r="X46" s="814"/>
      <c r="Y46" s="815" t="s">
        <v>42</v>
      </c>
      <c r="Z46" s="816">
        <v>4130.7595300438288</v>
      </c>
      <c r="AA46" s="817">
        <v>2.4902764713952363E-2</v>
      </c>
      <c r="AB46" s="816">
        <v>17806.957322587237</v>
      </c>
      <c r="AC46" s="817">
        <v>0.10735131523646838</v>
      </c>
      <c r="AD46" s="816">
        <v>50187.193810671102</v>
      </c>
      <c r="AE46" s="817">
        <v>0.30255934048705269</v>
      </c>
      <c r="AF46" s="816">
        <v>63154.272116049899</v>
      </c>
      <c r="AG46" s="817">
        <v>0.38073288162824276</v>
      </c>
      <c r="AH46" s="816">
        <v>30596.356643364034</v>
      </c>
      <c r="AI46" s="817">
        <v>0.18445369793428359</v>
      </c>
      <c r="AJ46" s="816">
        <v>165875.5394227161</v>
      </c>
      <c r="AK46" s="824">
        <v>93750.628759413928</v>
      </c>
      <c r="AL46" s="825">
        <v>0.56518657956252638</v>
      </c>
      <c r="AM46" s="815" t="s">
        <v>42</v>
      </c>
      <c r="AN46" s="816">
        <v>1000.8294238975343</v>
      </c>
      <c r="AO46" s="817">
        <v>6.0336166946654349E-3</v>
      </c>
      <c r="AP46" s="816">
        <v>827.77889652665999</v>
      </c>
      <c r="AQ46" s="817">
        <v>4.9903614445355555E-3</v>
      </c>
      <c r="AR46" s="816">
        <v>5923.3307826357541</v>
      </c>
      <c r="AS46" s="817">
        <v>3.5709489194430157E-2</v>
      </c>
      <c r="AT46" s="816">
        <v>158123.60031965617</v>
      </c>
      <c r="AU46" s="817">
        <v>0.95326653266636896</v>
      </c>
      <c r="AV46" s="816">
        <v>165875.5394227161</v>
      </c>
      <c r="AY46" s="826"/>
      <c r="AZ46" s="815" t="s">
        <v>42</v>
      </c>
      <c r="BA46" s="816">
        <v>177.44128396932314</v>
      </c>
      <c r="BB46" s="817">
        <v>1.9650952522623686E-3</v>
      </c>
      <c r="BC46" s="816">
        <v>528.2342321510107</v>
      </c>
      <c r="BD46" s="817">
        <v>5.849994761432567E-3</v>
      </c>
      <c r="BE46" s="816">
        <v>5922.5904839531877</v>
      </c>
      <c r="BF46" s="817">
        <v>6.5590454378828794E-2</v>
      </c>
      <c r="BG46" s="816">
        <v>25469.550753445576</v>
      </c>
      <c r="BH46" s="817">
        <v>0.28206566219112922</v>
      </c>
      <c r="BI46" s="816">
        <v>21199.903097498096</v>
      </c>
      <c r="BJ46" s="817">
        <v>0.23478092579919638</v>
      </c>
      <c r="BK46" s="816">
        <v>25449.980078021417</v>
      </c>
      <c r="BL46" s="817">
        <v>0.28184892434692926</v>
      </c>
      <c r="BM46" s="816">
        <v>11548.830870188085</v>
      </c>
      <c r="BN46" s="817">
        <v>0.12789894327022128</v>
      </c>
      <c r="BP46" s="816">
        <v>368.73618600013162</v>
      </c>
      <c r="BQ46" s="817">
        <v>1.0750643363626826E-2</v>
      </c>
      <c r="BR46" s="816">
        <v>1742.3610669067784</v>
      </c>
      <c r="BS46" s="817">
        <v>5.0799197779239455E-2</v>
      </c>
      <c r="BT46" s="816">
        <v>12045.062180761151</v>
      </c>
      <c r="BU46" s="817">
        <v>0.35117835654466012</v>
      </c>
      <c r="BV46" s="816">
        <v>12387.334955121063</v>
      </c>
      <c r="BW46" s="817">
        <v>0.36115744910440473</v>
      </c>
      <c r="BX46" s="816">
        <v>4579.7208302539102</v>
      </c>
      <c r="BY46" s="817">
        <v>0.13352349788370149</v>
      </c>
      <c r="BZ46" s="816">
        <v>2516.1584077170219</v>
      </c>
      <c r="CA46" s="817">
        <v>7.3359552750125762E-2</v>
      </c>
      <c r="CB46" s="816">
        <v>659.61421313934761</v>
      </c>
      <c r="CC46" s="817">
        <v>1.9231302574241861E-2</v>
      </c>
      <c r="CE46" s="816">
        <v>267.94484876470278</v>
      </c>
      <c r="CF46" s="817">
        <v>1.0252931380350994E-2</v>
      </c>
      <c r="CG46" s="816">
        <v>840.27920027403502</v>
      </c>
      <c r="CH46" s="817">
        <v>3.2153351782894267E-2</v>
      </c>
      <c r="CI46" s="816">
        <v>5626.5071310104831</v>
      </c>
      <c r="CJ46" s="817">
        <v>0.21529875193071996</v>
      </c>
      <c r="CK46" s="816">
        <v>10571.960319892971</v>
      </c>
      <c r="CL46" s="817">
        <v>0.40453691950182846</v>
      </c>
      <c r="CM46" s="816">
        <v>4834.3555169124675</v>
      </c>
      <c r="CN46" s="817">
        <v>0.18498700613816133</v>
      </c>
      <c r="CO46" s="816">
        <v>3083.9179824719959</v>
      </c>
      <c r="CP46" s="817">
        <v>0.11800637184364168</v>
      </c>
      <c r="CQ46" s="816">
        <v>908.52198354732207</v>
      </c>
      <c r="CR46" s="817">
        <v>3.4764667422403396E-2</v>
      </c>
      <c r="CT46" s="816">
        <v>89.907137642280517</v>
      </c>
      <c r="CU46" s="817">
        <v>3.0599556175364456E-2</v>
      </c>
      <c r="CV46" s="816">
        <v>289.25099601995828</v>
      </c>
      <c r="CW46" s="817">
        <v>9.8445488685322213E-2</v>
      </c>
      <c r="CX46" s="816">
        <v>1100.6907889437343</v>
      </c>
      <c r="CY46" s="817">
        <v>0.37461597055839385</v>
      </c>
      <c r="CZ46" s="816">
        <v>908.78722355414232</v>
      </c>
      <c r="DA46" s="817">
        <v>0.30930231378560774</v>
      </c>
      <c r="DB46" s="816">
        <v>336.11671149187879</v>
      </c>
      <c r="DC46" s="817">
        <v>0.11439605869442993</v>
      </c>
      <c r="DD46" s="816">
        <v>165.26960934724045</v>
      </c>
      <c r="DE46" s="817">
        <v>5.6248889998286304E-2</v>
      </c>
      <c r="DF46" s="816">
        <v>48.161901657206187</v>
      </c>
      <c r="DG46" s="817">
        <v>1.639172210259543E-2</v>
      </c>
      <c r="DI46" s="816">
        <v>55.651333594310948</v>
      </c>
      <c r="DJ46" s="817">
        <v>4.5584650000407472E-3</v>
      </c>
      <c r="DK46" s="816">
        <v>248.00451561623498</v>
      </c>
      <c r="DL46" s="817">
        <v>2.0314336266044761E-2</v>
      </c>
      <c r="DM46" s="816">
        <v>2405.2484059715543</v>
      </c>
      <c r="DN46" s="817">
        <v>0.19701667447814705</v>
      </c>
      <c r="DO46" s="816">
        <v>4998.6112741596835</v>
      </c>
      <c r="DP46" s="817">
        <v>0.40944202178823147</v>
      </c>
      <c r="DQ46" s="816">
        <v>2379.432049247991</v>
      </c>
      <c r="DR46" s="817">
        <v>0.19490202688657593</v>
      </c>
      <c r="DS46" s="816">
        <v>1590.6396191541785</v>
      </c>
      <c r="DT46" s="817">
        <v>0.13029112805184778</v>
      </c>
      <c r="DU46" s="816">
        <v>530.76223431563074</v>
      </c>
      <c r="DV46" s="817">
        <v>4.3475347529112265E-2</v>
      </c>
    </row>
    <row r="47" spans="1:126" x14ac:dyDescent="0.2">
      <c r="A47" s="339"/>
      <c r="B47" s="673" t="s">
        <v>258</v>
      </c>
      <c r="D47" s="372"/>
      <c r="F47" s="372"/>
      <c r="H47" s="372"/>
      <c r="J47" s="372"/>
      <c r="L47" s="372"/>
      <c r="M47" s="372"/>
      <c r="N47" s="372"/>
      <c r="W47" s="303"/>
      <c r="X47" s="62"/>
      <c r="Y47" s="66" t="s">
        <v>258</v>
      </c>
      <c r="AA47" s="12"/>
      <c r="AC47" s="12"/>
      <c r="AE47" s="12"/>
      <c r="AF47" s="12"/>
      <c r="AL47" s="12"/>
      <c r="AM47" s="66" t="s">
        <v>258</v>
      </c>
      <c r="AN47" s="62"/>
      <c r="AO47" s="12"/>
      <c r="AP47" s="62"/>
      <c r="AQ47" s="12"/>
      <c r="AZ47" s="66" t="s">
        <v>258</v>
      </c>
    </row>
  </sheetData>
  <autoFilter ref="A3:DV47"/>
  <phoneticPr fontId="2" type="noConversion"/>
  <printOptions horizontalCentered="1" verticalCentered="1"/>
  <pageMargins left="0.59055118110236227" right="0.59055118110236227" top="0.98425196850393704" bottom="0.78740157480314965" header="0.51181102362204722" footer="0.51181102362204722"/>
  <pageSetup paperSize="9" scale="71" orientation="portrait" r:id="rId1"/>
  <headerFooter alignWithMargins="0">
    <oddHeader>&amp;C&amp;"-,Normal"&amp;K002060Observatoire de l'habitat de la Martinique&amp;K000000
&amp;"-,Gras"&amp;11Les résidences principales</oddHeader>
  </headerFooter>
  <rowBreaks count="1" manualBreakCount="1">
    <brk id="47" min="1" max="36" man="1"/>
  </rowBreaks>
  <colBreaks count="1" manualBreakCount="1">
    <brk id="24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P73"/>
  <sheetViews>
    <sheetView zoomScale="90" zoomScaleNormal="90" workbookViewId="0">
      <pane xSplit="2" ySplit="3" topLeftCell="C4" activePane="bottomRight" state="frozen"/>
      <selection activeCell="D30" sqref="D30"/>
      <selection pane="topRight" activeCell="D30" sqref="D30"/>
      <selection pane="bottomLeft" activeCell="D30" sqref="D30"/>
      <selection pane="bottomRight" activeCell="P53" sqref="P53"/>
    </sheetView>
  </sheetViews>
  <sheetFormatPr baseColWidth="10" defaultRowHeight="12.75" x14ac:dyDescent="0.2"/>
  <cols>
    <col min="1" max="1" width="7.28515625" style="288" hidden="1" customWidth="1"/>
    <col min="2" max="2" width="14" customWidth="1"/>
    <col min="3" max="3" width="12" style="62" customWidth="1"/>
    <col min="4" max="4" width="8.7109375" customWidth="1"/>
    <col min="5" max="5" width="10.42578125" style="62" customWidth="1"/>
    <col min="6" max="6" width="8.7109375" customWidth="1"/>
    <col min="7" max="7" width="10.42578125" style="62" customWidth="1"/>
    <col min="8" max="8" width="8.7109375" customWidth="1"/>
    <col min="9" max="10" width="9.7109375" customWidth="1"/>
    <col min="11" max="16" width="12" style="62" customWidth="1"/>
  </cols>
  <sheetData>
    <row r="1" spans="1:16" s="288" customFormat="1" x14ac:dyDescent="0.2">
      <c r="C1" s="339"/>
      <c r="E1" s="339"/>
      <c r="G1" s="339"/>
      <c r="K1" s="339"/>
      <c r="L1" s="339"/>
      <c r="M1" s="339"/>
      <c r="N1" s="339"/>
      <c r="O1" s="339"/>
      <c r="P1" s="339"/>
    </row>
    <row r="2" spans="1:16" s="288" customFormat="1" ht="15" x14ac:dyDescent="0.2">
      <c r="C2" s="672" t="s">
        <v>324</v>
      </c>
      <c r="D2" s="676"/>
      <c r="E2" s="677"/>
      <c r="F2" s="676"/>
      <c r="G2" s="677"/>
      <c r="H2" s="676"/>
      <c r="I2" s="678"/>
      <c r="J2" s="701" t="s">
        <v>243</v>
      </c>
      <c r="K2" s="672" t="s">
        <v>324</v>
      </c>
      <c r="L2" s="672"/>
      <c r="M2" s="672"/>
      <c r="N2" s="672"/>
      <c r="O2" s="672"/>
      <c r="P2" s="672"/>
    </row>
    <row r="3" spans="1:16" s="288" customFormat="1" ht="26.25" thickBot="1" x14ac:dyDescent="0.25">
      <c r="C3" s="690" t="s">
        <v>263</v>
      </c>
      <c r="D3" s="691"/>
      <c r="E3" s="692" t="s">
        <v>264</v>
      </c>
      <c r="F3" s="691"/>
      <c r="G3" s="692" t="s">
        <v>287</v>
      </c>
      <c r="H3" s="691"/>
      <c r="I3" s="693" t="s">
        <v>65</v>
      </c>
      <c r="J3" s="802"/>
      <c r="K3" s="690" t="s">
        <v>288</v>
      </c>
      <c r="L3" s="690" t="s">
        <v>289</v>
      </c>
      <c r="M3" s="690" t="s">
        <v>290</v>
      </c>
      <c r="N3" s="690" t="s">
        <v>291</v>
      </c>
      <c r="O3" s="690" t="s">
        <v>292</v>
      </c>
      <c r="P3" s="690" t="s">
        <v>293</v>
      </c>
    </row>
    <row r="4" spans="1:16" s="119" customFormat="1" x14ac:dyDescent="0.2">
      <c r="A4" s="120">
        <v>97209</v>
      </c>
      <c r="B4" s="134" t="s">
        <v>8</v>
      </c>
      <c r="C4" s="332">
        <v>2820.6127348572431</v>
      </c>
      <c r="D4" s="136">
        <v>7.4928487525369486E-2</v>
      </c>
      <c r="E4" s="332">
        <v>26860.098953908542</v>
      </c>
      <c r="F4" s="136">
        <v>0.71352815100297251</v>
      </c>
      <c r="G4" s="332">
        <v>7963.351711049042</v>
      </c>
      <c r="H4" s="136">
        <v>0.21154336147165809</v>
      </c>
      <c r="I4" s="332">
        <v>37644.063399814826</v>
      </c>
      <c r="J4" s="307"/>
      <c r="K4" s="332">
        <v>475.39208200038638</v>
      </c>
      <c r="L4" s="332">
        <v>2345.2206528568568</v>
      </c>
      <c r="M4" s="332">
        <v>11927.878576391351</v>
      </c>
      <c r="N4" s="332">
        <v>14932.220377517191</v>
      </c>
      <c r="O4" s="332">
        <v>6506.0851889679016</v>
      </c>
      <c r="P4" s="332">
        <v>1457.2665220811405</v>
      </c>
    </row>
    <row r="5" spans="1:16" s="119" customFormat="1" x14ac:dyDescent="0.2">
      <c r="A5" s="120">
        <v>97213</v>
      </c>
      <c r="B5" s="141" t="s">
        <v>10</v>
      </c>
      <c r="C5" s="331">
        <v>522.89470175345991</v>
      </c>
      <c r="D5" s="142">
        <v>3.212334389046554E-2</v>
      </c>
      <c r="E5" s="331">
        <v>7165.3267096590425</v>
      </c>
      <c r="F5" s="142">
        <v>0.44019236226730868</v>
      </c>
      <c r="G5" s="331">
        <v>8589.4956138271773</v>
      </c>
      <c r="H5" s="142">
        <v>0.52768429384222582</v>
      </c>
      <c r="I5" s="331">
        <v>16277.717025239679</v>
      </c>
      <c r="J5" s="307"/>
      <c r="K5" s="331">
        <v>50.269900856637911</v>
      </c>
      <c r="L5" s="331">
        <v>472.62480089682197</v>
      </c>
      <c r="M5" s="331">
        <v>1990.6918455369882</v>
      </c>
      <c r="N5" s="331">
        <v>5174.6348641220538</v>
      </c>
      <c r="O5" s="331">
        <v>6915.6824691394686</v>
      </c>
      <c r="P5" s="331">
        <v>1673.8131446877078</v>
      </c>
    </row>
    <row r="6" spans="1:16" s="119" customFormat="1" x14ac:dyDescent="0.2">
      <c r="A6" s="120">
        <v>97224</v>
      </c>
      <c r="B6" s="141" t="s">
        <v>19</v>
      </c>
      <c r="C6" s="331">
        <v>95.173921006537867</v>
      </c>
      <c r="D6" s="142">
        <v>1.3880159747180534E-2</v>
      </c>
      <c r="E6" s="331">
        <v>3715.420731678525</v>
      </c>
      <c r="F6" s="142">
        <v>0.54185676851688946</v>
      </c>
      <c r="G6" s="331">
        <v>3046.2371662621554</v>
      </c>
      <c r="H6" s="142">
        <v>0.44426307173592999</v>
      </c>
      <c r="I6" s="331">
        <v>6856.8318189472184</v>
      </c>
      <c r="J6" s="307"/>
      <c r="K6" s="331">
        <v>14.99612586037415</v>
      </c>
      <c r="L6" s="331">
        <v>80.177795146163717</v>
      </c>
      <c r="M6" s="331">
        <v>823.4158299937028</v>
      </c>
      <c r="N6" s="331">
        <v>2892.0049016848225</v>
      </c>
      <c r="O6" s="331">
        <v>2357.2549985034429</v>
      </c>
      <c r="P6" s="331">
        <v>688.98216775871231</v>
      </c>
    </row>
    <row r="7" spans="1:16" s="119" customFormat="1" x14ac:dyDescent="0.2">
      <c r="A7" s="120">
        <v>97229</v>
      </c>
      <c r="B7" s="144" t="s">
        <v>24</v>
      </c>
      <c r="C7" s="333">
        <v>317.17594215201621</v>
      </c>
      <c r="D7" s="145">
        <v>3.4825701430130258E-2</v>
      </c>
      <c r="E7" s="333">
        <v>5294.8937507687933</v>
      </c>
      <c r="F7" s="145">
        <v>0.58137571096157736</v>
      </c>
      <c r="G7" s="333">
        <v>3495.455184599793</v>
      </c>
      <c r="H7" s="145">
        <v>0.38379858760829227</v>
      </c>
      <c r="I7" s="333">
        <v>9107.5248775206037</v>
      </c>
      <c r="J7" s="307"/>
      <c r="K7" s="333">
        <v>29.518953839471241</v>
      </c>
      <c r="L7" s="333">
        <v>287.65698831254497</v>
      </c>
      <c r="M7" s="333">
        <v>1542.1558995781936</v>
      </c>
      <c r="N7" s="333">
        <v>3752.7378511905999</v>
      </c>
      <c r="O7" s="333">
        <v>2790.6140091470088</v>
      </c>
      <c r="P7" s="333">
        <v>704.841175452784</v>
      </c>
    </row>
    <row r="8" spans="1:16" s="119" customFormat="1" ht="13.5" thickBot="1" x14ac:dyDescent="0.25">
      <c r="A8" s="120"/>
      <c r="B8" s="148" t="s">
        <v>34</v>
      </c>
      <c r="C8" s="334">
        <v>3755.8572997692572</v>
      </c>
      <c r="D8" s="150">
        <v>5.374252254403962E-2</v>
      </c>
      <c r="E8" s="334">
        <v>43035.740146014905</v>
      </c>
      <c r="F8" s="150">
        <v>0.61579795247778124</v>
      </c>
      <c r="G8" s="334">
        <v>23094.539675738168</v>
      </c>
      <c r="H8" s="150">
        <v>0.33045952497817926</v>
      </c>
      <c r="I8" s="334">
        <v>69886.137121522319</v>
      </c>
      <c r="J8" s="969"/>
      <c r="K8" s="334">
        <v>570.17706255686971</v>
      </c>
      <c r="L8" s="334">
        <v>3185.6802372123871</v>
      </c>
      <c r="M8" s="334">
        <v>16284.142151500237</v>
      </c>
      <c r="N8" s="334">
        <v>26751.597994514668</v>
      </c>
      <c r="O8" s="334">
        <v>18569.636665757822</v>
      </c>
      <c r="P8" s="334">
        <v>4524.9030099803449</v>
      </c>
    </row>
    <row r="9" spans="1:16" s="119" customFormat="1" x14ac:dyDescent="0.2">
      <c r="A9" s="120">
        <v>97212</v>
      </c>
      <c r="B9" s="134" t="s">
        <v>9</v>
      </c>
      <c r="C9" s="332">
        <v>227.89109394925626</v>
      </c>
      <c r="D9" s="136">
        <v>5.4176011107757854E-2</v>
      </c>
      <c r="E9" s="332">
        <v>2138.337810352366</v>
      </c>
      <c r="F9" s="136">
        <v>0.50834199335399899</v>
      </c>
      <c r="G9" s="332">
        <v>1840.2656177105914</v>
      </c>
      <c r="H9" s="136">
        <v>0.43748199553824313</v>
      </c>
      <c r="I9" s="332">
        <v>4206.4945220122136</v>
      </c>
      <c r="J9" s="307"/>
      <c r="K9" s="332">
        <v>20.055492246967358</v>
      </c>
      <c r="L9" s="332">
        <v>207.8356017022889</v>
      </c>
      <c r="M9" s="332">
        <v>947.3794329652053</v>
      </c>
      <c r="N9" s="332">
        <v>1190.9583773871607</v>
      </c>
      <c r="O9" s="332">
        <v>1447.2819607646911</v>
      </c>
      <c r="P9" s="332">
        <v>392.98365694590029</v>
      </c>
    </row>
    <row r="10" spans="1:16" s="119" customFormat="1" x14ac:dyDescent="0.2">
      <c r="A10" s="120">
        <v>97222</v>
      </c>
      <c r="B10" s="141" t="s">
        <v>17</v>
      </c>
      <c r="C10" s="331">
        <v>139.82235014264992</v>
      </c>
      <c r="D10" s="142">
        <v>1.5197002481033853E-2</v>
      </c>
      <c r="E10" s="331">
        <v>4264.7562117789003</v>
      </c>
      <c r="F10" s="142">
        <v>0.46352754524070233</v>
      </c>
      <c r="G10" s="331">
        <v>4796.0746798707623</v>
      </c>
      <c r="H10" s="142">
        <v>0.52127545227826388</v>
      </c>
      <c r="I10" s="331">
        <v>9200.6532417923117</v>
      </c>
      <c r="J10" s="307"/>
      <c r="K10" s="331">
        <v>9.9988048537968304</v>
      </c>
      <c r="L10" s="331">
        <v>129.8235452888531</v>
      </c>
      <c r="M10" s="331">
        <v>1108.5250668565468</v>
      </c>
      <c r="N10" s="331">
        <v>3156.2311449223535</v>
      </c>
      <c r="O10" s="331">
        <v>3840.3277641449404</v>
      </c>
      <c r="P10" s="331">
        <v>955.74691572582208</v>
      </c>
    </row>
    <row r="11" spans="1:16" s="119" customFormat="1" x14ac:dyDescent="0.2">
      <c r="A11" s="120">
        <v>97228</v>
      </c>
      <c r="B11" s="141" t="s">
        <v>23</v>
      </c>
      <c r="C11" s="331">
        <v>270.4040801835082</v>
      </c>
      <c r="D11" s="142">
        <v>3.9204161884445733E-2</v>
      </c>
      <c r="E11" s="331">
        <v>4241.2878357414475</v>
      </c>
      <c r="F11" s="142">
        <v>0.61491725567933675</v>
      </c>
      <c r="G11" s="331">
        <v>2385.6390608352222</v>
      </c>
      <c r="H11" s="142">
        <v>0.34587858243621755</v>
      </c>
      <c r="I11" s="331">
        <v>6897.3309767601777</v>
      </c>
      <c r="J11" s="307"/>
      <c r="K11" s="331">
        <v>17.530160771777929</v>
      </c>
      <c r="L11" s="331">
        <v>252.87391941173024</v>
      </c>
      <c r="M11" s="331">
        <v>1620.0469200398893</v>
      </c>
      <c r="N11" s="331">
        <v>2621.2409157015582</v>
      </c>
      <c r="O11" s="331">
        <v>1859.9916287191834</v>
      </c>
      <c r="P11" s="331">
        <v>525.64743211603866</v>
      </c>
    </row>
    <row r="12" spans="1:16" s="119" customFormat="1" x14ac:dyDescent="0.2">
      <c r="A12" s="120">
        <v>97230</v>
      </c>
      <c r="B12" s="144" t="s">
        <v>25</v>
      </c>
      <c r="C12" s="331">
        <v>160.22882816660788</v>
      </c>
      <c r="D12" s="145">
        <v>2.9617957035458147E-2</v>
      </c>
      <c r="E12" s="331">
        <v>2796.9441189966446</v>
      </c>
      <c r="F12" s="145">
        <v>0.5170091530650287</v>
      </c>
      <c r="G12" s="331">
        <v>2452.6812157955392</v>
      </c>
      <c r="H12" s="145">
        <v>0.45337288989951313</v>
      </c>
      <c r="I12" s="333">
        <v>5409.8541629587917</v>
      </c>
      <c r="J12" s="307"/>
      <c r="K12" s="331">
        <v>20.000325527200268</v>
      </c>
      <c r="L12" s="331">
        <v>140.22850263940762</v>
      </c>
      <c r="M12" s="331">
        <v>956.10223180848993</v>
      </c>
      <c r="N12" s="331">
        <v>1840.8418871881549</v>
      </c>
      <c r="O12" s="331">
        <v>1969.5344165117167</v>
      </c>
      <c r="P12" s="331">
        <v>483.14679928382265</v>
      </c>
    </row>
    <row r="13" spans="1:16" s="119" customFormat="1" x14ac:dyDescent="0.2">
      <c r="A13" s="120"/>
      <c r="B13" s="153" t="s">
        <v>35</v>
      </c>
      <c r="C13" s="335">
        <v>798.34635244202218</v>
      </c>
      <c r="D13" s="155">
        <v>3.1046745619935142E-2</v>
      </c>
      <c r="E13" s="335">
        <v>13441.325976869361</v>
      </c>
      <c r="F13" s="155">
        <v>0.52271727317598693</v>
      </c>
      <c r="G13" s="335">
        <v>11474.660574212114</v>
      </c>
      <c r="H13" s="155">
        <v>0.44623598120407792</v>
      </c>
      <c r="I13" s="335">
        <v>25714.332903523496</v>
      </c>
      <c r="J13" s="969"/>
      <c r="K13" s="335">
        <v>67.584783399742378</v>
      </c>
      <c r="L13" s="335">
        <v>730.76156904227992</v>
      </c>
      <c r="M13" s="335">
        <v>4632.0536516701313</v>
      </c>
      <c r="N13" s="335">
        <v>8809.2723251992284</v>
      </c>
      <c r="O13" s="335">
        <v>9117.1357701405323</v>
      </c>
      <c r="P13" s="335">
        <v>2357.5248040715833</v>
      </c>
    </row>
    <row r="14" spans="1:16" s="119" customFormat="1" x14ac:dyDescent="0.2">
      <c r="A14" s="120">
        <v>97201</v>
      </c>
      <c r="B14" s="158" t="s">
        <v>32</v>
      </c>
      <c r="C14" s="331">
        <v>59</v>
      </c>
      <c r="D14" s="159">
        <v>8.5260115606936415E-2</v>
      </c>
      <c r="E14" s="331">
        <v>399</v>
      </c>
      <c r="F14" s="159">
        <v>0.57658959537572252</v>
      </c>
      <c r="G14" s="331">
        <v>234</v>
      </c>
      <c r="H14" s="159">
        <v>0.33815028901734107</v>
      </c>
      <c r="I14" s="336">
        <v>692</v>
      </c>
      <c r="J14" s="307"/>
      <c r="K14" s="331">
        <v>5</v>
      </c>
      <c r="L14" s="331">
        <v>54</v>
      </c>
      <c r="M14" s="331">
        <v>180</v>
      </c>
      <c r="N14" s="331">
        <v>219</v>
      </c>
      <c r="O14" s="331">
        <v>145</v>
      </c>
      <c r="P14" s="331">
        <v>89</v>
      </c>
    </row>
    <row r="15" spans="1:16" s="119" customFormat="1" x14ac:dyDescent="0.2">
      <c r="A15" s="120">
        <v>97203</v>
      </c>
      <c r="B15" s="141" t="s">
        <v>1</v>
      </c>
      <c r="C15" s="331">
        <v>163.89103848094942</v>
      </c>
      <c r="D15" s="142">
        <v>0.11023622047244094</v>
      </c>
      <c r="E15" s="331">
        <v>857.50132633782459</v>
      </c>
      <c r="F15" s="142">
        <v>0.57677165354330706</v>
      </c>
      <c r="G15" s="331">
        <v>465.33348425840995</v>
      </c>
      <c r="H15" s="142">
        <v>0.31299212598425197</v>
      </c>
      <c r="I15" s="331">
        <v>1486.725849077184</v>
      </c>
      <c r="J15" s="307"/>
      <c r="K15" s="331">
        <v>14.633128435799057</v>
      </c>
      <c r="L15" s="331">
        <v>149.25791004515037</v>
      </c>
      <c r="M15" s="331">
        <v>372.65700416501591</v>
      </c>
      <c r="N15" s="331">
        <v>484.84432217280869</v>
      </c>
      <c r="O15" s="331">
        <v>364.85266899925642</v>
      </c>
      <c r="P15" s="331">
        <v>100.4808152591535</v>
      </c>
    </row>
    <row r="16" spans="1:16" s="119" customFormat="1" x14ac:dyDescent="0.2">
      <c r="A16" s="120">
        <v>97211</v>
      </c>
      <c r="B16" s="141" t="s">
        <v>30</v>
      </c>
      <c r="C16" s="331">
        <v>40.664723032069972</v>
      </c>
      <c r="D16" s="142">
        <v>0.14521452145214522</v>
      </c>
      <c r="E16" s="331">
        <v>168.20408163265307</v>
      </c>
      <c r="F16" s="142">
        <v>0.60066006600660071</v>
      </c>
      <c r="G16" s="331">
        <v>71.163265306122454</v>
      </c>
      <c r="H16" s="142">
        <v>0.25412541254125415</v>
      </c>
      <c r="I16" s="331">
        <v>280.0320699708455</v>
      </c>
      <c r="J16" s="307"/>
      <c r="K16" s="331">
        <v>10.166180758017493</v>
      </c>
      <c r="L16" s="331">
        <v>30.498542274052479</v>
      </c>
      <c r="M16" s="331">
        <v>103.51020408163265</v>
      </c>
      <c r="N16" s="331">
        <v>64.693877551020421</v>
      </c>
      <c r="O16" s="331">
        <v>39.740524781341108</v>
      </c>
      <c r="P16" s="331">
        <v>31.422740524781343</v>
      </c>
    </row>
    <row r="17" spans="1:16" s="119" customFormat="1" x14ac:dyDescent="0.2">
      <c r="A17" s="120">
        <v>97214</v>
      </c>
      <c r="B17" s="141" t="s">
        <v>11</v>
      </c>
      <c r="C17" s="331">
        <v>231.86346487338847</v>
      </c>
      <c r="D17" s="142">
        <v>8.0068143100511066E-2</v>
      </c>
      <c r="E17" s="331">
        <v>1545.0986637945803</v>
      </c>
      <c r="F17" s="142">
        <v>0.53356047700170361</v>
      </c>
      <c r="G17" s="331">
        <v>1118.8645496443512</v>
      </c>
      <c r="H17" s="142">
        <v>0.38637137989778536</v>
      </c>
      <c r="I17" s="331">
        <v>2895.8266783123199</v>
      </c>
      <c r="J17" s="307"/>
      <c r="K17" s="331">
        <v>20.719713882302798</v>
      </c>
      <c r="L17" s="331">
        <v>211.14375099108565</v>
      </c>
      <c r="M17" s="331">
        <v>562.39223394821886</v>
      </c>
      <c r="N17" s="331">
        <v>982.70642984636129</v>
      </c>
      <c r="O17" s="331">
        <v>938.30704295571252</v>
      </c>
      <c r="P17" s="331">
        <v>180.55750668863865</v>
      </c>
    </row>
    <row r="18" spans="1:16" s="119" customFormat="1" x14ac:dyDescent="0.2">
      <c r="A18" s="120">
        <v>97215</v>
      </c>
      <c r="B18" s="141" t="s">
        <v>12</v>
      </c>
      <c r="C18" s="331">
        <v>27.07458563535921</v>
      </c>
      <c r="D18" s="142">
        <v>6.2790697674418597E-2</v>
      </c>
      <c r="E18" s="331">
        <v>248.68508287292906</v>
      </c>
      <c r="F18" s="142">
        <v>0.57674418604651168</v>
      </c>
      <c r="G18" s="331">
        <v>155.42817679558067</v>
      </c>
      <c r="H18" s="142">
        <v>0.3604651162790698</v>
      </c>
      <c r="I18" s="331">
        <v>431.18784530386893</v>
      </c>
      <c r="J18" s="307"/>
      <c r="K18" s="331">
        <v>2.00552486187846</v>
      </c>
      <c r="L18" s="331">
        <v>25.06906077348075</v>
      </c>
      <c r="M18" s="331">
        <v>124.34254143646451</v>
      </c>
      <c r="N18" s="331">
        <v>124.34254143646453</v>
      </c>
      <c r="O18" s="331">
        <v>119.32872928176837</v>
      </c>
      <c r="P18" s="331">
        <v>36.099447513812279</v>
      </c>
    </row>
    <row r="19" spans="1:16" s="119" customFormat="1" x14ac:dyDescent="0.2">
      <c r="A19" s="120">
        <v>97216</v>
      </c>
      <c r="B19" s="144" t="s">
        <v>13</v>
      </c>
      <c r="C19" s="331">
        <v>64.657393407922768</v>
      </c>
      <c r="D19" s="145">
        <v>4.6255506607929521E-2</v>
      </c>
      <c r="E19" s="331">
        <v>796.41487753250908</v>
      </c>
      <c r="F19" s="145">
        <v>0.5697503671071954</v>
      </c>
      <c r="G19" s="331">
        <v>536.75899606894609</v>
      </c>
      <c r="H19" s="145">
        <v>0.38399412628487517</v>
      </c>
      <c r="I19" s="333">
        <v>1397.8312670093778</v>
      </c>
      <c r="J19" s="307"/>
      <c r="K19" s="331">
        <v>17.44723314182043</v>
      </c>
      <c r="L19" s="331">
        <v>47.210160266102342</v>
      </c>
      <c r="M19" s="331">
        <v>345.8657393407932</v>
      </c>
      <c r="N19" s="331">
        <v>450.54913819171583</v>
      </c>
      <c r="O19" s="331">
        <v>436.18082854551074</v>
      </c>
      <c r="P19" s="331">
        <v>100.57816752343541</v>
      </c>
    </row>
    <row r="20" spans="1:16" s="119" customFormat="1" x14ac:dyDescent="0.2">
      <c r="A20" s="120"/>
      <c r="B20" s="153" t="s">
        <v>36</v>
      </c>
      <c r="C20" s="335">
        <v>587.15120542968987</v>
      </c>
      <c r="D20" s="155">
        <v>8.1734910381960429E-2</v>
      </c>
      <c r="E20" s="335">
        <v>4014.9040321704961</v>
      </c>
      <c r="F20" s="155">
        <v>0.55889831823043623</v>
      </c>
      <c r="G20" s="335">
        <v>2581.5484720734103</v>
      </c>
      <c r="H20" s="155">
        <v>0.35936677138760331</v>
      </c>
      <c r="I20" s="335">
        <v>7183.6037096735963</v>
      </c>
      <c r="J20" s="969"/>
      <c r="K20" s="335">
        <v>69.971781079818243</v>
      </c>
      <c r="L20" s="335">
        <v>517.17942434987162</v>
      </c>
      <c r="M20" s="335">
        <v>1688.7677229721251</v>
      </c>
      <c r="N20" s="335">
        <v>2326.1363091983708</v>
      </c>
      <c r="O20" s="335">
        <v>2043.409794563589</v>
      </c>
      <c r="P20" s="335">
        <v>538.13867750982126</v>
      </c>
    </row>
    <row r="21" spans="1:16" s="119" customFormat="1" x14ac:dyDescent="0.2">
      <c r="A21" s="120">
        <v>97234</v>
      </c>
      <c r="B21" s="158" t="s">
        <v>2</v>
      </c>
      <c r="C21" s="331">
        <v>43.688238134664779</v>
      </c>
      <c r="D21" s="159">
        <v>7.4652777777777776E-2</v>
      </c>
      <c r="E21" s="331">
        <v>300.73763925257617</v>
      </c>
      <c r="F21" s="159">
        <v>0.51388888888888895</v>
      </c>
      <c r="G21" s="331">
        <v>240.79331250966402</v>
      </c>
      <c r="H21" s="159">
        <v>0.41145833333333337</v>
      </c>
      <c r="I21" s="336">
        <v>585.21918989690494</v>
      </c>
      <c r="J21" s="307"/>
      <c r="K21" s="331">
        <v>9.1440498421391396</v>
      </c>
      <c r="L21" s="331">
        <v>34.544188292525639</v>
      </c>
      <c r="M21" s="331">
        <v>104.64857041559239</v>
      </c>
      <c r="N21" s="331">
        <v>196.08906883698378</v>
      </c>
      <c r="O21" s="331">
        <v>203.201107603092</v>
      </c>
      <c r="P21" s="331">
        <v>37.592204906572022</v>
      </c>
    </row>
    <row r="22" spans="1:16" s="119" customFormat="1" x14ac:dyDescent="0.2">
      <c r="A22" s="120">
        <v>97204</v>
      </c>
      <c r="B22" s="141" t="s">
        <v>3</v>
      </c>
      <c r="C22" s="331">
        <v>146.44738570697319</v>
      </c>
      <c r="D22" s="142">
        <v>9.407235433515343E-2</v>
      </c>
      <c r="E22" s="331">
        <v>758.31346589750956</v>
      </c>
      <c r="F22" s="142">
        <v>0.48711236951519082</v>
      </c>
      <c r="G22" s="331">
        <v>651.99178568172999</v>
      </c>
      <c r="H22" s="142">
        <v>0.41881527614965569</v>
      </c>
      <c r="I22" s="331">
        <v>1556.7526372862128</v>
      </c>
      <c r="J22" s="307"/>
      <c r="K22" s="331">
        <v>57.174664282859403</v>
      </c>
      <c r="L22" s="331">
        <v>89.272721424113797</v>
      </c>
      <c r="M22" s="331">
        <v>274.83648020736518</v>
      </c>
      <c r="N22" s="331">
        <v>483.47698569014437</v>
      </c>
      <c r="O22" s="331">
        <v>481.47085711881601</v>
      </c>
      <c r="P22" s="331">
        <v>170.52092856291401</v>
      </c>
    </row>
    <row r="23" spans="1:16" s="119" customFormat="1" x14ac:dyDescent="0.2">
      <c r="A23" s="120">
        <v>97205</v>
      </c>
      <c r="B23" s="141" t="s">
        <v>4</v>
      </c>
      <c r="C23" s="331">
        <v>48.104310544226394</v>
      </c>
      <c r="D23" s="142">
        <v>2.7319294251565162E-2</v>
      </c>
      <c r="E23" s="331">
        <v>952.06447952114752</v>
      </c>
      <c r="F23" s="142">
        <v>0.54069436539556059</v>
      </c>
      <c r="G23" s="331">
        <v>760.64941048057995</v>
      </c>
      <c r="H23" s="142">
        <v>0.4319863403528742</v>
      </c>
      <c r="I23" s="331">
        <v>1760.8182005459539</v>
      </c>
      <c r="J23" s="307"/>
      <c r="K23" s="331">
        <v>23.049982135775149</v>
      </c>
      <c r="L23" s="331">
        <v>25.054328408451248</v>
      </c>
      <c r="M23" s="331">
        <v>124.26946890591819</v>
      </c>
      <c r="N23" s="331">
        <v>827.79501061522933</v>
      </c>
      <c r="O23" s="331">
        <v>598.29736239381577</v>
      </c>
      <c r="P23" s="331">
        <v>162.35204808676411</v>
      </c>
    </row>
    <row r="24" spans="1:16" s="119" customFormat="1" x14ac:dyDescent="0.2">
      <c r="A24" s="120">
        <v>97208</v>
      </c>
      <c r="B24" s="141" t="s">
        <v>7</v>
      </c>
      <c r="C24" s="331">
        <v>26.634686346863468</v>
      </c>
      <c r="D24" s="142">
        <v>7.5418994413407811E-2</v>
      </c>
      <c r="E24" s="331">
        <v>208.14514145141453</v>
      </c>
      <c r="F24" s="142">
        <v>0.58938547486033521</v>
      </c>
      <c r="G24" s="331">
        <v>118.37638376383765</v>
      </c>
      <c r="H24" s="142">
        <v>0.33519553072625702</v>
      </c>
      <c r="I24" s="331">
        <v>353.15621156211563</v>
      </c>
      <c r="J24" s="307"/>
      <c r="K24" s="331">
        <v>5.9188191881918826</v>
      </c>
      <c r="L24" s="331">
        <v>20.715867158671585</v>
      </c>
      <c r="M24" s="331">
        <v>123.30873308733088</v>
      </c>
      <c r="N24" s="331">
        <v>84.836408364083638</v>
      </c>
      <c r="O24" s="331">
        <v>91.741697416974176</v>
      </c>
      <c r="P24" s="331">
        <v>26.634686346863468</v>
      </c>
    </row>
    <row r="25" spans="1:16" s="119" customFormat="1" x14ac:dyDescent="0.2">
      <c r="A25" s="120">
        <v>97218</v>
      </c>
      <c r="B25" s="141" t="s">
        <v>15</v>
      </c>
      <c r="C25" s="331">
        <v>124.89191477148646</v>
      </c>
      <c r="D25" s="142">
        <v>6.2376237623762383E-2</v>
      </c>
      <c r="E25" s="331">
        <v>1155.7458144726443</v>
      </c>
      <c r="F25" s="142">
        <v>0.57722772277227719</v>
      </c>
      <c r="G25" s="331">
        <v>721.5977297908106</v>
      </c>
      <c r="H25" s="142">
        <v>0.36039603960396044</v>
      </c>
      <c r="I25" s="331">
        <v>2002.2354590349414</v>
      </c>
      <c r="J25" s="307"/>
      <c r="K25" s="331">
        <v>23.788936146949801</v>
      </c>
      <c r="L25" s="331">
        <v>101.10297862453666</v>
      </c>
      <c r="M25" s="331">
        <v>505.51489312268325</v>
      </c>
      <c r="N25" s="331">
        <v>650.23092134996114</v>
      </c>
      <c r="O25" s="331">
        <v>526.33021225126436</v>
      </c>
      <c r="P25" s="331">
        <v>195.26751753954625</v>
      </c>
    </row>
    <row r="26" spans="1:16" s="119" customFormat="1" x14ac:dyDescent="0.2">
      <c r="A26" s="120">
        <v>97233</v>
      </c>
      <c r="B26" s="141" t="s">
        <v>16</v>
      </c>
      <c r="C26" s="331">
        <v>50.750577663214784</v>
      </c>
      <c r="D26" s="142">
        <v>6.3829025416744165E-2</v>
      </c>
      <c r="E26" s="331">
        <v>464.72556354681637</v>
      </c>
      <c r="F26" s="142">
        <v>0.58448556003217522</v>
      </c>
      <c r="G26" s="331">
        <v>279.62573183065399</v>
      </c>
      <c r="H26" s="142">
        <v>0.35168541455108054</v>
      </c>
      <c r="I26" s="331">
        <v>795.10187304068518</v>
      </c>
      <c r="J26" s="307"/>
      <c r="K26" s="331">
        <v>4.9755468297269401</v>
      </c>
      <c r="L26" s="331">
        <v>45.775030833487847</v>
      </c>
      <c r="M26" s="331">
        <v>186.08545143178753</v>
      </c>
      <c r="N26" s="331">
        <v>278.64011211502884</v>
      </c>
      <c r="O26" s="331">
        <v>214.9436230442038</v>
      </c>
      <c r="P26" s="331">
        <v>64.682108786450215</v>
      </c>
    </row>
    <row r="27" spans="1:16" s="119" customFormat="1" x14ac:dyDescent="0.2">
      <c r="A27" s="120">
        <v>97219</v>
      </c>
      <c r="B27" s="141" t="s">
        <v>31</v>
      </c>
      <c r="C27" s="331">
        <v>45.609623244330805</v>
      </c>
      <c r="D27" s="142">
        <v>6.6555740432612323E-2</v>
      </c>
      <c r="E27" s="331">
        <v>377.41963234683737</v>
      </c>
      <c r="F27" s="142">
        <v>0.55074875207986695</v>
      </c>
      <c r="G27" s="331">
        <v>262.25533365490207</v>
      </c>
      <c r="H27" s="142">
        <v>0.38269550748752079</v>
      </c>
      <c r="I27" s="331">
        <v>685.28458924607025</v>
      </c>
      <c r="J27" s="307"/>
      <c r="K27" s="331">
        <v>13.68288697329924</v>
      </c>
      <c r="L27" s="331">
        <v>31.926736271031562</v>
      </c>
      <c r="M27" s="331">
        <v>180.15801181510665</v>
      </c>
      <c r="N27" s="331">
        <v>197.26162053173073</v>
      </c>
      <c r="O27" s="331">
        <v>179.01777123399839</v>
      </c>
      <c r="P27" s="331">
        <v>83.237562420903714</v>
      </c>
    </row>
    <row r="28" spans="1:16" s="119" customFormat="1" x14ac:dyDescent="0.2">
      <c r="A28" s="120">
        <v>97225</v>
      </c>
      <c r="B28" s="144" t="s">
        <v>20</v>
      </c>
      <c r="C28" s="331">
        <v>222</v>
      </c>
      <c r="D28" s="145">
        <v>0.13293413173652693</v>
      </c>
      <c r="E28" s="331">
        <v>733</v>
      </c>
      <c r="F28" s="145">
        <v>0.43892215568862275</v>
      </c>
      <c r="G28" s="331">
        <v>715</v>
      </c>
      <c r="H28" s="145">
        <v>0.42814371257485029</v>
      </c>
      <c r="I28" s="333">
        <v>1670</v>
      </c>
      <c r="J28" s="307"/>
      <c r="K28" s="331">
        <v>68</v>
      </c>
      <c r="L28" s="331">
        <v>154</v>
      </c>
      <c r="M28" s="331">
        <v>468</v>
      </c>
      <c r="N28" s="331">
        <v>265</v>
      </c>
      <c r="O28" s="331">
        <v>596</v>
      </c>
      <c r="P28" s="331">
        <v>119</v>
      </c>
    </row>
    <row r="29" spans="1:16" s="119" customFormat="1" x14ac:dyDescent="0.2">
      <c r="A29" s="120"/>
      <c r="B29" s="153" t="s">
        <v>37</v>
      </c>
      <c r="C29" s="335">
        <v>708.12673641175991</v>
      </c>
      <c r="D29" s="155">
        <v>7.5264027886431537E-2</v>
      </c>
      <c r="E29" s="335">
        <v>4950.151736488946</v>
      </c>
      <c r="F29" s="155">
        <v>0.52613231386384385</v>
      </c>
      <c r="G29" s="335">
        <v>3750.2896877121784</v>
      </c>
      <c r="H29" s="155">
        <v>0.39860365824972466</v>
      </c>
      <c r="I29" s="335">
        <v>9408.5681606128837</v>
      </c>
      <c r="J29" s="969"/>
      <c r="K29" s="335">
        <v>205.73488539894154</v>
      </c>
      <c r="L29" s="335">
        <v>502.39185101281834</v>
      </c>
      <c r="M29" s="335">
        <v>1966.821608985784</v>
      </c>
      <c r="N29" s="335">
        <v>2983.3301275031617</v>
      </c>
      <c r="O29" s="335">
        <v>2891.0026310621643</v>
      </c>
      <c r="P29" s="335">
        <v>859.28705665001394</v>
      </c>
    </row>
    <row r="30" spans="1:16" s="119" customFormat="1" ht="13.5" thickBot="1" x14ac:dyDescent="0.25">
      <c r="A30" s="120"/>
      <c r="B30" s="148" t="s">
        <v>277</v>
      </c>
      <c r="C30" s="334">
        <v>2093.624294283472</v>
      </c>
      <c r="D30" s="150">
        <v>4.9487054188875917E-2</v>
      </c>
      <c r="E30" s="334">
        <v>22406.381745528801</v>
      </c>
      <c r="F30" s="150">
        <v>0.52962025261419299</v>
      </c>
      <c r="G30" s="334">
        <v>17806.498733997701</v>
      </c>
      <c r="H30" s="150">
        <v>0.42089269319693107</v>
      </c>
      <c r="I30" s="334">
        <v>42306.504773809975</v>
      </c>
      <c r="J30" s="969"/>
      <c r="K30" s="334">
        <v>343.29144987850214</v>
      </c>
      <c r="L30" s="334">
        <v>1750.3328444049698</v>
      </c>
      <c r="M30" s="334">
        <v>8287.6429836280404</v>
      </c>
      <c r="N30" s="334">
        <v>14118.73876190076</v>
      </c>
      <c r="O30" s="334">
        <v>14051.548195766285</v>
      </c>
      <c r="P30" s="334">
        <v>3754.9505382314182</v>
      </c>
    </row>
    <row r="31" spans="1:16" s="119" customFormat="1" x14ac:dyDescent="0.2">
      <c r="A31" s="120">
        <v>97210</v>
      </c>
      <c r="B31" s="134" t="s">
        <v>33</v>
      </c>
      <c r="C31" s="332">
        <v>248.86391134409297</v>
      </c>
      <c r="D31" s="136">
        <v>3.427493156551191E-2</v>
      </c>
      <c r="E31" s="332">
        <v>3644.036808237448</v>
      </c>
      <c r="F31" s="136">
        <v>0.50187715667561206</v>
      </c>
      <c r="G31" s="332">
        <v>3367.913525034036</v>
      </c>
      <c r="H31" s="136">
        <v>0.46384791175887596</v>
      </c>
      <c r="I31" s="332">
        <v>7260.8142446155771</v>
      </c>
      <c r="J31" s="307"/>
      <c r="K31" s="332">
        <v>40.158860539780441</v>
      </c>
      <c r="L31" s="332">
        <v>208.70505080431252</v>
      </c>
      <c r="M31" s="332">
        <v>929.91616201253225</v>
      </c>
      <c r="N31" s="332">
        <v>2714.1206462249156</v>
      </c>
      <c r="O31" s="332">
        <v>2704.7411992337238</v>
      </c>
      <c r="P31" s="332">
        <v>663.17232580031191</v>
      </c>
    </row>
    <row r="32" spans="1:16" s="119" customFormat="1" x14ac:dyDescent="0.2">
      <c r="A32" s="120">
        <v>97217</v>
      </c>
      <c r="B32" s="141" t="s">
        <v>14</v>
      </c>
      <c r="C32" s="331">
        <v>135.00128430804236</v>
      </c>
      <c r="D32" s="142">
        <v>3.9446570503385348E-2</v>
      </c>
      <c r="E32" s="331">
        <v>1421.5433743182668</v>
      </c>
      <c r="F32" s="142">
        <v>0.41536649985281132</v>
      </c>
      <c r="G32" s="331">
        <v>1865.83864580966</v>
      </c>
      <c r="H32" s="142">
        <v>0.54518692964380344</v>
      </c>
      <c r="I32" s="331">
        <v>3422.383304435969</v>
      </c>
      <c r="J32" s="307"/>
      <c r="K32" s="331">
        <v>22.164389961021879</v>
      </c>
      <c r="L32" s="331">
        <v>112.83689434702048</v>
      </c>
      <c r="M32" s="331">
        <v>417.09352017559354</v>
      </c>
      <c r="N32" s="331">
        <v>1004.4498541426733</v>
      </c>
      <c r="O32" s="331">
        <v>1586.7688267549754</v>
      </c>
      <c r="P32" s="331">
        <v>279.06981905468456</v>
      </c>
    </row>
    <row r="33" spans="1:16" s="119" customFormat="1" x14ac:dyDescent="0.2">
      <c r="A33" s="120">
        <v>97220</v>
      </c>
      <c r="B33" s="141" t="s">
        <v>28</v>
      </c>
      <c r="C33" s="331">
        <v>77.699963237090401</v>
      </c>
      <c r="D33" s="142">
        <v>1.5033917617121995E-2</v>
      </c>
      <c r="E33" s="331">
        <v>2283.0152597600127</v>
      </c>
      <c r="F33" s="142">
        <v>0.44173332784127156</v>
      </c>
      <c r="G33" s="331">
        <v>2807.5958730141319</v>
      </c>
      <c r="H33" s="142">
        <v>0.54323275454160636</v>
      </c>
      <c r="I33" s="331">
        <v>5168.3110960112353</v>
      </c>
      <c r="J33" s="307"/>
      <c r="K33" s="331">
        <v>5.02349218789786</v>
      </c>
      <c r="L33" s="331">
        <v>72.676471049192543</v>
      </c>
      <c r="M33" s="331">
        <v>832.78341412333077</v>
      </c>
      <c r="N33" s="331">
        <v>1450.2318456366818</v>
      </c>
      <c r="O33" s="331">
        <v>2334.2640587894061</v>
      </c>
      <c r="P33" s="331">
        <v>473.3318142247258</v>
      </c>
    </row>
    <row r="34" spans="1:16" s="119" customFormat="1" x14ac:dyDescent="0.2">
      <c r="A34" s="120">
        <v>97226</v>
      </c>
      <c r="B34" s="141" t="s">
        <v>21</v>
      </c>
      <c r="C34" s="331">
        <v>48</v>
      </c>
      <c r="D34" s="142">
        <v>2.6186579378068741E-2</v>
      </c>
      <c r="E34" s="331">
        <v>849</v>
      </c>
      <c r="F34" s="142">
        <v>0.46317512274959083</v>
      </c>
      <c r="G34" s="331">
        <v>936</v>
      </c>
      <c r="H34" s="142">
        <v>0.51063829787234039</v>
      </c>
      <c r="I34" s="331">
        <v>1833</v>
      </c>
      <c r="J34" s="307"/>
      <c r="K34" s="331">
        <v>9</v>
      </c>
      <c r="L34" s="331">
        <v>39</v>
      </c>
      <c r="M34" s="331">
        <v>276</v>
      </c>
      <c r="N34" s="331">
        <v>573</v>
      </c>
      <c r="O34" s="331">
        <v>797</v>
      </c>
      <c r="P34" s="331">
        <v>139</v>
      </c>
    </row>
    <row r="35" spans="1:16" s="119" customFormat="1" x14ac:dyDescent="0.2">
      <c r="A35" s="120">
        <v>97232</v>
      </c>
      <c r="B35" s="144" t="s">
        <v>26</v>
      </c>
      <c r="C35" s="331">
        <v>187.63745405581091</v>
      </c>
      <c r="D35" s="145">
        <v>4.8395487844167903E-2</v>
      </c>
      <c r="E35" s="331">
        <v>1930.5551965497896</v>
      </c>
      <c r="F35" s="145">
        <v>0.49792916354178757</v>
      </c>
      <c r="G35" s="331">
        <v>1758.9757056675749</v>
      </c>
      <c r="H35" s="145">
        <v>0.45367534861404457</v>
      </c>
      <c r="I35" s="333">
        <v>3877.168356273175</v>
      </c>
      <c r="J35" s="307"/>
      <c r="K35" s="331">
        <v>41.139762653947841</v>
      </c>
      <c r="L35" s="331">
        <v>146.49769140186305</v>
      </c>
      <c r="M35" s="331">
        <v>548.86121668427313</v>
      </c>
      <c r="N35" s="331">
        <v>1381.6939798655164</v>
      </c>
      <c r="O35" s="331">
        <v>1141.8792658583573</v>
      </c>
      <c r="P35" s="331">
        <v>617.0964398092176</v>
      </c>
    </row>
    <row r="36" spans="1:16" s="119" customFormat="1" x14ac:dyDescent="0.2">
      <c r="A36" s="120"/>
      <c r="B36" s="153" t="s">
        <v>38</v>
      </c>
      <c r="C36" s="335">
        <v>697.20261294503666</v>
      </c>
      <c r="D36" s="155">
        <v>3.2335268397807752E-2</v>
      </c>
      <c r="E36" s="335">
        <v>10128.150638865516</v>
      </c>
      <c r="F36" s="155">
        <v>0.46972926262822601</v>
      </c>
      <c r="G36" s="335">
        <v>10736.323749525403</v>
      </c>
      <c r="H36" s="155">
        <v>0.4979354689739664</v>
      </c>
      <c r="I36" s="335">
        <v>21561.677001335953</v>
      </c>
      <c r="J36" s="969"/>
      <c r="K36" s="335">
        <v>117.48650534264802</v>
      </c>
      <c r="L36" s="335">
        <v>579.71610760238855</v>
      </c>
      <c r="M36" s="335">
        <v>3004.6543129957295</v>
      </c>
      <c r="N36" s="335">
        <v>7123.4963258697871</v>
      </c>
      <c r="O36" s="335">
        <v>8564.6533506364631</v>
      </c>
      <c r="P36" s="335">
        <v>2171.6703988889399</v>
      </c>
    </row>
    <row r="37" spans="1:16" s="119" customFormat="1" x14ac:dyDescent="0.2">
      <c r="A37" s="120">
        <v>97202</v>
      </c>
      <c r="B37" s="158" t="s">
        <v>0</v>
      </c>
      <c r="C37" s="331">
        <v>86.538904270981476</v>
      </c>
      <c r="D37" s="159">
        <v>5.8950395398993542E-2</v>
      </c>
      <c r="E37" s="331">
        <v>595.21880498577491</v>
      </c>
      <c r="F37" s="159">
        <v>0.40546369518332137</v>
      </c>
      <c r="G37" s="331">
        <v>786.23760587659979</v>
      </c>
      <c r="H37" s="159">
        <v>0.53558590941768514</v>
      </c>
      <c r="I37" s="336">
        <v>1467.9953151333561</v>
      </c>
      <c r="J37" s="307"/>
      <c r="K37" s="331">
        <v>26.383812277738251</v>
      </c>
      <c r="L37" s="331">
        <v>60.155091993243218</v>
      </c>
      <c r="M37" s="331">
        <v>166.74569359530574</v>
      </c>
      <c r="N37" s="331">
        <v>428.47311139046917</v>
      </c>
      <c r="O37" s="331">
        <v>622.65796975462263</v>
      </c>
      <c r="P37" s="331">
        <v>163.57963612197716</v>
      </c>
    </row>
    <row r="38" spans="1:16" s="119" customFormat="1" x14ac:dyDescent="0.2">
      <c r="A38" s="120">
        <v>97206</v>
      </c>
      <c r="B38" s="141" t="s">
        <v>5</v>
      </c>
      <c r="C38" s="331">
        <v>42.096991441720448</v>
      </c>
      <c r="D38" s="142">
        <v>1.6762239563554309E-2</v>
      </c>
      <c r="E38" s="331">
        <v>1033.9431800442071</v>
      </c>
      <c r="F38" s="142">
        <v>0.41169695708534609</v>
      </c>
      <c r="G38" s="331">
        <v>1435.3779049655518</v>
      </c>
      <c r="H38" s="142">
        <v>0.57154080335109958</v>
      </c>
      <c r="I38" s="331">
        <v>2511.4180764514795</v>
      </c>
      <c r="J38" s="307"/>
      <c r="K38" s="331">
        <v>6.1605353329346997</v>
      </c>
      <c r="L38" s="331">
        <v>35.936456108785748</v>
      </c>
      <c r="M38" s="331">
        <v>171.46823343334916</v>
      </c>
      <c r="N38" s="331">
        <v>862.47494661085807</v>
      </c>
      <c r="O38" s="331">
        <v>1053.4247143236005</v>
      </c>
      <c r="P38" s="331">
        <v>381.95319064195138</v>
      </c>
    </row>
    <row r="39" spans="1:16" s="119" customFormat="1" x14ac:dyDescent="0.2">
      <c r="A39" s="120">
        <v>97207</v>
      </c>
      <c r="B39" s="141" t="s">
        <v>6</v>
      </c>
      <c r="C39" s="331">
        <v>158.20998758539366</v>
      </c>
      <c r="D39" s="142">
        <v>2.2927200608897681E-2</v>
      </c>
      <c r="E39" s="331">
        <v>3058.8389834505297</v>
      </c>
      <c r="F39" s="142">
        <v>0.44327552308310514</v>
      </c>
      <c r="G39" s="331">
        <v>3683.4876572341191</v>
      </c>
      <c r="H39" s="142">
        <v>0.53379727630799723</v>
      </c>
      <c r="I39" s="331">
        <v>6900.5366282700425</v>
      </c>
      <c r="J39" s="307"/>
      <c r="K39" s="331">
        <v>39.821276781411484</v>
      </c>
      <c r="L39" s="331">
        <v>118.38871080398218</v>
      </c>
      <c r="M39" s="331">
        <v>602.04869855866673</v>
      </c>
      <c r="N39" s="331">
        <v>2456.7902848918629</v>
      </c>
      <c r="O39" s="331">
        <v>2582.2116513159899</v>
      </c>
      <c r="P39" s="331">
        <v>1101.2760059181292</v>
      </c>
    </row>
    <row r="40" spans="1:16" s="119" customFormat="1" x14ac:dyDescent="0.2">
      <c r="A40" s="120">
        <v>97221</v>
      </c>
      <c r="B40" s="141" t="s">
        <v>27</v>
      </c>
      <c r="C40" s="331">
        <v>111.32519483304746</v>
      </c>
      <c r="D40" s="142">
        <v>2.1605742916080695E-2</v>
      </c>
      <c r="E40" s="331">
        <v>2438.8936595463028</v>
      </c>
      <c r="F40" s="142">
        <v>0.47333498483286851</v>
      </c>
      <c r="G40" s="331">
        <v>2602.3554063367901</v>
      </c>
      <c r="H40" s="142">
        <v>0.50505927225105085</v>
      </c>
      <c r="I40" s="331">
        <v>5152.5742607161401</v>
      </c>
      <c r="J40" s="307"/>
      <c r="K40" s="331">
        <v>7.7428688812758297</v>
      </c>
      <c r="L40" s="331">
        <v>103.58232595177164</v>
      </c>
      <c r="M40" s="331">
        <v>455.99897203110288</v>
      </c>
      <c r="N40" s="331">
        <v>1982.8946875152001</v>
      </c>
      <c r="O40" s="331">
        <v>2174.6082461367773</v>
      </c>
      <c r="P40" s="331">
        <v>427.74716020001267</v>
      </c>
    </row>
    <row r="41" spans="1:16" s="119" customFormat="1" x14ac:dyDescent="0.2">
      <c r="A41" s="120">
        <v>97227</v>
      </c>
      <c r="B41" s="141" t="s">
        <v>22</v>
      </c>
      <c r="C41" s="331">
        <v>42</v>
      </c>
      <c r="D41" s="142">
        <v>1.0047846889952153E-2</v>
      </c>
      <c r="E41" s="331">
        <v>1684</v>
      </c>
      <c r="F41" s="142">
        <v>0.40287081339712921</v>
      </c>
      <c r="G41" s="331">
        <v>2454</v>
      </c>
      <c r="H41" s="142">
        <v>0.58708133971291865</v>
      </c>
      <c r="I41" s="331">
        <v>4180</v>
      </c>
      <c r="J41" s="307"/>
      <c r="K41" s="331">
        <v>3</v>
      </c>
      <c r="L41" s="331">
        <v>39</v>
      </c>
      <c r="M41" s="331">
        <v>363</v>
      </c>
      <c r="N41" s="331">
        <v>1321</v>
      </c>
      <c r="O41" s="331">
        <v>1844</v>
      </c>
      <c r="P41" s="331">
        <v>610</v>
      </c>
    </row>
    <row r="42" spans="1:16" s="119" customFormat="1" x14ac:dyDescent="0.2">
      <c r="A42" s="120">
        <v>97223</v>
      </c>
      <c r="B42" s="141" t="s">
        <v>18</v>
      </c>
      <c r="C42" s="331">
        <v>186.50597658222262</v>
      </c>
      <c r="D42" s="142">
        <v>4.9878673496899437E-2</v>
      </c>
      <c r="E42" s="331">
        <v>1749.1236182170605</v>
      </c>
      <c r="F42" s="142">
        <v>0.46778107306551625</v>
      </c>
      <c r="G42" s="331">
        <v>1803.5632005707907</v>
      </c>
      <c r="H42" s="142">
        <v>0.4823402534375843</v>
      </c>
      <c r="I42" s="331">
        <v>3739.1927953700738</v>
      </c>
      <c r="J42" s="307"/>
      <c r="K42" s="331">
        <v>27.21979117686492</v>
      </c>
      <c r="L42" s="331">
        <v>159.28618540535768</v>
      </c>
      <c r="M42" s="331">
        <v>516.16789194647549</v>
      </c>
      <c r="N42" s="331">
        <v>1232.955726270585</v>
      </c>
      <c r="O42" s="331">
        <v>1483.9826893461172</v>
      </c>
      <c r="P42" s="331">
        <v>319.58051122467339</v>
      </c>
    </row>
    <row r="43" spans="1:16" s="119" customFormat="1" x14ac:dyDescent="0.2">
      <c r="A43" s="120">
        <v>97231</v>
      </c>
      <c r="B43" s="144" t="s">
        <v>29</v>
      </c>
      <c r="C43" s="331">
        <v>111.13715411285246</v>
      </c>
      <c r="D43" s="145">
        <v>3.1861971844573657E-2</v>
      </c>
      <c r="E43" s="331">
        <v>1224.526503978504</v>
      </c>
      <c r="F43" s="145">
        <v>0.35106017698707043</v>
      </c>
      <c r="G43" s="331">
        <v>2152.4178283587671</v>
      </c>
      <c r="H43" s="145">
        <v>0.6170778511683559</v>
      </c>
      <c r="I43" s="333">
        <v>3488.0814864501235</v>
      </c>
      <c r="J43" s="307"/>
      <c r="K43" s="331">
        <v>36.045775979182196</v>
      </c>
      <c r="L43" s="331">
        <v>75.091378133670261</v>
      </c>
      <c r="M43" s="331">
        <v>300.72475959774863</v>
      </c>
      <c r="N43" s="331">
        <v>923.80174438075528</v>
      </c>
      <c r="O43" s="331">
        <v>1456.2194123037052</v>
      </c>
      <c r="P43" s="331">
        <v>696.1984160550619</v>
      </c>
    </row>
    <row r="44" spans="1:16" s="119" customFormat="1" x14ac:dyDescent="0.2">
      <c r="A44" s="120"/>
      <c r="B44" s="153" t="s">
        <v>40</v>
      </c>
      <c r="C44" s="335">
        <v>737.81420882621819</v>
      </c>
      <c r="D44" s="155">
        <v>2.6888470305225232E-2</v>
      </c>
      <c r="E44" s="335">
        <v>11784.54475022238</v>
      </c>
      <c r="F44" s="155">
        <v>0.42946906929463358</v>
      </c>
      <c r="G44" s="335">
        <v>14917.439603342616</v>
      </c>
      <c r="H44" s="155">
        <v>0.54364246040014119</v>
      </c>
      <c r="I44" s="335">
        <v>27439.798562391214</v>
      </c>
      <c r="J44" s="969"/>
      <c r="K44" s="335">
        <v>146.37406042940739</v>
      </c>
      <c r="L44" s="335">
        <v>591.44014839681074</v>
      </c>
      <c r="M44" s="335">
        <v>2576.1542491626487</v>
      </c>
      <c r="N44" s="335">
        <v>9208.39050105973</v>
      </c>
      <c r="O44" s="335">
        <v>11217.104683180813</v>
      </c>
      <c r="P44" s="335">
        <v>3700.3349201618057</v>
      </c>
    </row>
    <row r="45" spans="1:16" s="119" customFormat="1" ht="13.5" thickBot="1" x14ac:dyDescent="0.25">
      <c r="A45" s="120"/>
      <c r="B45" s="148" t="s">
        <v>41</v>
      </c>
      <c r="C45" s="334">
        <v>1435.0168217712549</v>
      </c>
      <c r="D45" s="150">
        <v>2.9285175706698741E-2</v>
      </c>
      <c r="E45" s="334">
        <v>21912.695389087894</v>
      </c>
      <c r="F45" s="150">
        <v>0.44718439877570826</v>
      </c>
      <c r="G45" s="334">
        <v>25653.76335286802</v>
      </c>
      <c r="H45" s="150">
        <v>0.52353042551759299</v>
      </c>
      <c r="I45" s="334">
        <v>49001.475563727166</v>
      </c>
      <c r="J45" s="969"/>
      <c r="K45" s="334">
        <v>263.86056577205539</v>
      </c>
      <c r="L45" s="334">
        <v>1171.1562559991994</v>
      </c>
      <c r="M45" s="334">
        <v>5580.8085621583778</v>
      </c>
      <c r="N45" s="334">
        <v>16331.886826929516</v>
      </c>
      <c r="O45" s="334">
        <v>19781.758033817277</v>
      </c>
      <c r="P45" s="334">
        <v>5872.005319050746</v>
      </c>
    </row>
    <row r="46" spans="1:16" s="119" customFormat="1" ht="13.5" thickBot="1" x14ac:dyDescent="0.25">
      <c r="A46" s="120"/>
      <c r="B46" s="161" t="s">
        <v>42</v>
      </c>
      <c r="C46" s="964">
        <v>7284.498415823984</v>
      </c>
      <c r="D46" s="163">
        <v>4.5190845240826609E-2</v>
      </c>
      <c r="E46" s="964">
        <v>87354.8172806316</v>
      </c>
      <c r="F46" s="163">
        <v>0.54192310896716323</v>
      </c>
      <c r="G46" s="964">
        <v>66554.801762603893</v>
      </c>
      <c r="H46" s="163">
        <v>0.4128860457920101</v>
      </c>
      <c r="I46" s="964">
        <v>161194.11745905949</v>
      </c>
      <c r="J46" s="969"/>
      <c r="K46" s="964">
        <v>1177.3290782074273</v>
      </c>
      <c r="L46" s="964">
        <v>6107.1693376165567</v>
      </c>
      <c r="M46" s="964">
        <v>30152.593697286655</v>
      </c>
      <c r="N46" s="964">
        <v>57202.223583344952</v>
      </c>
      <c r="O46" s="964">
        <v>52402.942895341388</v>
      </c>
      <c r="P46" s="964">
        <v>14151.858867262508</v>
      </c>
    </row>
    <row r="47" spans="1:16" x14ac:dyDescent="0.2">
      <c r="A47" s="339"/>
      <c r="B47" s="66" t="s">
        <v>258</v>
      </c>
      <c r="D47" s="12"/>
      <c r="F47" s="12"/>
      <c r="H47" s="12"/>
      <c r="I47" s="12"/>
      <c r="J47" s="12"/>
    </row>
    <row r="69" spans="3:16" x14ac:dyDescent="0.2">
      <c r="E69" s="434"/>
    </row>
    <row r="70" spans="3:16" x14ac:dyDescent="0.2">
      <c r="C70" s="5"/>
      <c r="D70" s="585"/>
      <c r="E70" s="5"/>
      <c r="K70" s="5"/>
      <c r="L70" s="5"/>
      <c r="M70" s="5"/>
      <c r="N70" s="5"/>
      <c r="O70" s="5"/>
      <c r="P70" s="5"/>
    </row>
    <row r="71" spans="3:16" x14ac:dyDescent="0.2">
      <c r="C71" s="5"/>
      <c r="D71" s="585"/>
      <c r="E71" s="5"/>
      <c r="K71" s="5"/>
      <c r="L71" s="5"/>
      <c r="M71" s="5"/>
      <c r="N71" s="5"/>
      <c r="O71" s="5"/>
      <c r="P71" s="5"/>
    </row>
    <row r="72" spans="3:16" x14ac:dyDescent="0.2">
      <c r="C72" s="5"/>
      <c r="D72" s="585"/>
      <c r="E72" s="5"/>
      <c r="K72" s="5"/>
      <c r="L72" s="5"/>
      <c r="M72" s="5"/>
      <c r="N72" s="5"/>
      <c r="O72" s="5"/>
      <c r="P72" s="5"/>
    </row>
    <row r="73" spans="3:16" x14ac:dyDescent="0.2">
      <c r="C73" s="5"/>
      <c r="D73" s="585"/>
      <c r="E73" s="5"/>
      <c r="K73" s="5"/>
      <c r="L73" s="5"/>
      <c r="M73" s="5"/>
      <c r="N73" s="5"/>
      <c r="O73" s="5"/>
      <c r="P73" s="5"/>
    </row>
  </sheetData>
  <autoFilter ref="A3:P47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EN88"/>
  <sheetViews>
    <sheetView zoomScale="90" zoomScaleNormal="9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B3" sqref="B3"/>
    </sheetView>
  </sheetViews>
  <sheetFormatPr baseColWidth="10" defaultColWidth="11.42578125" defaultRowHeight="12.75" x14ac:dyDescent="0.2"/>
  <cols>
    <col min="1" max="1" width="13.140625" style="119" customWidth="1"/>
    <col min="2" max="2" width="19.140625" style="119" customWidth="1"/>
    <col min="3" max="3" width="13.5703125" style="120" customWidth="1"/>
    <col min="4" max="4" width="8.7109375" style="119" customWidth="1"/>
    <col min="5" max="5" width="13.5703125" style="121" customWidth="1"/>
    <col min="6" max="6" width="8.7109375" style="122" customWidth="1"/>
    <col min="7" max="7" width="13.5703125" style="121" customWidth="1"/>
    <col min="8" max="8" width="8.7109375" style="122" customWidth="1"/>
    <col min="9" max="9" width="13.5703125" style="121" customWidth="1"/>
    <col min="10" max="14" width="8.7109375" style="122" customWidth="1"/>
    <col min="15" max="15" width="11.42578125" style="119" customWidth="1"/>
    <col min="16" max="16" width="19.140625" style="119" customWidth="1"/>
    <col min="17" max="17" width="11.5703125" style="120" customWidth="1"/>
    <col min="18" max="18" width="8.7109375" style="119" customWidth="1"/>
    <col min="19" max="19" width="12.28515625" style="119" customWidth="1"/>
    <col min="20" max="20" width="11.5703125" style="119" customWidth="1"/>
    <col min="21" max="21" width="9.42578125" style="119" customWidth="1"/>
    <col min="22" max="22" width="8.7109375" style="119" customWidth="1"/>
    <col min="23" max="23" width="11.5703125" style="121" customWidth="1"/>
    <col min="24" max="24" width="8.7109375" style="122" customWidth="1"/>
    <col min="25" max="25" width="12.5703125" style="122" customWidth="1"/>
    <col min="26" max="26" width="11.5703125" style="122" customWidth="1"/>
    <col min="27" max="28" width="11.42578125" style="122" customWidth="1"/>
    <col min="29" max="29" width="11.42578125" style="121" customWidth="1"/>
    <col min="30" max="30" width="8.7109375" style="122" customWidth="1"/>
    <col min="31" max="31" width="12.5703125" style="122" customWidth="1"/>
    <col min="32" max="33" width="11.42578125" style="122" customWidth="1"/>
    <col min="34" max="34" width="8.28515625" style="122" customWidth="1"/>
    <col min="35" max="35" width="11.42578125" style="121" customWidth="1"/>
    <col min="36" max="36" width="8.7109375" style="122" customWidth="1"/>
    <col min="37" max="37" width="12.5703125" style="122" customWidth="1"/>
    <col min="38" max="40" width="11.42578125" style="122" customWidth="1"/>
    <col min="41" max="41" width="3.5703125" style="119" customWidth="1"/>
    <col min="42" max="42" width="19.140625" style="119" customWidth="1"/>
    <col min="43" max="43" width="9.42578125" style="119" customWidth="1"/>
    <col min="44" max="44" width="8.7109375" style="119" customWidth="1"/>
    <col min="45" max="45" width="9.42578125" style="119" customWidth="1"/>
    <col min="46" max="46" width="8.7109375" style="119" customWidth="1"/>
    <col min="47" max="47" width="9.42578125" style="119" customWidth="1"/>
    <col min="48" max="48" width="8.7109375" style="119" customWidth="1"/>
    <col min="49" max="49" width="9.42578125" style="119" customWidth="1"/>
    <col min="50" max="50" width="8.7109375" style="119" customWidth="1"/>
    <col min="51" max="51" width="9.42578125" style="119" customWidth="1"/>
    <col min="52" max="52" width="8.7109375" style="119" customWidth="1"/>
    <col min="53" max="53" width="9.42578125" style="119" customWidth="1"/>
    <col min="54" max="54" width="8.7109375" style="119" customWidth="1"/>
    <col min="55" max="55" width="11.42578125" style="121" customWidth="1"/>
    <col min="56" max="56" width="8.85546875" style="340" customWidth="1"/>
    <col min="57" max="57" width="12.28515625" style="122" customWidth="1"/>
    <col min="58" max="58" width="8.85546875" style="340" customWidth="1"/>
    <col min="59" max="59" width="12.28515625" style="122" customWidth="1"/>
    <col min="60" max="60" width="8.85546875" style="340" customWidth="1"/>
    <col min="61" max="61" width="12.28515625" style="122" customWidth="1"/>
    <col min="62" max="62" width="8.85546875" style="340" customWidth="1"/>
    <col min="63" max="63" width="12.28515625" style="122" customWidth="1"/>
    <col min="64" max="64" width="8.85546875" style="340" customWidth="1"/>
    <col min="65" max="65" width="12.28515625" style="122" customWidth="1"/>
    <col min="66" max="66" width="9.42578125" style="348" customWidth="1"/>
    <col min="67" max="67" width="10.7109375" style="349" customWidth="1"/>
    <col min="68" max="68" width="11.42578125" style="121" customWidth="1"/>
    <col min="69" max="69" width="8" style="662" customWidth="1"/>
    <col min="70" max="70" width="12.28515625" style="122" customWidth="1"/>
    <col min="71" max="71" width="8" style="662" customWidth="1"/>
    <col min="72" max="72" width="12.28515625" style="122" customWidth="1"/>
    <col min="73" max="73" width="8" style="662" customWidth="1"/>
    <col min="74" max="74" width="12.28515625" style="122" customWidth="1"/>
    <col min="75" max="75" width="8" style="662" customWidth="1"/>
    <col min="76" max="76" width="12.28515625" style="122" customWidth="1"/>
    <col min="77" max="77" width="8" style="662" customWidth="1"/>
    <col min="78" max="78" width="12.28515625" style="122" customWidth="1"/>
    <col min="79" max="79" width="8" style="662" customWidth="1"/>
    <col min="80" max="80" width="12.28515625" style="122" customWidth="1"/>
    <col min="81" max="81" width="4.28515625" style="122" customWidth="1"/>
    <col min="82" max="82" width="11.42578125" style="121" customWidth="1"/>
    <col min="83" max="83" width="4.28515625" style="121" customWidth="1"/>
    <col min="84" max="84" width="12.28515625" style="122" customWidth="1"/>
    <col min="85" max="85" width="4.28515625" style="122" customWidth="1"/>
    <col min="86" max="86" width="12.28515625" style="122" customWidth="1"/>
    <col min="87" max="87" width="4.28515625" style="122" customWidth="1"/>
    <col min="88" max="88" width="12.28515625" style="122" customWidth="1"/>
    <col min="89" max="89" width="4.28515625" style="122" customWidth="1"/>
    <col min="90" max="90" width="12.28515625" style="122" customWidth="1"/>
    <col min="91" max="91" width="4.28515625" style="122" customWidth="1"/>
    <col min="92" max="93" width="12.28515625" style="122" customWidth="1"/>
    <col min="94" max="94" width="7.42578125" customWidth="1"/>
    <col min="95" max="95" width="0.42578125" style="119" customWidth="1"/>
    <col min="96" max="96" width="19.140625" style="119" customWidth="1"/>
    <col min="97" max="97" width="13.7109375" style="120" customWidth="1"/>
    <col min="98" max="98" width="8.140625" style="119" customWidth="1"/>
    <col min="99" max="99" width="14.5703125" style="119" customWidth="1"/>
    <col min="100" max="100" width="8.140625" style="119" customWidth="1"/>
    <col min="101" max="101" width="13.42578125" style="119" customWidth="1"/>
    <col min="102" max="102" width="8.140625" style="119" customWidth="1"/>
    <col min="103" max="103" width="10" style="121" customWidth="1"/>
    <col min="104" max="104" width="11.42578125" style="121"/>
    <col min="105" max="105" width="7.42578125" style="122" customWidth="1"/>
    <col min="106" max="106" width="12.28515625" style="122" customWidth="1"/>
    <col min="107" max="107" width="7.42578125" style="122" customWidth="1"/>
    <col min="108" max="108" width="12.28515625" style="122" customWidth="1"/>
    <col min="109" max="109" width="7.42578125" style="122" customWidth="1"/>
    <col min="110" max="110" width="10" style="121" customWidth="1"/>
    <col min="111" max="111" width="11.42578125" style="121"/>
    <col min="112" max="112" width="7.42578125" style="122" customWidth="1"/>
    <col min="113" max="113" width="12.28515625" style="122" customWidth="1"/>
    <col min="114" max="114" width="7.42578125" style="122" customWidth="1"/>
    <col min="115" max="115" width="12.28515625" style="122" customWidth="1"/>
    <col min="116" max="116" width="7.42578125" style="122" customWidth="1"/>
    <col min="117" max="117" width="10" style="121" customWidth="1"/>
    <col min="118" max="118" width="11.42578125" style="121"/>
    <col min="119" max="119" width="7.42578125" style="122" customWidth="1"/>
    <col min="120" max="120" width="12.28515625" style="122" customWidth="1"/>
    <col min="121" max="121" width="7.42578125" style="122" customWidth="1"/>
    <col min="122" max="122" width="12.28515625" style="122" customWidth="1"/>
    <col min="123" max="123" width="7.42578125" style="122" customWidth="1"/>
    <col min="124" max="124" width="10" style="121" customWidth="1"/>
    <col min="125" max="126" width="11.42578125" style="119"/>
    <col min="127" max="144" width="7.28515625" style="119" customWidth="1"/>
    <col min="145" max="16384" width="11.42578125" style="119"/>
  </cols>
  <sheetData>
    <row r="1" spans="1:144" ht="45" customHeight="1" thickBot="1" x14ac:dyDescent="0.25">
      <c r="AA1" s="121"/>
      <c r="AC1" s="122"/>
      <c r="AE1" s="121"/>
      <c r="BE1" s="121"/>
      <c r="BG1" s="121"/>
      <c r="BI1" s="121"/>
      <c r="BK1" s="121"/>
      <c r="BM1" s="121"/>
      <c r="BR1" s="121"/>
      <c r="BT1" s="121"/>
      <c r="BV1" s="121"/>
      <c r="BX1" s="121"/>
      <c r="BZ1" s="121"/>
      <c r="CF1" s="121"/>
      <c r="CG1" s="340"/>
      <c r="CH1" s="121"/>
      <c r="CI1" s="340"/>
      <c r="CJ1" s="121"/>
      <c r="CK1" s="340"/>
      <c r="CL1" s="121"/>
      <c r="CM1" s="340"/>
      <c r="CN1" s="121"/>
    </row>
    <row r="2" spans="1:144" ht="15" x14ac:dyDescent="0.2">
      <c r="C2" s="123" t="s">
        <v>122</v>
      </c>
      <c r="D2" s="124"/>
      <c r="E2" s="125"/>
      <c r="F2" s="125"/>
      <c r="G2" s="126"/>
      <c r="H2" s="127"/>
      <c r="I2" s="126"/>
      <c r="J2" s="127"/>
      <c r="K2" s="190" t="s">
        <v>243</v>
      </c>
      <c r="L2" s="190" t="s">
        <v>244</v>
      </c>
      <c r="M2" s="190"/>
      <c r="N2" s="190"/>
      <c r="Q2" s="123" t="s">
        <v>126</v>
      </c>
      <c r="R2" s="124"/>
      <c r="S2" s="124"/>
      <c r="T2" s="124"/>
      <c r="U2" s="124"/>
      <c r="V2" s="168"/>
      <c r="W2" s="128" t="s">
        <v>130</v>
      </c>
      <c r="X2" s="125"/>
      <c r="Y2" s="125"/>
      <c r="Z2" s="125"/>
      <c r="AA2" s="125"/>
      <c r="AB2" s="125"/>
      <c r="AC2" s="128" t="s">
        <v>70</v>
      </c>
      <c r="AD2" s="125"/>
      <c r="AE2" s="125"/>
      <c r="AF2" s="125"/>
      <c r="AG2" s="125"/>
      <c r="AH2" s="125"/>
      <c r="AI2" s="128" t="s">
        <v>195</v>
      </c>
      <c r="AJ2" s="125"/>
      <c r="AK2" s="125"/>
      <c r="AL2" s="125"/>
      <c r="AM2" s="125"/>
      <c r="AN2" s="125"/>
      <c r="AQ2" s="124" t="s">
        <v>131</v>
      </c>
      <c r="AR2" s="168"/>
      <c r="AS2" s="124"/>
      <c r="AT2" s="168"/>
      <c r="AU2" s="124"/>
      <c r="AV2" s="168"/>
      <c r="AW2" s="124"/>
      <c r="AX2" s="168"/>
      <c r="AY2" s="124"/>
      <c r="AZ2" s="168"/>
      <c r="BA2" s="124"/>
      <c r="BB2" s="168"/>
      <c r="BC2" s="195" t="s">
        <v>130</v>
      </c>
      <c r="BD2" s="341"/>
      <c r="BE2" s="196"/>
      <c r="BF2" s="345"/>
      <c r="BG2" s="196"/>
      <c r="BH2" s="345"/>
      <c r="BI2" s="196"/>
      <c r="BJ2" s="345"/>
      <c r="BK2" s="196"/>
      <c r="BL2" s="345"/>
      <c r="BM2" s="197"/>
      <c r="BN2" s="350"/>
      <c r="BO2" s="351"/>
      <c r="BP2" s="971" t="s">
        <v>70</v>
      </c>
      <c r="BQ2" s="663"/>
      <c r="BR2" s="196"/>
      <c r="BS2" s="669"/>
      <c r="BT2" s="196"/>
      <c r="BU2" s="669"/>
      <c r="BV2" s="196"/>
      <c r="BW2" s="669"/>
      <c r="BX2" s="196"/>
      <c r="BY2" s="669"/>
      <c r="BZ2" s="197"/>
      <c r="CA2" s="669"/>
      <c r="CB2" s="196"/>
      <c r="CD2" s="195" t="s">
        <v>197</v>
      </c>
      <c r="CE2" s="362"/>
      <c r="CF2" s="196"/>
      <c r="CG2" s="196"/>
      <c r="CH2" s="196"/>
      <c r="CI2" s="196"/>
      <c r="CJ2" s="196"/>
      <c r="CK2" s="196"/>
      <c r="CL2" s="196"/>
      <c r="CM2" s="196"/>
      <c r="CN2" s="197"/>
      <c r="CO2" s="190"/>
      <c r="CQ2" s="190"/>
      <c r="CS2" s="123" t="s">
        <v>132</v>
      </c>
      <c r="CT2" s="124"/>
      <c r="CU2" s="124"/>
      <c r="CV2" s="124"/>
      <c r="CW2" s="124"/>
      <c r="CX2" s="168"/>
      <c r="CY2" s="128"/>
      <c r="CZ2" s="128" t="s">
        <v>130</v>
      </c>
      <c r="DA2" s="125"/>
      <c r="DB2" s="125"/>
      <c r="DC2" s="125"/>
      <c r="DD2" s="125"/>
      <c r="DE2" s="125"/>
      <c r="DF2" s="128"/>
      <c r="DG2" s="128" t="s">
        <v>70</v>
      </c>
      <c r="DH2" s="125"/>
      <c r="DI2" s="125"/>
      <c r="DJ2" s="125"/>
      <c r="DK2" s="125"/>
      <c r="DL2" s="125"/>
      <c r="DM2" s="128"/>
      <c r="DN2" s="128" t="s">
        <v>270</v>
      </c>
      <c r="DO2" s="125"/>
      <c r="DP2" s="125"/>
      <c r="DQ2" s="125"/>
      <c r="DR2" s="125"/>
      <c r="DS2" s="125"/>
      <c r="DT2" s="128"/>
      <c r="DW2" s="807" t="s">
        <v>295</v>
      </c>
      <c r="DX2" s="808"/>
      <c r="DY2" s="808"/>
      <c r="DZ2" s="808"/>
      <c r="EA2" s="808"/>
      <c r="EB2" s="809"/>
      <c r="EC2" s="807" t="s">
        <v>296</v>
      </c>
      <c r="ED2" s="808"/>
      <c r="EE2" s="808"/>
      <c r="EF2" s="808"/>
      <c r="EG2" s="808"/>
      <c r="EH2" s="809"/>
      <c r="EI2" s="807" t="s">
        <v>297</v>
      </c>
      <c r="EJ2" s="808"/>
      <c r="EK2" s="808"/>
      <c r="EL2" s="808"/>
      <c r="EM2" s="808"/>
      <c r="EN2" s="809"/>
    </row>
    <row r="3" spans="1:144" ht="57" thickBot="1" x14ac:dyDescent="0.25">
      <c r="C3" s="129" t="s">
        <v>123</v>
      </c>
      <c r="D3" s="130" t="s">
        <v>332</v>
      </c>
      <c r="E3" s="131" t="s">
        <v>124</v>
      </c>
      <c r="F3" s="132" t="s">
        <v>55</v>
      </c>
      <c r="G3" s="131" t="s">
        <v>70</v>
      </c>
      <c r="H3" s="132" t="s">
        <v>55</v>
      </c>
      <c r="I3" s="131" t="s">
        <v>196</v>
      </c>
      <c r="J3" s="132" t="s">
        <v>55</v>
      </c>
      <c r="K3" s="191"/>
      <c r="L3" s="326" t="s">
        <v>124</v>
      </c>
      <c r="M3" s="326" t="s">
        <v>70</v>
      </c>
      <c r="N3" s="326" t="s">
        <v>196</v>
      </c>
      <c r="Q3" s="129" t="s">
        <v>127</v>
      </c>
      <c r="R3" s="130" t="s">
        <v>55</v>
      </c>
      <c r="S3" s="129" t="s">
        <v>128</v>
      </c>
      <c r="T3" s="130" t="s">
        <v>55</v>
      </c>
      <c r="U3" s="129" t="s">
        <v>129</v>
      </c>
      <c r="V3" s="130" t="s">
        <v>55</v>
      </c>
      <c r="W3" s="131" t="s">
        <v>127</v>
      </c>
      <c r="X3" s="132" t="s">
        <v>55</v>
      </c>
      <c r="Y3" s="131" t="s">
        <v>128</v>
      </c>
      <c r="Z3" s="132" t="s">
        <v>55</v>
      </c>
      <c r="AA3" s="131" t="s">
        <v>129</v>
      </c>
      <c r="AB3" s="132" t="s">
        <v>55</v>
      </c>
      <c r="AC3" s="131" t="s">
        <v>127</v>
      </c>
      <c r="AD3" s="132" t="s">
        <v>55</v>
      </c>
      <c r="AE3" s="131" t="s">
        <v>128</v>
      </c>
      <c r="AF3" s="132" t="s">
        <v>55</v>
      </c>
      <c r="AG3" s="131" t="s">
        <v>129</v>
      </c>
      <c r="AH3" s="132" t="s">
        <v>55</v>
      </c>
      <c r="AI3" s="131" t="s">
        <v>127</v>
      </c>
      <c r="AJ3" s="132" t="s">
        <v>55</v>
      </c>
      <c r="AK3" s="131" t="s">
        <v>128</v>
      </c>
      <c r="AL3" s="132" t="s">
        <v>55</v>
      </c>
      <c r="AM3" s="131" t="s">
        <v>129</v>
      </c>
      <c r="AN3" s="132" t="s">
        <v>55</v>
      </c>
      <c r="AQ3" s="486" t="s">
        <v>60</v>
      </c>
      <c r="AR3" s="487" t="s">
        <v>55</v>
      </c>
      <c r="AS3" s="486" t="s">
        <v>61</v>
      </c>
      <c r="AT3" s="487" t="s">
        <v>55</v>
      </c>
      <c r="AU3" s="486" t="s">
        <v>62</v>
      </c>
      <c r="AV3" s="487" t="s">
        <v>55</v>
      </c>
      <c r="AW3" s="486" t="s">
        <v>63</v>
      </c>
      <c r="AX3" s="487" t="s">
        <v>55</v>
      </c>
      <c r="AY3" s="486" t="s">
        <v>97</v>
      </c>
      <c r="AZ3" s="487" t="s">
        <v>55</v>
      </c>
      <c r="BA3" s="129" t="s">
        <v>98</v>
      </c>
      <c r="BB3" s="130" t="s">
        <v>55</v>
      </c>
      <c r="BC3" s="198" t="s">
        <v>60</v>
      </c>
      <c r="BD3" s="342"/>
      <c r="BE3" s="131" t="s">
        <v>61</v>
      </c>
      <c r="BF3" s="346"/>
      <c r="BG3" s="131" t="s">
        <v>62</v>
      </c>
      <c r="BH3" s="346"/>
      <c r="BI3" s="131" t="s">
        <v>63</v>
      </c>
      <c r="BJ3" s="346"/>
      <c r="BK3" s="131" t="s">
        <v>97</v>
      </c>
      <c r="BL3" s="346"/>
      <c r="BM3" s="193" t="s">
        <v>98</v>
      </c>
      <c r="BN3" s="352"/>
      <c r="BO3" s="353" t="s">
        <v>53</v>
      </c>
      <c r="BP3" s="198" t="s">
        <v>60</v>
      </c>
      <c r="BQ3" s="664"/>
      <c r="BR3" s="131" t="s">
        <v>61</v>
      </c>
      <c r="BS3" s="670"/>
      <c r="BT3" s="131" t="s">
        <v>62</v>
      </c>
      <c r="BU3" s="670"/>
      <c r="BV3" s="131" t="s">
        <v>63</v>
      </c>
      <c r="BW3" s="670"/>
      <c r="BX3" s="131" t="s">
        <v>97</v>
      </c>
      <c r="BY3" s="670"/>
      <c r="BZ3" s="193" t="s">
        <v>98</v>
      </c>
      <c r="CA3" s="670"/>
      <c r="CB3" s="347"/>
      <c r="CD3" s="198" t="s">
        <v>60</v>
      </c>
      <c r="CE3" s="347"/>
      <c r="CF3" s="131" t="s">
        <v>61</v>
      </c>
      <c r="CG3" s="131"/>
      <c r="CH3" s="131" t="s">
        <v>62</v>
      </c>
      <c r="CI3" s="131"/>
      <c r="CJ3" s="131" t="s">
        <v>63</v>
      </c>
      <c r="CK3" s="131"/>
      <c r="CL3" s="131" t="s">
        <v>97</v>
      </c>
      <c r="CM3" s="131"/>
      <c r="CN3" s="193" t="s">
        <v>98</v>
      </c>
      <c r="CO3" s="363"/>
      <c r="CQ3" s="191"/>
      <c r="CS3" s="391" t="s">
        <v>263</v>
      </c>
      <c r="CT3" s="130" t="s">
        <v>55</v>
      </c>
      <c r="CU3" s="129" t="s">
        <v>264</v>
      </c>
      <c r="CV3" s="130" t="s">
        <v>55</v>
      </c>
      <c r="CW3" s="391" t="s">
        <v>331</v>
      </c>
      <c r="CX3" s="130" t="s">
        <v>55</v>
      </c>
      <c r="CY3" s="131" t="s">
        <v>257</v>
      </c>
      <c r="CZ3" s="131" t="s">
        <v>263</v>
      </c>
      <c r="DA3" s="132" t="s">
        <v>55</v>
      </c>
      <c r="DB3" s="131" t="s">
        <v>264</v>
      </c>
      <c r="DC3" s="132" t="s">
        <v>55</v>
      </c>
      <c r="DD3" s="391" t="s">
        <v>331</v>
      </c>
      <c r="DE3" s="132" t="s">
        <v>55</v>
      </c>
      <c r="DF3" s="131" t="s">
        <v>257</v>
      </c>
      <c r="DG3" s="131" t="s">
        <v>263</v>
      </c>
      <c r="DH3" s="132" t="s">
        <v>55</v>
      </c>
      <c r="DI3" s="131" t="s">
        <v>264</v>
      </c>
      <c r="DJ3" s="132" t="s">
        <v>55</v>
      </c>
      <c r="DK3" s="391" t="s">
        <v>331</v>
      </c>
      <c r="DL3" s="132" t="s">
        <v>55</v>
      </c>
      <c r="DM3" s="131" t="s">
        <v>257</v>
      </c>
      <c r="DN3" s="131" t="s">
        <v>263</v>
      </c>
      <c r="DO3" s="132" t="s">
        <v>55</v>
      </c>
      <c r="DP3" s="131" t="s">
        <v>264</v>
      </c>
      <c r="DQ3" s="132" t="s">
        <v>55</v>
      </c>
      <c r="DR3" s="391" t="s">
        <v>331</v>
      </c>
      <c r="DS3" s="132" t="s">
        <v>55</v>
      </c>
      <c r="DT3" s="131" t="s">
        <v>257</v>
      </c>
      <c r="DW3" s="810" t="s">
        <v>288</v>
      </c>
      <c r="DX3" s="811" t="s">
        <v>289</v>
      </c>
      <c r="DY3" s="811" t="s">
        <v>290</v>
      </c>
      <c r="DZ3" s="811" t="s">
        <v>291</v>
      </c>
      <c r="EA3" s="811" t="s">
        <v>292</v>
      </c>
      <c r="EB3" s="812" t="s">
        <v>293</v>
      </c>
      <c r="EC3" s="810" t="s">
        <v>288</v>
      </c>
      <c r="ED3" s="811" t="s">
        <v>289</v>
      </c>
      <c r="EE3" s="811" t="s">
        <v>290</v>
      </c>
      <c r="EF3" s="811" t="s">
        <v>291</v>
      </c>
      <c r="EG3" s="811" t="s">
        <v>292</v>
      </c>
      <c r="EH3" s="812" t="s">
        <v>293</v>
      </c>
      <c r="EI3" s="810" t="s">
        <v>288</v>
      </c>
      <c r="EJ3" s="811" t="s">
        <v>289</v>
      </c>
      <c r="EK3" s="811" t="s">
        <v>290</v>
      </c>
      <c r="EL3" s="811" t="s">
        <v>291</v>
      </c>
      <c r="EM3" s="811" t="s">
        <v>292</v>
      </c>
      <c r="EN3" s="812" t="s">
        <v>293</v>
      </c>
    </row>
    <row r="4" spans="1:144" x14ac:dyDescent="0.2">
      <c r="A4" s="133">
        <v>97209</v>
      </c>
      <c r="B4" s="134" t="s">
        <v>8</v>
      </c>
      <c r="C4" s="135">
        <v>27248.828774045225</v>
      </c>
      <c r="D4" s="136">
        <v>0.71235212016069061</v>
      </c>
      <c r="E4" s="392">
        <v>15454.486124437653</v>
      </c>
      <c r="F4" s="138">
        <v>0.56716148252060661</v>
      </c>
      <c r="G4" s="392">
        <v>11286.692995005033</v>
      </c>
      <c r="H4" s="138">
        <v>0.41420837161836904</v>
      </c>
      <c r="I4" s="392">
        <v>507.64965460254245</v>
      </c>
      <c r="J4" s="138">
        <v>1.8630145861024443E-2</v>
      </c>
      <c r="K4" s="324"/>
      <c r="L4" s="324">
        <v>0.4040186845470346</v>
      </c>
      <c r="M4" s="324">
        <v>0.29506221171065244</v>
      </c>
      <c r="N4" s="324">
        <v>1.3271223903003679E-2</v>
      </c>
      <c r="P4" s="134" t="s">
        <v>8</v>
      </c>
      <c r="Q4" s="135">
        <v>16373.549249541749</v>
      </c>
      <c r="R4" s="136">
        <v>0.6008900193588399</v>
      </c>
      <c r="S4" s="135">
        <v>10820.43460377464</v>
      </c>
      <c r="T4" s="136">
        <v>0.39709723649044354</v>
      </c>
      <c r="U4" s="135">
        <v>54.844920728843334</v>
      </c>
      <c r="V4" s="136">
        <v>2.0127441507168066E-3</v>
      </c>
      <c r="W4" s="192">
        <v>12523.869513134759</v>
      </c>
      <c r="X4" s="138">
        <v>0.81037113834093721</v>
      </c>
      <c r="Y4" s="192">
        <v>2912.9912247077386</v>
      </c>
      <c r="Z4" s="138">
        <v>0.18848839108933713</v>
      </c>
      <c r="AA4" s="192">
        <v>17.625386595155952</v>
      </c>
      <c r="AB4" s="138">
        <v>1.1404705697257399E-3</v>
      </c>
      <c r="AC4" s="192">
        <v>3680.9217041318843</v>
      </c>
      <c r="AD4" s="138">
        <v>0.32612933706630365</v>
      </c>
      <c r="AE4" s="192">
        <v>7598.0500370007248</v>
      </c>
      <c r="AF4" s="138">
        <v>0.67318656052426251</v>
      </c>
      <c r="AG4" s="192">
        <v>7.7212538724269404</v>
      </c>
      <c r="AH4" s="138">
        <v>6.8410240943419034E-4</v>
      </c>
      <c r="AI4" s="192">
        <v>168.75803227510525</v>
      </c>
      <c r="AJ4" s="138">
        <v>0.33243011345537526</v>
      </c>
      <c r="AK4" s="192">
        <v>309.39334206617684</v>
      </c>
      <c r="AL4" s="138">
        <v>0.60946233147427675</v>
      </c>
      <c r="AM4" s="192">
        <v>29.49828026126044</v>
      </c>
      <c r="AN4" s="138">
        <v>5.8107555070348128E-2</v>
      </c>
      <c r="AP4" s="134" t="s">
        <v>8</v>
      </c>
      <c r="AQ4" s="488">
        <v>1203.5257625241532</v>
      </c>
      <c r="AR4" s="489">
        <v>4.4167981402214368E-2</v>
      </c>
      <c r="AS4" s="488">
        <v>4171.4977419331572</v>
      </c>
      <c r="AT4" s="489">
        <v>0.15308906582827331</v>
      </c>
      <c r="AU4" s="488">
        <v>8694.0258424775366</v>
      </c>
      <c r="AV4" s="489">
        <v>0.31906053337450896</v>
      </c>
      <c r="AW4" s="488">
        <v>8628.6319606786274</v>
      </c>
      <c r="AX4" s="489">
        <v>0.31666065474702104</v>
      </c>
      <c r="AY4" s="488">
        <v>3244.0728482502172</v>
      </c>
      <c r="AZ4" s="489">
        <v>0.11905366190785521</v>
      </c>
      <c r="BA4" s="135">
        <v>1307.0746181815407</v>
      </c>
      <c r="BB4" s="136">
        <v>4.7968102740127389E-2</v>
      </c>
      <c r="BC4" s="797">
        <v>115.76672770262428</v>
      </c>
      <c r="BD4" s="324">
        <v>7.4908170204097757E-3</v>
      </c>
      <c r="BE4" s="797">
        <v>1050.783114096688</v>
      </c>
      <c r="BF4" s="324">
        <v>6.7992109581380411E-2</v>
      </c>
      <c r="BG4" s="797">
        <v>4240.6079214116498</v>
      </c>
      <c r="BH4" s="324">
        <v>0.27439333066572308</v>
      </c>
      <c r="BI4" s="797">
        <v>6210.3835013446733</v>
      </c>
      <c r="BJ4" s="324">
        <v>0.40184988690917423</v>
      </c>
      <c r="BK4" s="797">
        <v>2704.0360758293332</v>
      </c>
      <c r="BL4" s="324">
        <v>0.17496771190298802</v>
      </c>
      <c r="BM4" s="797">
        <v>1132.9087840526852</v>
      </c>
      <c r="BN4" s="324">
        <v>7.3306143920324529E-2</v>
      </c>
      <c r="BO4" s="354">
        <v>15454.486124437653</v>
      </c>
      <c r="BP4" s="797">
        <v>1007.5080332628451</v>
      </c>
      <c r="BQ4" s="665">
        <v>8.9265122539323158E-2</v>
      </c>
      <c r="BR4" s="797">
        <v>2982.2240691563579</v>
      </c>
      <c r="BS4" s="665">
        <v>0.26422478847224345</v>
      </c>
      <c r="BT4" s="797">
        <v>4326.631541694388</v>
      </c>
      <c r="BU4" s="665">
        <v>0.38333917150126723</v>
      </c>
      <c r="BV4" s="797">
        <v>2314.6518073298839</v>
      </c>
      <c r="BW4" s="665">
        <v>0.20507794518325612</v>
      </c>
      <c r="BX4" s="797">
        <v>489.20335926017174</v>
      </c>
      <c r="BY4" s="665">
        <v>4.3343374314927345E-2</v>
      </c>
      <c r="BZ4" s="797">
        <v>166.47418430138981</v>
      </c>
      <c r="CA4" s="665">
        <v>1.4749597988982555E-2</v>
      </c>
      <c r="CB4" s="194">
        <v>11286.692995005038</v>
      </c>
      <c r="CD4" s="797">
        <v>80.251001558683896</v>
      </c>
      <c r="CE4" s="194"/>
      <c r="CF4" s="797">
        <v>138.49055868011132</v>
      </c>
      <c r="CG4" s="194"/>
      <c r="CH4" s="797">
        <v>126.78637937149809</v>
      </c>
      <c r="CI4" s="194"/>
      <c r="CJ4" s="797">
        <v>103.59665200407107</v>
      </c>
      <c r="CK4" s="194"/>
      <c r="CL4" s="797">
        <v>50.833413160712404</v>
      </c>
      <c r="CM4" s="194"/>
      <c r="CN4" s="797">
        <v>7.6916498274657599</v>
      </c>
      <c r="CO4" s="194">
        <v>507.64965460254257</v>
      </c>
      <c r="CR4" s="134" t="s">
        <v>8</v>
      </c>
      <c r="CS4" s="139">
        <v>2342.0625339078551</v>
      </c>
      <c r="CT4" s="136">
        <v>8.935911067895802E-2</v>
      </c>
      <c r="CU4" s="139">
        <v>18646.908999602303</v>
      </c>
      <c r="CV4" s="136">
        <v>0.71145461788147002</v>
      </c>
      <c r="CW4" s="139">
        <v>5220.5835539640539</v>
      </c>
      <c r="CX4" s="136">
        <v>0.19918627143957202</v>
      </c>
      <c r="CY4" s="47">
        <v>26209.555087474211</v>
      </c>
      <c r="CZ4" s="797">
        <v>1291.6478626448427</v>
      </c>
      <c r="DA4" s="138">
        <v>8.4635411869302957E-2</v>
      </c>
      <c r="DB4" s="797">
        <v>11320.664196505866</v>
      </c>
      <c r="DC4" s="138">
        <v>0.74178814877874899</v>
      </c>
      <c r="DD4" s="797">
        <v>2649.0050906902079</v>
      </c>
      <c r="DE4" s="138">
        <v>0.17357643935194816</v>
      </c>
      <c r="DF4" s="47">
        <v>15261.317149840916</v>
      </c>
      <c r="DG4" s="797">
        <v>1050.4146712630122</v>
      </c>
      <c r="DH4" s="138">
        <v>9.5943719642074446E-2</v>
      </c>
      <c r="DI4" s="797">
        <v>7326.2448030964388</v>
      </c>
      <c r="DJ4" s="138">
        <v>0.66917113464563316</v>
      </c>
      <c r="DK4" s="797">
        <v>2571.578463273846</v>
      </c>
      <c r="DL4" s="138">
        <v>0.23488514571229255</v>
      </c>
      <c r="DM4" s="47">
        <v>10948.237937633296</v>
      </c>
      <c r="DN4" s="797">
        <v>148.42025212765549</v>
      </c>
      <c r="DO4" s="138">
        <v>1.667357196098266E-2</v>
      </c>
      <c r="DP4" s="797">
        <v>6384.2833177703242</v>
      </c>
      <c r="DQ4" s="138">
        <v>0.71721214451642723</v>
      </c>
      <c r="DR4" s="797">
        <v>2368.8234979054537</v>
      </c>
      <c r="DS4" s="138">
        <v>0.2661142835225902</v>
      </c>
      <c r="DT4" s="47">
        <v>8901.5270678034321</v>
      </c>
      <c r="DW4" s="133">
        <v>202.16070209397205</v>
      </c>
      <c r="DX4" s="133">
        <v>1089.4871605508706</v>
      </c>
      <c r="DY4" s="133">
        <v>5437.7798029842343</v>
      </c>
      <c r="DZ4" s="133">
        <v>5882.884393521631</v>
      </c>
      <c r="EA4" s="133">
        <v>2116.8854729696227</v>
      </c>
      <c r="EB4" s="133">
        <v>532.11961772058532</v>
      </c>
      <c r="EC4" s="133">
        <v>195.93967940026619</v>
      </c>
      <c r="ED4" s="133">
        <v>854.47499186274604</v>
      </c>
      <c r="EE4" s="133">
        <v>3516.9477399874995</v>
      </c>
      <c r="EF4" s="133">
        <v>3809.2970631089393</v>
      </c>
      <c r="EG4" s="133">
        <v>1889.5906969081061</v>
      </c>
      <c r="EH4" s="133">
        <v>681.98776636573996</v>
      </c>
      <c r="EI4" s="133">
        <v>27.183858675668731</v>
      </c>
      <c r="EJ4" s="133">
        <v>121.23639345198676</v>
      </c>
      <c r="EK4" s="133">
        <v>1991.4027971930029</v>
      </c>
      <c r="EL4" s="133">
        <v>4392.8805205773215</v>
      </c>
      <c r="EM4" s="133">
        <v>2186.5227279443361</v>
      </c>
      <c r="EN4" s="133">
        <v>182.30076996111777</v>
      </c>
    </row>
    <row r="5" spans="1:144" x14ac:dyDescent="0.2">
      <c r="A5" s="140">
        <v>97213</v>
      </c>
      <c r="B5" s="141" t="s">
        <v>10</v>
      </c>
      <c r="C5" s="135">
        <v>12455.57259086343</v>
      </c>
      <c r="D5" s="142">
        <v>0.72775493425666893</v>
      </c>
      <c r="E5" s="393">
        <v>8317.7187023968909</v>
      </c>
      <c r="F5" s="143">
        <v>0.66779095394604415</v>
      </c>
      <c r="G5" s="393">
        <v>3862.6451216055589</v>
      </c>
      <c r="H5" s="143">
        <v>0.3101138139918943</v>
      </c>
      <c r="I5" s="393">
        <v>275.20876686098001</v>
      </c>
      <c r="J5" s="143">
        <v>2.2095232062061494E-2</v>
      </c>
      <c r="K5" s="324"/>
      <c r="L5" s="324">
        <v>0.48598816178620158</v>
      </c>
      <c r="M5" s="324">
        <v>0.22568685831375587</v>
      </c>
      <c r="N5" s="324">
        <v>1.6079914156711405E-2</v>
      </c>
      <c r="P5" s="141" t="s">
        <v>10</v>
      </c>
      <c r="Q5" s="135">
        <v>8667.400922603696</v>
      </c>
      <c r="R5" s="142">
        <v>0.69586531324633905</v>
      </c>
      <c r="S5" s="135">
        <v>3767.1182960874035</v>
      </c>
      <c r="T5" s="142">
        <v>0.30244440940842077</v>
      </c>
      <c r="U5" s="135">
        <v>21.05337217232972</v>
      </c>
      <c r="V5" s="142">
        <v>1.6902773452400781E-3</v>
      </c>
      <c r="W5" s="375">
        <v>7249.4994967654757</v>
      </c>
      <c r="X5" s="143">
        <v>0.87157305460166745</v>
      </c>
      <c r="Y5" s="375">
        <v>1050.6568390713776</v>
      </c>
      <c r="Z5" s="143">
        <v>0.12631550508778483</v>
      </c>
      <c r="AA5" s="375">
        <v>17.56236656003712</v>
      </c>
      <c r="AB5" s="143">
        <v>2.1114403105476779E-3</v>
      </c>
      <c r="AC5" s="375">
        <v>1319.5569726873866</v>
      </c>
      <c r="AD5" s="143">
        <v>0.34162003786123007</v>
      </c>
      <c r="AE5" s="375">
        <v>2539.5971433058803</v>
      </c>
      <c r="AF5" s="143">
        <v>0.65747617587252327</v>
      </c>
      <c r="AG5" s="375">
        <v>3.491005612292601</v>
      </c>
      <c r="AH5" s="143">
        <v>9.0378626624687671E-4</v>
      </c>
      <c r="AI5" s="375">
        <v>98.344453150834113</v>
      </c>
      <c r="AJ5" s="143">
        <v>0.35734491409029934</v>
      </c>
      <c r="AK5" s="375">
        <v>176.86431371014589</v>
      </c>
      <c r="AL5" s="143">
        <v>0.64265508590970066</v>
      </c>
      <c r="AM5" s="375">
        <v>0</v>
      </c>
      <c r="AN5" s="143">
        <v>0</v>
      </c>
      <c r="AP5" s="141" t="s">
        <v>10</v>
      </c>
      <c r="AQ5" s="488">
        <v>198.28714123608779</v>
      </c>
      <c r="AR5" s="490">
        <v>1.591955245650753E-2</v>
      </c>
      <c r="AS5" s="488">
        <v>1523.5964693496871</v>
      </c>
      <c r="AT5" s="490">
        <v>0.12232247520016021</v>
      </c>
      <c r="AU5" s="488">
        <v>3710.9506204624809</v>
      </c>
      <c r="AV5" s="490">
        <v>0.29793496793431917</v>
      </c>
      <c r="AW5" s="488">
        <v>5316.0233677044162</v>
      </c>
      <c r="AX5" s="490">
        <v>0.42679879458965164</v>
      </c>
      <c r="AY5" s="488">
        <v>1362.1513958822379</v>
      </c>
      <c r="AZ5" s="490">
        <v>0.10936080103466464</v>
      </c>
      <c r="BA5" s="135">
        <v>344.56359622852193</v>
      </c>
      <c r="BB5" s="142">
        <v>2.7663408784696947E-2</v>
      </c>
      <c r="BC5" s="797">
        <v>57.728510617577449</v>
      </c>
      <c r="BD5" s="324">
        <v>6.9404259368547778E-3</v>
      </c>
      <c r="BE5" s="797">
        <v>446.47069957822481</v>
      </c>
      <c r="BF5" s="324">
        <v>5.3677061650277587E-2</v>
      </c>
      <c r="BG5" s="797">
        <v>1928.6576921097649</v>
      </c>
      <c r="BH5" s="324">
        <v>0.23187339715563951</v>
      </c>
      <c r="BI5" s="797">
        <v>4370.3182854690331</v>
      </c>
      <c r="BJ5" s="324">
        <v>0.52542270805691615</v>
      </c>
      <c r="BK5" s="797">
        <v>1211.1687677595316</v>
      </c>
      <c r="BL5" s="324">
        <v>0.14561309550063445</v>
      </c>
      <c r="BM5" s="797">
        <v>303.37474686275976</v>
      </c>
      <c r="BN5" s="324">
        <v>3.6473311699677609E-2</v>
      </c>
      <c r="BO5" s="355">
        <v>8317.7187023968909</v>
      </c>
      <c r="BP5" s="797">
        <v>125.58067092898672</v>
      </c>
      <c r="BQ5" s="665">
        <v>3.2511573539737305E-2</v>
      </c>
      <c r="BR5" s="797">
        <v>1011.9698692994056</v>
      </c>
      <c r="BS5" s="665">
        <v>0.2619888282356021</v>
      </c>
      <c r="BT5" s="797">
        <v>1687.893758286958</v>
      </c>
      <c r="BU5" s="665">
        <v>0.43697872963938306</v>
      </c>
      <c r="BV5" s="797">
        <v>872.06053672153007</v>
      </c>
      <c r="BW5" s="665">
        <v>0.22576770820692077</v>
      </c>
      <c r="BX5" s="797">
        <v>131.46359738057498</v>
      </c>
      <c r="BY5" s="665">
        <v>3.403460407098708E-2</v>
      </c>
      <c r="BZ5" s="797">
        <v>33.676688988104374</v>
      </c>
      <c r="CA5" s="665">
        <v>8.7185563073695488E-3</v>
      </c>
      <c r="CB5" s="194">
        <v>3862.6451216055602</v>
      </c>
      <c r="CD5" s="797">
        <v>14.977959689523619</v>
      </c>
      <c r="CE5" s="194"/>
      <c r="CF5" s="797">
        <v>65.155900472056743</v>
      </c>
      <c r="CG5" s="194"/>
      <c r="CH5" s="797">
        <v>94.399170065757858</v>
      </c>
      <c r="CI5" s="194"/>
      <c r="CJ5" s="797">
        <v>73.644545513852677</v>
      </c>
      <c r="CK5" s="194"/>
      <c r="CL5" s="797">
        <v>19.519030742131342</v>
      </c>
      <c r="CM5" s="194"/>
      <c r="CN5" s="797">
        <v>7.5121603776578052</v>
      </c>
      <c r="CO5" s="194">
        <v>275.20876686098006</v>
      </c>
      <c r="CR5" s="141" t="s">
        <v>10</v>
      </c>
      <c r="CS5" s="139">
        <v>404.00140111482568</v>
      </c>
      <c r="CT5" s="142">
        <v>3.4821866953998228E-2</v>
      </c>
      <c r="CU5" s="139">
        <v>5084.0960328405145</v>
      </c>
      <c r="CV5" s="142">
        <v>0.43821064765714701</v>
      </c>
      <c r="CW5" s="139">
        <v>6113.8480231488338</v>
      </c>
      <c r="CX5" s="142">
        <v>0.52696748538885485</v>
      </c>
      <c r="CY5" s="30">
        <v>11601.945457104173</v>
      </c>
      <c r="CZ5" s="797">
        <v>270.76580527671854</v>
      </c>
      <c r="DA5" s="143">
        <v>3.4092314468524842E-2</v>
      </c>
      <c r="DB5" s="797">
        <v>3747.4667868637148</v>
      </c>
      <c r="DC5" s="143">
        <v>0.4718461994399239</v>
      </c>
      <c r="DD5" s="797">
        <v>3923.9036194300224</v>
      </c>
      <c r="DE5" s="143">
        <v>0.49406148609155126</v>
      </c>
      <c r="DF5" s="30">
        <v>7942.136211570456</v>
      </c>
      <c r="DG5" s="797">
        <v>133.23559583810714</v>
      </c>
      <c r="DH5" s="143">
        <v>3.6405065646714349E-2</v>
      </c>
      <c r="DI5" s="797">
        <v>1336.6292459767999</v>
      </c>
      <c r="DJ5" s="143">
        <v>0.36521828223915426</v>
      </c>
      <c r="DK5" s="797">
        <v>2189.9444037188118</v>
      </c>
      <c r="DL5" s="143">
        <v>0.59837665211413138</v>
      </c>
      <c r="DM5" s="30">
        <v>3659.8092455337187</v>
      </c>
      <c r="DN5" s="797">
        <v>2.5225857352165799</v>
      </c>
      <c r="DO5" s="143">
        <v>7.8580998636677097E-4</v>
      </c>
      <c r="DP5" s="797">
        <v>1310.3018131605299</v>
      </c>
      <c r="DQ5" s="143">
        <v>0.4081717562902295</v>
      </c>
      <c r="DR5" s="797">
        <v>1897.3482624111839</v>
      </c>
      <c r="DS5" s="143">
        <v>0.5910424337234037</v>
      </c>
      <c r="DT5" s="30">
        <v>3210.1726613069304</v>
      </c>
      <c r="DW5" s="133">
        <v>30.161479737278938</v>
      </c>
      <c r="DX5" s="133">
        <v>240.60432553943963</v>
      </c>
      <c r="DY5" s="133">
        <v>970.29246169131591</v>
      </c>
      <c r="DZ5" s="133">
        <v>2777.1743251723988</v>
      </c>
      <c r="EA5" s="133">
        <v>3150.7140191818958</v>
      </c>
      <c r="EB5" s="133">
        <v>773.18960024812645</v>
      </c>
      <c r="EC5" s="133">
        <v>10.05439264086049</v>
      </c>
      <c r="ED5" s="133">
        <v>123.18120319724665</v>
      </c>
      <c r="EE5" s="133">
        <v>373.09757770328173</v>
      </c>
      <c r="EF5" s="133">
        <v>963.53166827351811</v>
      </c>
      <c r="EG5" s="133">
        <v>1536.4468174990177</v>
      </c>
      <c r="EH5" s="133">
        <v>653.49758621979413</v>
      </c>
      <c r="EI5" s="133">
        <v>0</v>
      </c>
      <c r="EJ5" s="133">
        <v>2.5225857352165799</v>
      </c>
      <c r="EK5" s="133">
        <v>368.79015921969517</v>
      </c>
      <c r="EL5" s="133">
        <v>941.51165394083466</v>
      </c>
      <c r="EM5" s="133">
        <v>1736.5316521546049</v>
      </c>
      <c r="EN5" s="133">
        <v>160.81661025657905</v>
      </c>
    </row>
    <row r="6" spans="1:144" x14ac:dyDescent="0.2">
      <c r="A6" s="140">
        <v>97224</v>
      </c>
      <c r="B6" s="141" t="s">
        <v>19</v>
      </c>
      <c r="C6" s="135">
        <v>5738.1845950165152</v>
      </c>
      <c r="D6" s="142">
        <v>0.8183307042230189</v>
      </c>
      <c r="E6" s="393">
        <v>4298.6570533201657</v>
      </c>
      <c r="F6" s="143">
        <v>0.74913188694791255</v>
      </c>
      <c r="G6" s="393">
        <v>1384.4431571925211</v>
      </c>
      <c r="H6" s="143">
        <v>0.24126849428909605</v>
      </c>
      <c r="I6" s="393">
        <v>55.084384503828538</v>
      </c>
      <c r="J6" s="143">
        <v>9.5996187629913635E-3</v>
      </c>
      <c r="K6" s="324"/>
      <c r="L6" s="324">
        <v>0.61303762460200428</v>
      </c>
      <c r="M6" s="324">
        <v>0.19743741683842339</v>
      </c>
      <c r="N6" s="324">
        <v>7.855662782591229E-3</v>
      </c>
      <c r="P6" s="141" t="s">
        <v>19</v>
      </c>
      <c r="Q6" s="135">
        <v>4731.9676215939671</v>
      </c>
      <c r="R6" s="142">
        <v>0.82464541585217999</v>
      </c>
      <c r="S6" s="135">
        <v>986.21013368953732</v>
      </c>
      <c r="T6" s="142">
        <v>0.17186796927830428</v>
      </c>
      <c r="U6" s="135">
        <v>20.00683973301016</v>
      </c>
      <c r="V6" s="142">
        <v>3.4866148695156395E-3</v>
      </c>
      <c r="W6" s="375">
        <v>4018.3425622081668</v>
      </c>
      <c r="X6" s="143">
        <v>0.93479021758772507</v>
      </c>
      <c r="Y6" s="375">
        <v>267.80452825031233</v>
      </c>
      <c r="Z6" s="143">
        <v>6.2299579828883393E-2</v>
      </c>
      <c r="AA6" s="375">
        <v>12.5099628616865</v>
      </c>
      <c r="AB6" s="143">
        <v>2.9102025833915141E-3</v>
      </c>
      <c r="AC6" s="375">
        <v>688.57164863947344</v>
      </c>
      <c r="AD6" s="143">
        <v>0.4973636115445948</v>
      </c>
      <c r="AE6" s="375">
        <v>690.87149416771729</v>
      </c>
      <c r="AF6" s="143">
        <v>0.49902481772434698</v>
      </c>
      <c r="AG6" s="375">
        <v>5.0000143853304202</v>
      </c>
      <c r="AH6" s="143">
        <v>3.6115707310582753E-3</v>
      </c>
      <c r="AI6" s="375">
        <v>25.053410746327518</v>
      </c>
      <c r="AJ6" s="143">
        <v>0.45481874712762249</v>
      </c>
      <c r="AK6" s="375">
        <v>27.534111271507779</v>
      </c>
      <c r="AL6" s="143">
        <v>0.49985329816282276</v>
      </c>
      <c r="AM6" s="375">
        <v>2.49686248599324</v>
      </c>
      <c r="AN6" s="143">
        <v>4.5327954709554759E-2</v>
      </c>
      <c r="AP6" s="141" t="s">
        <v>19</v>
      </c>
      <c r="AQ6" s="488">
        <v>52.66369628822936</v>
      </c>
      <c r="AR6" s="490">
        <v>9.1777626557999897E-3</v>
      </c>
      <c r="AS6" s="488">
        <v>387.92350350022326</v>
      </c>
      <c r="AT6" s="490">
        <v>6.760387315478246E-2</v>
      </c>
      <c r="AU6" s="488">
        <v>1597.2467912228583</v>
      </c>
      <c r="AV6" s="490">
        <v>0.27835402726674763</v>
      </c>
      <c r="AW6" s="488">
        <v>2541.1391066020965</v>
      </c>
      <c r="AX6" s="490">
        <v>0.44284722189122649</v>
      </c>
      <c r="AY6" s="488">
        <v>876.21733375429744</v>
      </c>
      <c r="AZ6" s="490">
        <v>0.15269939808406871</v>
      </c>
      <c r="BA6" s="135">
        <v>282.99416364881085</v>
      </c>
      <c r="BB6" s="142">
        <v>4.9317716947374773E-2</v>
      </c>
      <c r="BC6" s="797">
        <v>20.026200751386522</v>
      </c>
      <c r="BD6" s="324">
        <v>4.6587109655372091E-3</v>
      </c>
      <c r="BE6" s="797">
        <v>135.17170583038055</v>
      </c>
      <c r="BF6" s="324">
        <v>3.1445101145246651E-2</v>
      </c>
      <c r="BG6" s="797">
        <v>973.88730636648791</v>
      </c>
      <c r="BH6" s="324">
        <v>0.22655617656548896</v>
      </c>
      <c r="BI6" s="797">
        <v>2158.0544318707052</v>
      </c>
      <c r="BJ6" s="324">
        <v>0.50202991425051757</v>
      </c>
      <c r="BK6" s="797">
        <v>753.55812152018279</v>
      </c>
      <c r="BL6" s="324">
        <v>0.17530082353002666</v>
      </c>
      <c r="BM6" s="797">
        <v>257.95928698102313</v>
      </c>
      <c r="BN6" s="324">
        <v>6.000927354318307E-2</v>
      </c>
      <c r="BO6" s="355">
        <v>4298.6570533201657</v>
      </c>
      <c r="BP6" s="797">
        <v>30.140633050849598</v>
      </c>
      <c r="BQ6" s="665">
        <v>2.1770942991961521E-2</v>
      </c>
      <c r="BR6" s="797">
        <v>240.19610512000585</v>
      </c>
      <c r="BS6" s="665">
        <v>0.17349654543209542</v>
      </c>
      <c r="BT6" s="797">
        <v>605.82385717763327</v>
      </c>
      <c r="BU6" s="665">
        <v>0.43759388316539399</v>
      </c>
      <c r="BV6" s="797">
        <v>370.59324594824454</v>
      </c>
      <c r="BW6" s="665">
        <v>0.26768397389442961</v>
      </c>
      <c r="BX6" s="797">
        <v>115.15367383172025</v>
      </c>
      <c r="BY6" s="665">
        <v>8.3176888291490142E-2</v>
      </c>
      <c r="BZ6" s="797">
        <v>22.535642064067638</v>
      </c>
      <c r="CA6" s="665">
        <v>1.6277766224629345E-2</v>
      </c>
      <c r="CB6" s="194">
        <v>1384.4431571925211</v>
      </c>
      <c r="CD6" s="797">
        <v>2.49686248599324</v>
      </c>
      <c r="CE6" s="194"/>
      <c r="CF6" s="797">
        <v>12.555692549836889</v>
      </c>
      <c r="CG6" s="194"/>
      <c r="CH6" s="797">
        <v>17.535627678737221</v>
      </c>
      <c r="CI6" s="194"/>
      <c r="CJ6" s="797">
        <v>12.49142878314669</v>
      </c>
      <c r="CK6" s="194"/>
      <c r="CL6" s="797">
        <v>7.5055384023944303</v>
      </c>
      <c r="CM6" s="194"/>
      <c r="CN6" s="797">
        <v>2.4992346037200699</v>
      </c>
      <c r="CO6" s="194">
        <v>55.084384503828545</v>
      </c>
      <c r="CR6" s="141" t="s">
        <v>19</v>
      </c>
      <c r="CS6" s="139">
        <v>72.662050034808232</v>
      </c>
      <c r="CT6" s="142">
        <v>1.3091376710461211E-2</v>
      </c>
      <c r="CU6" s="139">
        <v>2972.1741359455546</v>
      </c>
      <c r="CV6" s="142">
        <v>0.53549068935040123</v>
      </c>
      <c r="CW6" s="139">
        <v>2505.5388159661161</v>
      </c>
      <c r="CX6" s="142">
        <v>0.45141793393913759</v>
      </c>
      <c r="CY6" s="30">
        <v>5550.3750019464787</v>
      </c>
      <c r="CZ6" s="797">
        <v>62.657277028693727</v>
      </c>
      <c r="DA6" s="143">
        <v>1.5004320956244719E-2</v>
      </c>
      <c r="DB6" s="797">
        <v>2238.401355926384</v>
      </c>
      <c r="DC6" s="143">
        <v>0.53602221427261132</v>
      </c>
      <c r="DD6" s="797">
        <v>1874.8902294701898</v>
      </c>
      <c r="DE6" s="143">
        <v>0.44897346477114403</v>
      </c>
      <c r="DF6" s="30">
        <v>4175.9488624252672</v>
      </c>
      <c r="DG6" s="797">
        <v>10.004773006114501</v>
      </c>
      <c r="DH6" s="143">
        <v>7.2792365616676357E-3</v>
      </c>
      <c r="DI6" s="797">
        <v>733.77278001917034</v>
      </c>
      <c r="DJ6" s="143">
        <v>0.53387574560738804</v>
      </c>
      <c r="DK6" s="797">
        <v>630.64858649592611</v>
      </c>
      <c r="DL6" s="143">
        <v>0.45884501783094445</v>
      </c>
      <c r="DM6" s="30">
        <v>1374.4261395212109</v>
      </c>
      <c r="DN6" s="797">
        <v>0</v>
      </c>
      <c r="DO6" s="143">
        <v>0</v>
      </c>
      <c r="DP6" s="797">
        <v>269.97357314208853</v>
      </c>
      <c r="DQ6" s="143">
        <v>0.52903889552848171</v>
      </c>
      <c r="DR6" s="797">
        <v>240.3359247491758</v>
      </c>
      <c r="DS6" s="143">
        <v>0.47096110447151834</v>
      </c>
      <c r="DT6" s="30">
        <v>510.3094978912643</v>
      </c>
      <c r="DW6" s="133">
        <v>9.9961114750437297</v>
      </c>
      <c r="DX6" s="133">
        <v>52.661165553650001</v>
      </c>
      <c r="DY6" s="133">
        <v>475.48784790137813</v>
      </c>
      <c r="DZ6" s="133">
        <v>1762.913508025006</v>
      </c>
      <c r="EA6" s="133">
        <v>1504.4796349559115</v>
      </c>
      <c r="EB6" s="133">
        <v>370.41059451427839</v>
      </c>
      <c r="EC6" s="133">
        <v>0</v>
      </c>
      <c r="ED6" s="133">
        <v>10.004773006114501</v>
      </c>
      <c r="EE6" s="133">
        <v>177.67767909157993</v>
      </c>
      <c r="EF6" s="133">
        <v>556.09510092759035</v>
      </c>
      <c r="EG6" s="133">
        <v>500.56482120812132</v>
      </c>
      <c r="EH6" s="133">
        <v>130.08376528780474</v>
      </c>
      <c r="EI6" s="133">
        <v>0</v>
      </c>
      <c r="EJ6" s="133">
        <v>0</v>
      </c>
      <c r="EK6" s="133">
        <v>5.0000143853304202</v>
      </c>
      <c r="EL6" s="133">
        <v>264.97355875675811</v>
      </c>
      <c r="EM6" s="133">
        <v>122.40854641083725</v>
      </c>
      <c r="EN6" s="133">
        <v>117.92737833833856</v>
      </c>
    </row>
    <row r="7" spans="1:144" x14ac:dyDescent="0.2">
      <c r="A7" s="140">
        <v>97229</v>
      </c>
      <c r="B7" s="144" t="s">
        <v>24</v>
      </c>
      <c r="C7" s="135">
        <v>7476.858051739182</v>
      </c>
      <c r="D7" s="145">
        <v>0.81429665617859548</v>
      </c>
      <c r="E7" s="394">
        <v>4340.2485525413076</v>
      </c>
      <c r="F7" s="146">
        <v>0.58049096592541682</v>
      </c>
      <c r="G7" s="394">
        <v>2650.4688148833266</v>
      </c>
      <c r="H7" s="146">
        <v>0.35448965281169204</v>
      </c>
      <c r="I7" s="394">
        <v>486.1406843145474</v>
      </c>
      <c r="J7" s="146">
        <v>6.5019381262891154E-2</v>
      </c>
      <c r="K7" s="324"/>
      <c r="L7" s="324">
        <v>0.47269185249494988</v>
      </c>
      <c r="M7" s="324">
        <v>0.28865973893447205</v>
      </c>
      <c r="N7" s="324">
        <v>5.2945064749173487E-2</v>
      </c>
      <c r="P7" s="144" t="s">
        <v>24</v>
      </c>
      <c r="Q7" s="135">
        <v>4078.5485952175814</v>
      </c>
      <c r="R7" s="145">
        <v>0.54548963842758469</v>
      </c>
      <c r="S7" s="135">
        <v>3363.8324890661502</v>
      </c>
      <c r="T7" s="145">
        <v>0.44989920442366743</v>
      </c>
      <c r="U7" s="135">
        <v>34.476967455450847</v>
      </c>
      <c r="V7" s="145">
        <v>4.6111571487479561E-3</v>
      </c>
      <c r="W7" s="376">
        <v>3388.5752808209295</v>
      </c>
      <c r="X7" s="146">
        <v>0.78073300176250204</v>
      </c>
      <c r="Y7" s="376">
        <v>944.28265078695995</v>
      </c>
      <c r="Z7" s="146">
        <v>0.21756418770857314</v>
      </c>
      <c r="AA7" s="376">
        <v>7.3906209334182797</v>
      </c>
      <c r="AB7" s="146">
        <v>1.7028105289248732E-3</v>
      </c>
      <c r="AC7" s="376">
        <v>615.98891339699117</v>
      </c>
      <c r="AD7" s="146">
        <v>0.23240753105186296</v>
      </c>
      <c r="AE7" s="376">
        <v>2022.0942986495018</v>
      </c>
      <c r="AF7" s="146">
        <v>0.7629194832607431</v>
      </c>
      <c r="AG7" s="376">
        <v>12.385602836834721</v>
      </c>
      <c r="AH7" s="146">
        <v>4.6729856873943014E-3</v>
      </c>
      <c r="AI7" s="376">
        <v>73.984400999660537</v>
      </c>
      <c r="AJ7" s="146">
        <v>0.15218722354821559</v>
      </c>
      <c r="AK7" s="376">
        <v>397.45553962968887</v>
      </c>
      <c r="AL7" s="146">
        <v>0.81757308625608338</v>
      </c>
      <c r="AM7" s="376">
        <v>14.70074368519785</v>
      </c>
      <c r="AN7" s="146">
        <v>3.0239690195700702E-2</v>
      </c>
      <c r="AP7" s="144" t="s">
        <v>24</v>
      </c>
      <c r="AQ7" s="488">
        <v>681.20720843566687</v>
      </c>
      <c r="AR7" s="491">
        <v>9.1108752329089909E-2</v>
      </c>
      <c r="AS7" s="488">
        <v>1034.3231799896441</v>
      </c>
      <c r="AT7" s="491">
        <v>0.13833660781470253</v>
      </c>
      <c r="AU7" s="488">
        <v>1927.2994989780898</v>
      </c>
      <c r="AV7" s="491">
        <v>0.25776863565435526</v>
      </c>
      <c r="AW7" s="488">
        <v>2418.555624274642</v>
      </c>
      <c r="AX7" s="491">
        <v>0.32347218678467021</v>
      </c>
      <c r="AY7" s="488">
        <v>961.89533378536453</v>
      </c>
      <c r="AZ7" s="491">
        <v>0.12864967171091596</v>
      </c>
      <c r="BA7" s="135">
        <v>453.57720627577487</v>
      </c>
      <c r="BB7" s="145">
        <v>6.0664145706266132E-2</v>
      </c>
      <c r="BC7" s="797">
        <v>46.757327882359391</v>
      </c>
      <c r="BD7" s="324">
        <v>1.0772960883768277E-2</v>
      </c>
      <c r="BE7" s="797">
        <v>263.91504887637575</v>
      </c>
      <c r="BF7" s="324">
        <v>6.0806436700923013E-2</v>
      </c>
      <c r="BG7" s="797">
        <v>973.2454250700896</v>
      </c>
      <c r="BH7" s="324">
        <v>0.22423725583647364</v>
      </c>
      <c r="BI7" s="797">
        <v>1847.4442467998911</v>
      </c>
      <c r="BJ7" s="324">
        <v>0.42565402060169416</v>
      </c>
      <c r="BK7" s="797">
        <v>834.33849790283864</v>
      </c>
      <c r="BL7" s="324">
        <v>0.19223288431587995</v>
      </c>
      <c r="BM7" s="797">
        <v>374.54800600975318</v>
      </c>
      <c r="BN7" s="324">
        <v>8.6296441661260936E-2</v>
      </c>
      <c r="BO7" s="356">
        <v>4340.2485525413076</v>
      </c>
      <c r="BP7" s="797">
        <v>388.16717429187071</v>
      </c>
      <c r="BQ7" s="665">
        <v>0.14645226992001326</v>
      </c>
      <c r="BR7" s="797">
        <v>634.28581243459053</v>
      </c>
      <c r="BS7" s="665">
        <v>0.23931079998860938</v>
      </c>
      <c r="BT7" s="797">
        <v>904.5382564690824</v>
      </c>
      <c r="BU7" s="665">
        <v>0.341274815757038</v>
      </c>
      <c r="BV7" s="797">
        <v>534.04590943792641</v>
      </c>
      <c r="BW7" s="665">
        <v>0.20149111222854924</v>
      </c>
      <c r="BX7" s="797">
        <v>117.78196648719091</v>
      </c>
      <c r="BY7" s="665">
        <v>4.4438163477269824E-2</v>
      </c>
      <c r="BZ7" s="797">
        <v>71.649695762666425</v>
      </c>
      <c r="CA7" s="665">
        <v>2.7032838628520295E-2</v>
      </c>
      <c r="CB7" s="194">
        <v>2650.4688148833275</v>
      </c>
      <c r="CD7" s="797">
        <v>246.28270626143672</v>
      </c>
      <c r="CE7" s="194"/>
      <c r="CF7" s="797">
        <v>136.12231867867789</v>
      </c>
      <c r="CG7" s="194"/>
      <c r="CH7" s="797">
        <v>49.515817438917821</v>
      </c>
      <c r="CI7" s="194"/>
      <c r="CJ7" s="797">
        <v>37.06546803682464</v>
      </c>
      <c r="CK7" s="194"/>
      <c r="CL7" s="797">
        <v>9.7748693953349495</v>
      </c>
      <c r="CM7" s="194"/>
      <c r="CN7" s="797">
        <v>7.3795045033552897</v>
      </c>
      <c r="CO7" s="194">
        <v>486.14068431454729</v>
      </c>
      <c r="CR7" s="144" t="s">
        <v>24</v>
      </c>
      <c r="CS7" s="139">
        <v>262.99083127379885</v>
      </c>
      <c r="CT7" s="145">
        <v>3.7997686423606056E-2</v>
      </c>
      <c r="CU7" s="139">
        <v>3945.4373232919688</v>
      </c>
      <c r="CV7" s="145">
        <v>0.57004835297228018</v>
      </c>
      <c r="CW7" s="139">
        <v>2712.8045842363463</v>
      </c>
      <c r="CX7" s="145">
        <v>0.39195396060411375</v>
      </c>
      <c r="CY7" s="31">
        <v>6921.232738802114</v>
      </c>
      <c r="CZ7" s="797">
        <v>184.14392440513043</v>
      </c>
      <c r="DA7" s="146">
        <v>4.2793912599342891E-2</v>
      </c>
      <c r="DB7" s="797">
        <v>2690.5060574517556</v>
      </c>
      <c r="DC7" s="146">
        <v>0.62525701807724277</v>
      </c>
      <c r="DD7" s="797">
        <v>1428.3901754938579</v>
      </c>
      <c r="DE7" s="146">
        <v>0.33194906932341434</v>
      </c>
      <c r="DF7" s="31">
        <v>4303.0401573507443</v>
      </c>
      <c r="DG7" s="797">
        <v>78.846906868668398</v>
      </c>
      <c r="DH7" s="146">
        <v>3.011501423816592E-2</v>
      </c>
      <c r="DI7" s="797">
        <v>1254.9312658402132</v>
      </c>
      <c r="DJ7" s="146">
        <v>0.47931205470934224</v>
      </c>
      <c r="DK7" s="797">
        <v>1284.4144087424884</v>
      </c>
      <c r="DL7" s="146">
        <v>0.49057293105249172</v>
      </c>
      <c r="DM7" s="31">
        <v>2618.1925814513702</v>
      </c>
      <c r="DN7" s="797">
        <v>0</v>
      </c>
      <c r="DO7" s="146">
        <v>0</v>
      </c>
      <c r="DP7" s="797">
        <v>803.33781433800789</v>
      </c>
      <c r="DQ7" s="146">
        <v>0.66031669173685981</v>
      </c>
      <c r="DR7" s="797">
        <v>413.25692632340633</v>
      </c>
      <c r="DS7" s="146">
        <v>0.3396833082631403</v>
      </c>
      <c r="DT7" s="31">
        <v>1216.5947406614141</v>
      </c>
      <c r="DW7" s="133">
        <v>14.722508632298791</v>
      </c>
      <c r="DX7" s="133">
        <v>169.42141577283164</v>
      </c>
      <c r="DY7" s="133">
        <v>879.50039481322267</v>
      </c>
      <c r="DZ7" s="133">
        <v>1811.0056626385331</v>
      </c>
      <c r="EA7" s="133">
        <v>1169.8237654151349</v>
      </c>
      <c r="EB7" s="133">
        <v>258.56641007872304</v>
      </c>
      <c r="EC7" s="133">
        <v>4.95172614723674</v>
      </c>
      <c r="ED7" s="133">
        <v>73.895180721431657</v>
      </c>
      <c r="EE7" s="133">
        <v>410.74648528220786</v>
      </c>
      <c r="EF7" s="133">
        <v>844.18478055800529</v>
      </c>
      <c r="EG7" s="133">
        <v>887.77347555246513</v>
      </c>
      <c r="EH7" s="133">
        <v>396.64093319002325</v>
      </c>
      <c r="EI7" s="133">
        <v>0</v>
      </c>
      <c r="EJ7" s="133">
        <v>0</v>
      </c>
      <c r="EK7" s="133">
        <v>85.181610915989268</v>
      </c>
      <c r="EL7" s="133">
        <v>718.15620342201862</v>
      </c>
      <c r="EM7" s="133">
        <v>413.25692632340633</v>
      </c>
      <c r="EN7" s="133">
        <v>0</v>
      </c>
    </row>
    <row r="8" spans="1:144" ht="13.5" thickBot="1" x14ac:dyDescent="0.25">
      <c r="A8" s="147"/>
      <c r="B8" s="148" t="s">
        <v>34</v>
      </c>
      <c r="C8" s="149">
        <v>52919.444011664353</v>
      </c>
      <c r="D8" s="150">
        <v>0.73950099933177749</v>
      </c>
      <c r="E8" s="395">
        <v>32411.110432696016</v>
      </c>
      <c r="F8" s="152">
        <v>0.61246128031035341</v>
      </c>
      <c r="G8" s="395">
        <v>19184.25008868644</v>
      </c>
      <c r="H8" s="152">
        <v>0.36251798269947627</v>
      </c>
      <c r="I8" s="395">
        <v>1324.0834902818985</v>
      </c>
      <c r="J8" s="152">
        <v>2.502073699017034E-2</v>
      </c>
      <c r="K8" s="325"/>
      <c r="L8" s="324">
        <v>0.45291572884152625</v>
      </c>
      <c r="M8" s="324">
        <v>0.26808241048200271</v>
      </c>
      <c r="N8" s="324">
        <v>1.8502860008248537E-2</v>
      </c>
      <c r="P8" s="148" t="s">
        <v>34</v>
      </c>
      <c r="Q8" s="68">
        <v>33851.466388956993</v>
      </c>
      <c r="R8" s="150">
        <v>0.63967917692966592</v>
      </c>
      <c r="S8" s="151">
        <v>18937.595522617732</v>
      </c>
      <c r="T8" s="150">
        <v>0.35785703868021668</v>
      </c>
      <c r="U8" s="151">
        <v>130.38210008963404</v>
      </c>
      <c r="V8" s="150">
        <v>2.4637843901174697E-3</v>
      </c>
      <c r="W8" s="377">
        <v>27180.28685292933</v>
      </c>
      <c r="X8" s="152">
        <v>0.83861017071201971</v>
      </c>
      <c r="Y8" s="377">
        <v>5175.7352428163886</v>
      </c>
      <c r="Z8" s="152">
        <v>0.15969015481787247</v>
      </c>
      <c r="AA8" s="377">
        <v>55.088336950297844</v>
      </c>
      <c r="AB8" s="152">
        <v>1.6996744701077956E-3</v>
      </c>
      <c r="AC8" s="377">
        <v>6305.0392388557348</v>
      </c>
      <c r="AD8" s="152">
        <v>0.32865706033377956</v>
      </c>
      <c r="AE8" s="377">
        <v>12850.612973123823</v>
      </c>
      <c r="AF8" s="152">
        <v>0.6698522440917426</v>
      </c>
      <c r="AG8" s="377">
        <v>28.597876706884684</v>
      </c>
      <c r="AH8" s="152">
        <v>1.4906955744780329E-3</v>
      </c>
      <c r="AI8" s="377">
        <v>366.14029717192739</v>
      </c>
      <c r="AJ8" s="152">
        <v>0.27652357261397148</v>
      </c>
      <c r="AK8" s="377">
        <v>911.24730667751942</v>
      </c>
      <c r="AL8" s="152">
        <v>0.68820985486611119</v>
      </c>
      <c r="AM8" s="377">
        <v>46.69588643245153</v>
      </c>
      <c r="AN8" s="152">
        <v>3.5266572519917105E-2</v>
      </c>
      <c r="AP8" s="148" t="s">
        <v>34</v>
      </c>
      <c r="AQ8" s="492">
        <v>2135.6838084841374</v>
      </c>
      <c r="AR8" s="493">
        <v>4.0357260896645021E-2</v>
      </c>
      <c r="AS8" s="492">
        <v>7117.3408947727121</v>
      </c>
      <c r="AT8" s="493">
        <v>0.13449387134913829</v>
      </c>
      <c r="AU8" s="492">
        <v>15929.522753140966</v>
      </c>
      <c r="AV8" s="493">
        <v>0.30101455241347252</v>
      </c>
      <c r="AW8" s="492">
        <v>18904.350059259781</v>
      </c>
      <c r="AX8" s="493">
        <v>0.35722881092803882</v>
      </c>
      <c r="AY8" s="492">
        <v>6444.3369116721169</v>
      </c>
      <c r="AZ8" s="493">
        <v>0.12177635332396301</v>
      </c>
      <c r="BA8" s="151">
        <v>2388.2095843346483</v>
      </c>
      <c r="BB8" s="150">
        <v>4.5129151088742464E-2</v>
      </c>
      <c r="BC8" s="798">
        <v>240.27876695394764</v>
      </c>
      <c r="BD8" s="216">
        <v>7.413469139013416E-3</v>
      </c>
      <c r="BE8" s="798">
        <v>1896.3405683816691</v>
      </c>
      <c r="BF8" s="216">
        <v>5.8508966310165639E-2</v>
      </c>
      <c r="BG8" s="798">
        <v>8116.3983449579919</v>
      </c>
      <c r="BH8" s="216">
        <v>0.25042024900110327</v>
      </c>
      <c r="BI8" s="798">
        <v>14586.200465484302</v>
      </c>
      <c r="BJ8" s="216">
        <v>0.45003704812192691</v>
      </c>
      <c r="BK8" s="798">
        <v>5503.1014630118862</v>
      </c>
      <c r="BL8" s="216">
        <v>0.16979058691739271</v>
      </c>
      <c r="BM8" s="798">
        <v>2068.7908239062212</v>
      </c>
      <c r="BN8" s="216">
        <v>6.3829680510398223E-2</v>
      </c>
      <c r="BO8" s="357">
        <v>32411.110432696012</v>
      </c>
      <c r="BP8" s="798">
        <v>1551.396511534552</v>
      </c>
      <c r="BQ8" s="666">
        <v>8.086823849577833E-2</v>
      </c>
      <c r="BR8" s="798">
        <v>4868.6758560103599</v>
      </c>
      <c r="BS8" s="666">
        <v>0.25378504937660146</v>
      </c>
      <c r="BT8" s="798">
        <v>7524.887413628061</v>
      </c>
      <c r="BU8" s="666">
        <v>0.39224297946708503</v>
      </c>
      <c r="BV8" s="798">
        <v>4091.3514994375855</v>
      </c>
      <c r="BW8" s="666">
        <v>0.21326616784725844</v>
      </c>
      <c r="BX8" s="798">
        <v>853.60259695965783</v>
      </c>
      <c r="BY8" s="666">
        <v>4.4494968164695378E-2</v>
      </c>
      <c r="BZ8" s="798">
        <v>294.33621111622824</v>
      </c>
      <c r="CA8" s="666">
        <v>1.5342596648581409E-2</v>
      </c>
      <c r="CB8" s="48">
        <v>19184.250088686444</v>
      </c>
      <c r="CD8" s="798">
        <v>344.00852999563745</v>
      </c>
      <c r="CE8" s="48"/>
      <c r="CF8" s="798">
        <v>352.32447038068284</v>
      </c>
      <c r="CG8" s="48"/>
      <c r="CH8" s="798">
        <v>288.23699455491101</v>
      </c>
      <c r="CI8" s="48"/>
      <c r="CJ8" s="798">
        <v>226.79809433789507</v>
      </c>
      <c r="CK8" s="48"/>
      <c r="CL8" s="798">
        <v>87.632851700573127</v>
      </c>
      <c r="CM8" s="48"/>
      <c r="CN8" s="798">
        <v>25.082549312198925</v>
      </c>
      <c r="CO8" s="364">
        <v>1324.0834902818983</v>
      </c>
      <c r="CR8" s="148" t="s">
        <v>34</v>
      </c>
      <c r="CS8" s="149">
        <v>3081.7168163312876</v>
      </c>
      <c r="CT8" s="150">
        <v>6.1287317379911416E-2</v>
      </c>
      <c r="CU8" s="149">
        <v>30648.616491680339</v>
      </c>
      <c r="CV8" s="150">
        <v>0.60952112024912064</v>
      </c>
      <c r="CW8" s="149">
        <v>16552.774977315348</v>
      </c>
      <c r="CX8" s="150">
        <v>0.32919156237096792</v>
      </c>
      <c r="CY8" s="48">
        <v>50283.108285326976</v>
      </c>
      <c r="CZ8" s="798">
        <v>1809.2148693553854</v>
      </c>
      <c r="DA8" s="152">
        <v>5.7104652715463416E-2</v>
      </c>
      <c r="DB8" s="798">
        <v>19997.038396747721</v>
      </c>
      <c r="DC8" s="152">
        <v>0.63117098600396093</v>
      </c>
      <c r="DD8" s="798">
        <v>9876.1891150842785</v>
      </c>
      <c r="DE8" s="152">
        <v>0.31172436128057568</v>
      </c>
      <c r="DF8" s="48">
        <v>31682.442381187386</v>
      </c>
      <c r="DG8" s="798">
        <v>1272.5019469759022</v>
      </c>
      <c r="DH8" s="152">
        <v>6.8411633945465664E-2</v>
      </c>
      <c r="DI8" s="798">
        <v>10651.578094932622</v>
      </c>
      <c r="DJ8" s="152">
        <v>0.57264498754112358</v>
      </c>
      <c r="DK8" s="798">
        <v>6676.5858622310725</v>
      </c>
      <c r="DL8" s="152">
        <v>0.35894337851341068</v>
      </c>
      <c r="DM8" s="48">
        <v>18600.665904139598</v>
      </c>
      <c r="DN8" s="798">
        <v>150.94283786287207</v>
      </c>
      <c r="DO8" s="152">
        <v>1.0907374632266618E-2</v>
      </c>
      <c r="DP8" s="798">
        <v>8767.8965184109511</v>
      </c>
      <c r="DQ8" s="152">
        <v>0.63358244364092497</v>
      </c>
      <c r="DR8" s="798">
        <v>4919.7646113892206</v>
      </c>
      <c r="DS8" s="152">
        <v>0.35551018172680837</v>
      </c>
      <c r="DT8" s="48">
        <v>13838.603967663044</v>
      </c>
      <c r="DW8" s="133"/>
      <c r="DX8" s="133"/>
      <c r="DY8" s="133"/>
      <c r="DZ8" s="133"/>
      <c r="EA8" s="133"/>
      <c r="EB8" s="133"/>
      <c r="EC8" s="133"/>
      <c r="ED8" s="133"/>
      <c r="EE8" s="133"/>
      <c r="EF8" s="133"/>
      <c r="EG8" s="133"/>
      <c r="EH8" s="133"/>
      <c r="EI8" s="133"/>
      <c r="EJ8" s="133"/>
      <c r="EK8" s="133"/>
      <c r="EL8" s="133"/>
      <c r="EM8" s="133"/>
      <c r="EN8" s="133"/>
    </row>
    <row r="9" spans="1:144" x14ac:dyDescent="0.2">
      <c r="A9" s="140">
        <v>97212</v>
      </c>
      <c r="B9" s="134" t="s">
        <v>9</v>
      </c>
      <c r="C9" s="135">
        <v>3485.5440079812593</v>
      </c>
      <c r="D9" s="136">
        <v>0.8135946333212658</v>
      </c>
      <c r="E9" s="396">
        <v>2932.3779395517927</v>
      </c>
      <c r="F9" s="138">
        <v>0.84129706376886437</v>
      </c>
      <c r="G9" s="396">
        <v>510.55147091148098</v>
      </c>
      <c r="H9" s="138">
        <v>0.14647683969630318</v>
      </c>
      <c r="I9" s="396">
        <v>42.6145975179857</v>
      </c>
      <c r="J9" s="138">
        <v>1.2226096534832455E-2</v>
      </c>
      <c r="K9" s="324"/>
      <c r="L9" s="324">
        <v>0.68447477611128682</v>
      </c>
      <c r="M9" s="324">
        <v>0.11917277068277161</v>
      </c>
      <c r="N9" s="324">
        <v>9.9470865272074088E-3</v>
      </c>
      <c r="P9" s="134" t="s">
        <v>9</v>
      </c>
      <c r="Q9" s="135">
        <v>3230.1462936773432</v>
      </c>
      <c r="R9" s="136">
        <v>0.92672658451045176</v>
      </c>
      <c r="S9" s="135">
        <v>232.8347810126383</v>
      </c>
      <c r="T9" s="136">
        <v>6.6800126602759621E-2</v>
      </c>
      <c r="U9" s="135">
        <v>22.562933291277446</v>
      </c>
      <c r="V9" s="136">
        <v>6.4732888867885321E-3</v>
      </c>
      <c r="W9" s="192">
        <v>2862.2442661915343</v>
      </c>
      <c r="X9" s="138">
        <v>0.97608300334881859</v>
      </c>
      <c r="Y9" s="192">
        <v>50.064319490662932</v>
      </c>
      <c r="Z9" s="138">
        <v>1.7072942343276238E-2</v>
      </c>
      <c r="AA9" s="192">
        <v>20.069353869595357</v>
      </c>
      <c r="AB9" s="138">
        <v>6.8440543079051099E-3</v>
      </c>
      <c r="AC9" s="192">
        <v>342.85707534766283</v>
      </c>
      <c r="AD9" s="138">
        <v>0.67154262573284629</v>
      </c>
      <c r="AE9" s="192">
        <v>165.20081614213595</v>
      </c>
      <c r="AF9" s="138">
        <v>0.32357328409455965</v>
      </c>
      <c r="AG9" s="192">
        <v>2.4935794216820901</v>
      </c>
      <c r="AH9" s="138">
        <v>4.8840901725938322E-3</v>
      </c>
      <c r="AI9" s="192">
        <v>25.044952138146293</v>
      </c>
      <c r="AJ9" s="138">
        <v>0.58770828769592265</v>
      </c>
      <c r="AK9" s="192">
        <v>17.5696453798394</v>
      </c>
      <c r="AL9" s="138">
        <v>0.41229171230407713</v>
      </c>
      <c r="AM9" s="192">
        <v>0</v>
      </c>
      <c r="AN9" s="138">
        <v>0</v>
      </c>
      <c r="AP9" s="134" t="s">
        <v>9</v>
      </c>
      <c r="AQ9" s="488">
        <v>32.56369792559034</v>
      </c>
      <c r="AR9" s="489">
        <v>9.3425008695989537E-3</v>
      </c>
      <c r="AS9" s="488">
        <v>227.85993450148464</v>
      </c>
      <c r="AT9" s="489">
        <v>6.5372846815225108E-2</v>
      </c>
      <c r="AU9" s="488">
        <v>943.8918030817531</v>
      </c>
      <c r="AV9" s="489">
        <v>0.27080186074839774</v>
      </c>
      <c r="AW9" s="488">
        <v>1567.5887727360405</v>
      </c>
      <c r="AX9" s="489">
        <v>0.44974006041712528</v>
      </c>
      <c r="AY9" s="488">
        <v>543.38730507249932</v>
      </c>
      <c r="AZ9" s="489">
        <v>0.15589741625073206</v>
      </c>
      <c r="BA9" s="135">
        <v>170.25249466389113</v>
      </c>
      <c r="BB9" s="136">
        <v>4.88453148989208E-2</v>
      </c>
      <c r="BC9" s="799">
        <v>22.526539688231839</v>
      </c>
      <c r="BD9" s="343">
        <v>7.6820042138480192E-3</v>
      </c>
      <c r="BE9" s="799">
        <v>142.79134225301291</v>
      </c>
      <c r="BF9" s="343">
        <v>4.8694726667749474E-2</v>
      </c>
      <c r="BG9" s="799">
        <v>708.60779832432456</v>
      </c>
      <c r="BH9" s="343">
        <v>0.24164954618115622</v>
      </c>
      <c r="BI9" s="799">
        <v>1397.3525917354164</v>
      </c>
      <c r="BJ9" s="343">
        <v>0.47652540720893527</v>
      </c>
      <c r="BK9" s="799">
        <v>498.35984380234862</v>
      </c>
      <c r="BL9" s="343">
        <v>0.16995075466927087</v>
      </c>
      <c r="BM9" s="799">
        <v>162.73982374845815</v>
      </c>
      <c r="BN9" s="343">
        <v>5.5497561059040225E-2</v>
      </c>
      <c r="BO9" s="358">
        <v>2932.3779395517922</v>
      </c>
      <c r="BP9" s="799">
        <v>7.5195746287155796</v>
      </c>
      <c r="BQ9" s="665">
        <v>1.4728337997520564E-2</v>
      </c>
      <c r="BR9" s="799">
        <v>77.555921333038739</v>
      </c>
      <c r="BS9" s="665">
        <v>0.15190617548232532</v>
      </c>
      <c r="BT9" s="799">
        <v>225.25375023335263</v>
      </c>
      <c r="BU9" s="665">
        <v>0.44119694696248751</v>
      </c>
      <c r="BV9" s="799">
        <v>157.68834286790533</v>
      </c>
      <c r="BW9" s="665">
        <v>0.30885885528130275</v>
      </c>
      <c r="BX9" s="799">
        <v>37.525434571513273</v>
      </c>
      <c r="BY9" s="665">
        <v>7.3499806992073882E-2</v>
      </c>
      <c r="BZ9" s="799">
        <v>5.0084472769553203</v>
      </c>
      <c r="CA9" s="665">
        <v>9.8098772842898762E-3</v>
      </c>
      <c r="CB9" s="194">
        <v>510.55147091148092</v>
      </c>
      <c r="CD9" s="799">
        <v>2.5175836086429202</v>
      </c>
      <c r="CE9" s="194"/>
      <c r="CF9" s="799">
        <v>7.5126709154329809</v>
      </c>
      <c r="CG9" s="194"/>
      <c r="CH9" s="799">
        <v>10.0302545240759</v>
      </c>
      <c r="CI9" s="194"/>
      <c r="CJ9" s="799">
        <v>12.54783813271882</v>
      </c>
      <c r="CK9" s="194"/>
      <c r="CL9" s="799">
        <v>7.50202669863741</v>
      </c>
      <c r="CM9" s="194"/>
      <c r="CN9" s="799">
        <v>2.5042236384776602</v>
      </c>
      <c r="CO9" s="194">
        <v>42.614597517985686</v>
      </c>
      <c r="CR9" s="134" t="s">
        <v>9</v>
      </c>
      <c r="CS9" s="139">
        <v>177.73600403122654</v>
      </c>
      <c r="CT9" s="136">
        <v>5.2618400597824445E-2</v>
      </c>
      <c r="CU9" s="139">
        <v>1772.6407703442731</v>
      </c>
      <c r="CV9" s="136">
        <v>0.52478687522210643</v>
      </c>
      <c r="CW9" s="139">
        <v>1427.4530724438127</v>
      </c>
      <c r="CX9" s="136">
        <v>0.42259472418006927</v>
      </c>
      <c r="CY9" s="47">
        <v>3377.829846819312</v>
      </c>
      <c r="CZ9" s="799">
        <v>155.23591129057922</v>
      </c>
      <c r="DA9" s="138">
        <v>5.3952008513302591E-2</v>
      </c>
      <c r="DB9" s="799">
        <v>1524.8420265674647</v>
      </c>
      <c r="DC9" s="138">
        <v>0.52995656298119742</v>
      </c>
      <c r="DD9" s="799">
        <v>1197.2183031577788</v>
      </c>
      <c r="DE9" s="138">
        <v>0.41609142850549985</v>
      </c>
      <c r="DF9" s="47">
        <v>2877.2962410158229</v>
      </c>
      <c r="DG9" s="799">
        <v>22.500092740647311</v>
      </c>
      <c r="DH9" s="138">
        <v>4.4952211958932647E-2</v>
      </c>
      <c r="DI9" s="799">
        <v>247.79874377680844</v>
      </c>
      <c r="DJ9" s="138">
        <v>0.49506914401686464</v>
      </c>
      <c r="DK9" s="799">
        <v>230.23476928603404</v>
      </c>
      <c r="DL9" s="138">
        <v>0.45997864402420274</v>
      </c>
      <c r="DM9" s="47">
        <v>500.53360580348976</v>
      </c>
      <c r="DN9" s="799">
        <v>0</v>
      </c>
      <c r="DO9" s="138">
        <v>0</v>
      </c>
      <c r="DP9" s="799">
        <v>32.512941630472291</v>
      </c>
      <c r="DQ9" s="138">
        <v>0.10077587543638913</v>
      </c>
      <c r="DR9" s="799">
        <v>290.11329693785274</v>
      </c>
      <c r="DS9" s="138">
        <v>0.89922412456361078</v>
      </c>
      <c r="DT9" s="47">
        <v>322.62623856832505</v>
      </c>
      <c r="DW9" s="133">
        <v>17.537908638324438</v>
      </c>
      <c r="DX9" s="133">
        <v>137.69800265225479</v>
      </c>
      <c r="DY9" s="133">
        <v>633.34002875367742</v>
      </c>
      <c r="DZ9" s="133">
        <v>891.50199781378728</v>
      </c>
      <c r="EA9" s="133">
        <v>926.78506127494745</v>
      </c>
      <c r="EB9" s="133">
        <v>270.43324188283145</v>
      </c>
      <c r="EC9" s="133">
        <v>0</v>
      </c>
      <c r="ED9" s="133">
        <v>22.500092740647311</v>
      </c>
      <c r="EE9" s="133">
        <v>100.17513081567506</v>
      </c>
      <c r="EF9" s="133">
        <v>147.62361296113338</v>
      </c>
      <c r="EG9" s="133">
        <v>200.18814259401498</v>
      </c>
      <c r="EH9" s="133">
        <v>30.046626692019061</v>
      </c>
      <c r="EI9" s="133">
        <v>0</v>
      </c>
      <c r="EJ9" s="133">
        <v>0</v>
      </c>
      <c r="EK9" s="133">
        <v>25.0099551003633</v>
      </c>
      <c r="EL9" s="133">
        <v>7.5029865301089904</v>
      </c>
      <c r="EM9" s="133">
        <v>220.15216745202363</v>
      </c>
      <c r="EN9" s="133">
        <v>69.961129485829076</v>
      </c>
    </row>
    <row r="10" spans="1:144" x14ac:dyDescent="0.2">
      <c r="A10" s="140">
        <v>97222</v>
      </c>
      <c r="B10" s="141" t="s">
        <v>17</v>
      </c>
      <c r="C10" s="135">
        <v>7390.7790417533743</v>
      </c>
      <c r="D10" s="142">
        <v>0.78641895044922194</v>
      </c>
      <c r="E10" s="393">
        <v>5627.6054149145648</v>
      </c>
      <c r="F10" s="143">
        <v>0.76143602496056795</v>
      </c>
      <c r="G10" s="393">
        <v>1682.3438906193539</v>
      </c>
      <c r="H10" s="143">
        <v>0.22762740992730826</v>
      </c>
      <c r="I10" s="393">
        <v>80.829736219454873</v>
      </c>
      <c r="J10" s="143">
        <v>1.0936565112123684E-2</v>
      </c>
      <c r="K10" s="324"/>
      <c r="L10" s="324">
        <v>0.59880771958371748</v>
      </c>
      <c r="M10" s="324">
        <v>0.17901050880850858</v>
      </c>
      <c r="N10" s="324">
        <v>8.6007220569958853E-3</v>
      </c>
      <c r="P10" s="141" t="s">
        <v>17</v>
      </c>
      <c r="Q10" s="135">
        <v>5415.6483576304581</v>
      </c>
      <c r="R10" s="142">
        <v>0.73275744370591545</v>
      </c>
      <c r="S10" s="135">
        <v>1955.1534318255892</v>
      </c>
      <c r="T10" s="142">
        <v>0.26453955946729973</v>
      </c>
      <c r="U10" s="135">
        <v>19.977252297328338</v>
      </c>
      <c r="V10" s="142">
        <v>2.7029968267849843E-3</v>
      </c>
      <c r="W10" s="375">
        <v>4856.5334837865166</v>
      </c>
      <c r="X10" s="143">
        <v>0.86298400931157782</v>
      </c>
      <c r="Y10" s="375">
        <v>751.09467883072125</v>
      </c>
      <c r="Z10" s="143">
        <v>0.13346612341372266</v>
      </c>
      <c r="AA10" s="375">
        <v>19.977252297328338</v>
      </c>
      <c r="AB10" s="143">
        <v>3.5498672746997529E-3</v>
      </c>
      <c r="AC10" s="375">
        <v>534.15303907117288</v>
      </c>
      <c r="AD10" s="143">
        <v>0.31750526277628338</v>
      </c>
      <c r="AE10" s="375">
        <v>1148.1908515481809</v>
      </c>
      <c r="AF10" s="143">
        <v>0.68249473722371656</v>
      </c>
      <c r="AG10" s="375">
        <v>0</v>
      </c>
      <c r="AH10" s="143">
        <v>0</v>
      </c>
      <c r="AI10" s="375">
        <v>24.961834772767951</v>
      </c>
      <c r="AJ10" s="143">
        <v>0.30881994597874113</v>
      </c>
      <c r="AK10" s="375">
        <v>55.867901446686929</v>
      </c>
      <c r="AL10" s="143">
        <v>0.69118005402125893</v>
      </c>
      <c r="AM10" s="375">
        <v>0</v>
      </c>
      <c r="AN10" s="143">
        <v>0</v>
      </c>
      <c r="AP10" s="141" t="s">
        <v>17</v>
      </c>
      <c r="AQ10" s="488">
        <v>97.347889568759996</v>
      </c>
      <c r="AR10" s="490">
        <v>1.3171532935676206E-2</v>
      </c>
      <c r="AS10" s="488">
        <v>523.9528242624508</v>
      </c>
      <c r="AT10" s="490">
        <v>7.0892773454927865E-2</v>
      </c>
      <c r="AU10" s="488">
        <v>2177.1028895724676</v>
      </c>
      <c r="AV10" s="490">
        <v>0.29457014981413593</v>
      </c>
      <c r="AW10" s="488">
        <v>3491.2801287370685</v>
      </c>
      <c r="AX10" s="490">
        <v>0.47238323714096636</v>
      </c>
      <c r="AY10" s="488">
        <v>953.70203707309986</v>
      </c>
      <c r="AZ10" s="490">
        <v>0.12903944654349259</v>
      </c>
      <c r="BA10" s="135">
        <v>147.39327253952794</v>
      </c>
      <c r="BB10" s="142">
        <v>1.9942860110801073E-2</v>
      </c>
      <c r="BC10" s="797">
        <v>49.8885277726704</v>
      </c>
      <c r="BD10" s="324">
        <v>8.8649654861112492E-3</v>
      </c>
      <c r="BE10" s="797">
        <v>209.65561085319808</v>
      </c>
      <c r="BF10" s="324">
        <v>3.7254852711876021E-2</v>
      </c>
      <c r="BG10" s="797">
        <v>1318.2793599303616</v>
      </c>
      <c r="BH10" s="324">
        <v>0.23425227298925236</v>
      </c>
      <c r="BI10" s="797">
        <v>3016.096770050196</v>
      </c>
      <c r="BJ10" s="324">
        <v>0.53594673891968037</v>
      </c>
      <c r="BK10" s="797">
        <v>891.27453355100999</v>
      </c>
      <c r="BL10" s="324">
        <v>0.15837544885235005</v>
      </c>
      <c r="BM10" s="797">
        <v>142.41061275712985</v>
      </c>
      <c r="BN10" s="324">
        <v>2.5305721040730044E-2</v>
      </c>
      <c r="BO10" s="355">
        <v>5627.6054149145657</v>
      </c>
      <c r="BP10" s="797">
        <v>34.965085910652292</v>
      </c>
      <c r="BQ10" s="665">
        <v>2.0783554483489054E-2</v>
      </c>
      <c r="BR10" s="797">
        <v>294.35152370788347</v>
      </c>
      <c r="BS10" s="665">
        <v>0.17496513367401842</v>
      </c>
      <c r="BT10" s="797">
        <v>823.91532649805117</v>
      </c>
      <c r="BU10" s="665">
        <v>0.48974251405562941</v>
      </c>
      <c r="BV10" s="797">
        <v>466.70288569790102</v>
      </c>
      <c r="BW10" s="665">
        <v>0.27741229857950422</v>
      </c>
      <c r="BX10" s="797">
        <v>57.426409022467908</v>
      </c>
      <c r="BY10" s="665">
        <v>3.4134762424421088E-2</v>
      </c>
      <c r="BZ10" s="797">
        <v>4.9826597823981</v>
      </c>
      <c r="CA10" s="665">
        <v>2.961736782937843E-3</v>
      </c>
      <c r="CB10" s="194">
        <v>1682.3438906193539</v>
      </c>
      <c r="CD10" s="797">
        <v>12.4942758854373</v>
      </c>
      <c r="CE10" s="194"/>
      <c r="CF10" s="797">
        <v>19.945689701369218</v>
      </c>
      <c r="CG10" s="194"/>
      <c r="CH10" s="797">
        <v>34.908203144054887</v>
      </c>
      <c r="CI10" s="194"/>
      <c r="CJ10" s="797">
        <v>8.4804729889715595</v>
      </c>
      <c r="CK10" s="194"/>
      <c r="CL10" s="797">
        <v>5.0010944996219102</v>
      </c>
      <c r="CM10" s="194"/>
      <c r="CN10" s="797">
        <v>0</v>
      </c>
      <c r="CO10" s="194">
        <v>80.829736219454873</v>
      </c>
      <c r="CR10" s="141" t="s">
        <v>17</v>
      </c>
      <c r="CS10" s="139">
        <v>104.86708583422488</v>
      </c>
      <c r="CT10" s="142">
        <v>1.4687095993751656E-2</v>
      </c>
      <c r="CU10" s="139">
        <v>3617.2717039616587</v>
      </c>
      <c r="CV10" s="142">
        <v>0.50661479079861749</v>
      </c>
      <c r="CW10" s="139">
        <v>3417.9443061979455</v>
      </c>
      <c r="CX10" s="142">
        <v>0.47869811320763089</v>
      </c>
      <c r="CY10" s="30">
        <v>7140.0830959938285</v>
      </c>
      <c r="CZ10" s="797">
        <v>92.419023802758559</v>
      </c>
      <c r="DA10" s="143">
        <v>1.6833382066496171E-2</v>
      </c>
      <c r="DB10" s="797">
        <v>2936.0479849644053</v>
      </c>
      <c r="DC10" s="143">
        <v>0.53477753240450077</v>
      </c>
      <c r="DD10" s="797">
        <v>2461.7561346082875</v>
      </c>
      <c r="DE10" s="143">
        <v>0.44838908552900308</v>
      </c>
      <c r="DF10" s="30">
        <v>5490.2231433754514</v>
      </c>
      <c r="DG10" s="797">
        <v>12.448062031466321</v>
      </c>
      <c r="DH10" s="143">
        <v>7.5449204107966069E-3</v>
      </c>
      <c r="DI10" s="797">
        <v>681.22371899725351</v>
      </c>
      <c r="DJ10" s="143">
        <v>0.41289790561685602</v>
      </c>
      <c r="DK10" s="797">
        <v>956.18817158965794</v>
      </c>
      <c r="DL10" s="143">
        <v>0.57955717397234741</v>
      </c>
      <c r="DM10" s="30">
        <v>1649.8599526183777</v>
      </c>
      <c r="DN10" s="797">
        <v>0</v>
      </c>
      <c r="DO10" s="143">
        <v>0</v>
      </c>
      <c r="DP10" s="797">
        <v>104.82553549066651</v>
      </c>
      <c r="DQ10" s="143">
        <v>8.9256435300816728E-2</v>
      </c>
      <c r="DR10" s="797">
        <v>1069.6055868970693</v>
      </c>
      <c r="DS10" s="143">
        <v>0.91074356469918338</v>
      </c>
      <c r="DT10" s="30">
        <v>1174.4311223877357</v>
      </c>
      <c r="DW10" s="133">
        <v>5.0010944996219102</v>
      </c>
      <c r="DX10" s="133">
        <v>87.417929303136646</v>
      </c>
      <c r="DY10" s="133">
        <v>798.9882146875841</v>
      </c>
      <c r="DZ10" s="133">
        <v>2137.0597702768209</v>
      </c>
      <c r="EA10" s="133">
        <v>1992.3942773868312</v>
      </c>
      <c r="EB10" s="133">
        <v>469.3618572214566</v>
      </c>
      <c r="EC10" s="133">
        <v>2.4988551770874601</v>
      </c>
      <c r="ED10" s="133">
        <v>9.9492068543788612</v>
      </c>
      <c r="EE10" s="133">
        <v>92.320899331850825</v>
      </c>
      <c r="EF10" s="133">
        <v>588.90281966540272</v>
      </c>
      <c r="EG10" s="133">
        <v>572.05487522881526</v>
      </c>
      <c r="EH10" s="133">
        <v>384.13329636084268</v>
      </c>
      <c r="EI10" s="133">
        <v>0</v>
      </c>
      <c r="EJ10" s="133">
        <v>0</v>
      </c>
      <c r="EK10" s="133">
        <v>0</v>
      </c>
      <c r="EL10" s="133">
        <v>104.82553549066651</v>
      </c>
      <c r="EM10" s="133">
        <v>1007.2641712918621</v>
      </c>
      <c r="EN10" s="133">
        <v>62.34141560520726</v>
      </c>
    </row>
    <row r="11" spans="1:144" x14ac:dyDescent="0.2">
      <c r="A11" s="140">
        <v>97228</v>
      </c>
      <c r="B11" s="141" t="s">
        <v>23</v>
      </c>
      <c r="C11" s="135">
        <v>5740.5933530486082</v>
      </c>
      <c r="D11" s="142">
        <v>0.81920603335277831</v>
      </c>
      <c r="E11" s="393">
        <v>4691.7380751120663</v>
      </c>
      <c r="F11" s="143">
        <v>0.81729148653605033</v>
      </c>
      <c r="G11" s="393">
        <v>1008.7985027433409</v>
      </c>
      <c r="H11" s="143">
        <v>0.17573070250788742</v>
      </c>
      <c r="I11" s="393">
        <v>40.056775193201112</v>
      </c>
      <c r="J11" s="143">
        <v>6.9778109560623205E-3</v>
      </c>
      <c r="K11" s="324"/>
      <c r="L11" s="324">
        <v>0.6695301167781933</v>
      </c>
      <c r="M11" s="324">
        <v>0.14395965173978359</v>
      </c>
      <c r="N11" s="324">
        <v>5.7162648348013708E-3</v>
      </c>
      <c r="P11" s="141" t="s">
        <v>23</v>
      </c>
      <c r="Q11" s="135">
        <v>5179.9355499830044</v>
      </c>
      <c r="R11" s="142">
        <v>0.90233452039102191</v>
      </c>
      <c r="S11" s="135">
        <v>553.15386977497917</v>
      </c>
      <c r="T11" s="142">
        <v>9.6358309281952617E-2</v>
      </c>
      <c r="U11" s="135">
        <v>7.5039332906247296</v>
      </c>
      <c r="V11" s="142">
        <v>1.3071703270254597E-3</v>
      </c>
      <c r="W11" s="375">
        <v>4564.0728931950434</v>
      </c>
      <c r="X11" s="143">
        <v>0.97278936294542118</v>
      </c>
      <c r="Y11" s="375">
        <v>120.16124862639758</v>
      </c>
      <c r="Z11" s="143">
        <v>2.5611244000130467E-2</v>
      </c>
      <c r="AA11" s="375">
        <v>7.5039332906247296</v>
      </c>
      <c r="AB11" s="143">
        <v>1.599393054448269E-3</v>
      </c>
      <c r="AC11" s="375">
        <v>595.83037006375218</v>
      </c>
      <c r="AD11" s="143">
        <v>0.59063367802731925</v>
      </c>
      <c r="AE11" s="375">
        <v>412.96813267958868</v>
      </c>
      <c r="AF11" s="143">
        <v>0.40936632197268069</v>
      </c>
      <c r="AG11" s="375">
        <v>0</v>
      </c>
      <c r="AH11" s="143">
        <v>0</v>
      </c>
      <c r="AI11" s="375">
        <v>20.032286724208191</v>
      </c>
      <c r="AJ11" s="143">
        <v>0.50009734002771888</v>
      </c>
      <c r="AK11" s="375">
        <v>20.024488468992921</v>
      </c>
      <c r="AL11" s="143">
        <v>0.49990265997228112</v>
      </c>
      <c r="AM11" s="375">
        <v>0</v>
      </c>
      <c r="AN11" s="143">
        <v>0</v>
      </c>
      <c r="AP11" s="141" t="s">
        <v>23</v>
      </c>
      <c r="AQ11" s="488">
        <v>12.52115006552614</v>
      </c>
      <c r="AR11" s="490">
        <v>2.1811595588593015E-3</v>
      </c>
      <c r="AS11" s="488">
        <v>230.34179089442893</v>
      </c>
      <c r="AT11" s="490">
        <v>4.0125084068548991E-2</v>
      </c>
      <c r="AU11" s="488">
        <v>1595.4222154111137</v>
      </c>
      <c r="AV11" s="490">
        <v>0.2779193921763935</v>
      </c>
      <c r="AW11" s="488">
        <v>2237.9821256810305</v>
      </c>
      <c r="AX11" s="490">
        <v>0.38985205675516527</v>
      </c>
      <c r="AY11" s="488">
        <v>1256.346397858066</v>
      </c>
      <c r="AZ11" s="490">
        <v>0.2188530558763353</v>
      </c>
      <c r="BA11" s="135">
        <v>407.97967313844242</v>
      </c>
      <c r="BB11" s="142">
        <v>7.1069251564697594E-2</v>
      </c>
      <c r="BC11" s="797">
        <v>7.5063482852113399</v>
      </c>
      <c r="BD11" s="324">
        <v>1.5999077879112094E-3</v>
      </c>
      <c r="BE11" s="797">
        <v>105.14008105276339</v>
      </c>
      <c r="BF11" s="324">
        <v>2.2409622909363297E-2</v>
      </c>
      <c r="BG11" s="797">
        <v>1137.2381011229716</v>
      </c>
      <c r="BH11" s="324">
        <v>0.24239164312168213</v>
      </c>
      <c r="BI11" s="797">
        <v>1905.1516106056138</v>
      </c>
      <c r="BJ11" s="324">
        <v>0.40606521082490477</v>
      </c>
      <c r="BK11" s="797">
        <v>1151.2515552576351</v>
      </c>
      <c r="BL11" s="324">
        <v>0.2453784795371674</v>
      </c>
      <c r="BM11" s="797">
        <v>385.45037878787076</v>
      </c>
      <c r="BN11" s="324">
        <v>8.2155135818971312E-2</v>
      </c>
      <c r="BO11" s="355">
        <v>4691.7380751120654</v>
      </c>
      <c r="BP11" s="797">
        <v>0</v>
      </c>
      <c r="BQ11" s="665">
        <v>0</v>
      </c>
      <c r="BR11" s="797">
        <v>117.69536155645419</v>
      </c>
      <c r="BS11" s="665">
        <v>0.11666885035652984</v>
      </c>
      <c r="BT11" s="797">
        <v>443.16460493051261</v>
      </c>
      <c r="BU11" s="665">
        <v>0.43929942771065239</v>
      </c>
      <c r="BV11" s="797">
        <v>325.31997330389265</v>
      </c>
      <c r="BW11" s="665">
        <v>0.3224826091823223</v>
      </c>
      <c r="BX11" s="797">
        <v>100.08926860190972</v>
      </c>
      <c r="BY11" s="665">
        <v>9.9216313594563788E-2</v>
      </c>
      <c r="BZ11" s="797">
        <v>22.529294350571639</v>
      </c>
      <c r="CA11" s="665">
        <v>2.2332799155931695E-2</v>
      </c>
      <c r="CB11" s="194">
        <v>1008.7985027433408</v>
      </c>
      <c r="CD11" s="797">
        <v>5.0148017803147997</v>
      </c>
      <c r="CE11" s="194"/>
      <c r="CF11" s="797">
        <v>7.5063482852113399</v>
      </c>
      <c r="CG11" s="194"/>
      <c r="CH11" s="797">
        <v>15.019509357629691</v>
      </c>
      <c r="CI11" s="194"/>
      <c r="CJ11" s="797">
        <v>7.5105417715240996</v>
      </c>
      <c r="CK11" s="194"/>
      <c r="CL11" s="797">
        <v>5.0055739985211805</v>
      </c>
      <c r="CM11" s="194"/>
      <c r="CN11" s="797">
        <v>0</v>
      </c>
      <c r="CO11" s="194">
        <v>40.056775193201105</v>
      </c>
      <c r="CR11" s="141" t="s">
        <v>23</v>
      </c>
      <c r="CS11" s="139">
        <v>187.7741417674012</v>
      </c>
      <c r="CT11" s="142">
        <v>3.3528894997101738E-2</v>
      </c>
      <c r="CU11" s="139">
        <v>3372.3742107369153</v>
      </c>
      <c r="CV11" s="142">
        <v>0.60217013769018279</v>
      </c>
      <c r="CW11" s="139">
        <v>2040.2193835523753</v>
      </c>
      <c r="CX11" s="142">
        <v>0.3643009673127155</v>
      </c>
      <c r="CY11" s="30">
        <v>5600.3677360566917</v>
      </c>
      <c r="CZ11" s="797">
        <v>172.73879614707852</v>
      </c>
      <c r="DA11" s="143">
        <v>3.7477935037924834E-2</v>
      </c>
      <c r="DB11" s="797">
        <v>2814.2130315714867</v>
      </c>
      <c r="DC11" s="143">
        <v>0.6105802259401788</v>
      </c>
      <c r="DD11" s="797">
        <v>1622.12804747413</v>
      </c>
      <c r="DE11" s="143">
        <v>0.35194183902189641</v>
      </c>
      <c r="DF11" s="30">
        <v>4609.079875192695</v>
      </c>
      <c r="DG11" s="797">
        <v>15.03534562032268</v>
      </c>
      <c r="DH11" s="143">
        <v>1.5167486876332795E-2</v>
      </c>
      <c r="DI11" s="797">
        <v>558.16117916542862</v>
      </c>
      <c r="DJ11" s="143">
        <v>0.56306669455120828</v>
      </c>
      <c r="DK11" s="797">
        <v>418.09133607824538</v>
      </c>
      <c r="DL11" s="143">
        <v>0.42176581857245898</v>
      </c>
      <c r="DM11" s="30">
        <v>991.28786086399668</v>
      </c>
      <c r="DN11" s="797">
        <v>0</v>
      </c>
      <c r="DO11" s="143">
        <v>0</v>
      </c>
      <c r="DP11" s="797">
        <v>192.93772696282241</v>
      </c>
      <c r="DQ11" s="143">
        <v>0.53135937394793542</v>
      </c>
      <c r="DR11" s="797">
        <v>170.16441524522523</v>
      </c>
      <c r="DS11" s="143">
        <v>0.46864062605206452</v>
      </c>
      <c r="DT11" s="30">
        <v>363.10214220804767</v>
      </c>
      <c r="DW11" s="133">
        <v>10.015341483355121</v>
      </c>
      <c r="DX11" s="133">
        <v>162.7234546637234</v>
      </c>
      <c r="DY11" s="133">
        <v>1081.7061216524689</v>
      </c>
      <c r="DZ11" s="133">
        <v>1732.506909919018</v>
      </c>
      <c r="EA11" s="133">
        <v>1241.6075119026368</v>
      </c>
      <c r="EB11" s="133">
        <v>380.52053557149316</v>
      </c>
      <c r="EC11" s="133">
        <v>0</v>
      </c>
      <c r="ED11" s="133">
        <v>15.03534562032268</v>
      </c>
      <c r="EE11" s="133">
        <v>162.69725381933205</v>
      </c>
      <c r="EF11" s="133">
        <v>395.46392534609663</v>
      </c>
      <c r="EG11" s="133">
        <v>305.50512780332406</v>
      </c>
      <c r="EH11" s="133">
        <v>112.58620827492135</v>
      </c>
      <c r="EI11" s="133">
        <v>0</v>
      </c>
      <c r="EJ11" s="133">
        <v>0</v>
      </c>
      <c r="EK11" s="133">
        <v>45.150841336780083</v>
      </c>
      <c r="EL11" s="133">
        <v>147.78688562604233</v>
      </c>
      <c r="EM11" s="133">
        <v>170.16441524522523</v>
      </c>
      <c r="EN11" s="133">
        <v>0</v>
      </c>
    </row>
    <row r="12" spans="1:144" x14ac:dyDescent="0.2">
      <c r="A12" s="140">
        <v>97230</v>
      </c>
      <c r="B12" s="144" t="s">
        <v>25</v>
      </c>
      <c r="C12" s="135">
        <v>4023.985650578667</v>
      </c>
      <c r="D12" s="145">
        <v>0.723364636602426</v>
      </c>
      <c r="E12" s="393">
        <v>2820.3224090792701</v>
      </c>
      <c r="F12" s="146">
        <v>0.7008778494708835</v>
      </c>
      <c r="G12" s="393">
        <v>1121.8505528677833</v>
      </c>
      <c r="H12" s="146">
        <v>0.2787908929810563</v>
      </c>
      <c r="I12" s="393">
        <v>81.812688631613668</v>
      </c>
      <c r="J12" s="146">
        <v>2.0331257548060252E-2</v>
      </c>
      <c r="K12" s="324"/>
      <c r="L12" s="324">
        <v>0.50699025088519545</v>
      </c>
      <c r="M12" s="324">
        <v>0.20166747298930762</v>
      </c>
      <c r="N12" s="324">
        <v>1.4706912727922936E-2</v>
      </c>
      <c r="P12" s="144" t="s">
        <v>25</v>
      </c>
      <c r="Q12" s="135">
        <v>3128.0212878540733</v>
      </c>
      <c r="R12" s="145">
        <v>0.77734404629505827</v>
      </c>
      <c r="S12" s="135">
        <v>877.57001877913262</v>
      </c>
      <c r="T12" s="145">
        <v>0.2180847783721431</v>
      </c>
      <c r="U12" s="135">
        <v>18.394343945460996</v>
      </c>
      <c r="V12" s="145">
        <v>4.5711753327986665E-3</v>
      </c>
      <c r="W12" s="375">
        <v>2568.4685255191043</v>
      </c>
      <c r="X12" s="146">
        <v>0.91070032179675986</v>
      </c>
      <c r="Y12" s="375">
        <v>246.8742983931138</v>
      </c>
      <c r="Z12" s="146">
        <v>8.753406972137949E-2</v>
      </c>
      <c r="AA12" s="375">
        <v>4.9795851670516802</v>
      </c>
      <c r="AB12" s="146">
        <v>1.765608481860529E-3</v>
      </c>
      <c r="AC12" s="375">
        <v>524.62181649903084</v>
      </c>
      <c r="AD12" s="146">
        <v>0.46763966480021923</v>
      </c>
      <c r="AE12" s="375">
        <v>589.77523913822995</v>
      </c>
      <c r="AF12" s="146">
        <v>0.52571640458757118</v>
      </c>
      <c r="AG12" s="375">
        <v>7.4534972305226397</v>
      </c>
      <c r="AH12" s="146">
        <v>6.643930612209698E-3</v>
      </c>
      <c r="AI12" s="375">
        <v>34.930945835938154</v>
      </c>
      <c r="AJ12" s="146">
        <v>0.42696244824840418</v>
      </c>
      <c r="AK12" s="375">
        <v>40.920481247788842</v>
      </c>
      <c r="AL12" s="146">
        <v>0.50017279632558787</v>
      </c>
      <c r="AM12" s="375">
        <v>5.9612615478866768</v>
      </c>
      <c r="AN12" s="146">
        <v>7.2864755426008024E-2</v>
      </c>
      <c r="AP12" s="144" t="s">
        <v>25</v>
      </c>
      <c r="AQ12" s="488">
        <v>96.123684319811858</v>
      </c>
      <c r="AR12" s="491">
        <v>2.3887680689415193E-2</v>
      </c>
      <c r="AS12" s="488">
        <v>314.40673032627171</v>
      </c>
      <c r="AT12" s="491">
        <v>7.8133163889652205E-2</v>
      </c>
      <c r="AU12" s="488">
        <v>1108.8427970168736</v>
      </c>
      <c r="AV12" s="491">
        <v>0.27555833775337074</v>
      </c>
      <c r="AW12" s="488">
        <v>1670.513429908252</v>
      </c>
      <c r="AX12" s="491">
        <v>0.41513901265230024</v>
      </c>
      <c r="AY12" s="488">
        <v>622.85418162620977</v>
      </c>
      <c r="AZ12" s="491">
        <v>0.15478538834666086</v>
      </c>
      <c r="BA12" s="135">
        <v>211.24482738124789</v>
      </c>
      <c r="BB12" s="145">
        <v>5.2496416668600679E-2</v>
      </c>
      <c r="BC12" s="797">
        <v>24.98037058221583</v>
      </c>
      <c r="BD12" s="324">
        <v>8.8572747930514058E-3</v>
      </c>
      <c r="BE12" s="797">
        <v>95.980041157700128</v>
      </c>
      <c r="BF12" s="324">
        <v>3.4031584775101667E-2</v>
      </c>
      <c r="BG12" s="797">
        <v>602.32907492439085</v>
      </c>
      <c r="BH12" s="324">
        <v>0.21356745348877645</v>
      </c>
      <c r="BI12" s="797">
        <v>1326.2547038019918</v>
      </c>
      <c r="BJ12" s="324">
        <v>0.47024932310308615</v>
      </c>
      <c r="BK12" s="797">
        <v>570.49507890584766</v>
      </c>
      <c r="BL12" s="324">
        <v>0.2022800928962207</v>
      </c>
      <c r="BM12" s="797">
        <v>200.28313970712347</v>
      </c>
      <c r="BN12" s="324">
        <v>7.1014270943763641E-2</v>
      </c>
      <c r="BO12" s="356">
        <v>2820.3224090792696</v>
      </c>
      <c r="BP12" s="797">
        <v>55.185822355977542</v>
      </c>
      <c r="BQ12" s="665">
        <v>4.9191777117643866E-2</v>
      </c>
      <c r="BR12" s="797">
        <v>190.96937923470293</v>
      </c>
      <c r="BS12" s="665">
        <v>0.17022711157607265</v>
      </c>
      <c r="BT12" s="797">
        <v>490.59074905713891</v>
      </c>
      <c r="BU12" s="665">
        <v>0.43730490465333655</v>
      </c>
      <c r="BV12" s="797">
        <v>331.7538490606351</v>
      </c>
      <c r="BW12" s="665">
        <v>0.29572018145605372</v>
      </c>
      <c r="BX12" s="797">
        <v>42.389065485204469</v>
      </c>
      <c r="BY12" s="665">
        <v>3.778494860732156E-2</v>
      </c>
      <c r="BZ12" s="797">
        <v>10.961687674124416</v>
      </c>
      <c r="CA12" s="665">
        <v>9.7710765895716555E-3</v>
      </c>
      <c r="CB12" s="194">
        <v>1121.8505528677833</v>
      </c>
      <c r="CD12" s="797">
        <v>15.957491381618476</v>
      </c>
      <c r="CE12" s="194"/>
      <c r="CF12" s="797">
        <v>27.457309933868661</v>
      </c>
      <c r="CG12" s="194"/>
      <c r="CH12" s="797">
        <v>15.922973035343817</v>
      </c>
      <c r="CI12" s="194"/>
      <c r="CJ12" s="797">
        <v>12.504877045625021</v>
      </c>
      <c r="CK12" s="194"/>
      <c r="CL12" s="797">
        <v>9.9700372351576902</v>
      </c>
      <c r="CM12" s="194"/>
      <c r="CN12" s="797">
        <v>0</v>
      </c>
      <c r="CO12" s="194">
        <v>81.812688631613668</v>
      </c>
      <c r="CR12" s="144" t="s">
        <v>25</v>
      </c>
      <c r="CS12" s="139">
        <v>107.64661431644396</v>
      </c>
      <c r="CT12" s="145">
        <v>2.8223374614200984E-2</v>
      </c>
      <c r="CU12" s="139">
        <v>1930.9568614079558</v>
      </c>
      <c r="CV12" s="145">
        <v>0.50626876850183899</v>
      </c>
      <c r="CW12" s="139">
        <v>1775.4908977485748</v>
      </c>
      <c r="CX12" s="145">
        <v>0.46550785688396007</v>
      </c>
      <c r="CY12" s="30">
        <v>3814.0943734729744</v>
      </c>
      <c r="CZ12" s="797">
        <v>87.647937099674863</v>
      </c>
      <c r="DA12" s="146">
        <v>3.2170091399782781E-2</v>
      </c>
      <c r="DB12" s="797">
        <v>1446.8611269528863</v>
      </c>
      <c r="DC12" s="146">
        <v>0.53105248380158088</v>
      </c>
      <c r="DD12" s="797">
        <v>1190.0071958007352</v>
      </c>
      <c r="DE12" s="146">
        <v>0.4367774247986364</v>
      </c>
      <c r="DF12" s="30">
        <v>2724.5162598532961</v>
      </c>
      <c r="DG12" s="797">
        <v>19.998677216769092</v>
      </c>
      <c r="DH12" s="146">
        <v>1.8354514437089471E-2</v>
      </c>
      <c r="DI12" s="797">
        <v>484.09573445506948</v>
      </c>
      <c r="DJ12" s="146">
        <v>0.44429649274695798</v>
      </c>
      <c r="DK12" s="797">
        <v>585.48370194783968</v>
      </c>
      <c r="DL12" s="146">
        <v>0.53734899281595272</v>
      </c>
      <c r="DM12" s="30">
        <v>1089.5781136196781</v>
      </c>
      <c r="DN12" s="797">
        <v>7.4592818248694099</v>
      </c>
      <c r="DO12" s="146">
        <v>7.1013913315690928E-3</v>
      </c>
      <c r="DP12" s="797">
        <v>495.95487962595149</v>
      </c>
      <c r="DQ12" s="146">
        <v>0.47215935336868498</v>
      </c>
      <c r="DR12" s="797">
        <v>546.98307432878232</v>
      </c>
      <c r="DS12" s="146">
        <v>0.52073925529974607</v>
      </c>
      <c r="DT12" s="30">
        <v>1050.3972357796031</v>
      </c>
      <c r="DW12" s="133">
        <v>9.96749608180391</v>
      </c>
      <c r="DX12" s="133">
        <v>77.680441017870947</v>
      </c>
      <c r="DY12" s="133">
        <v>415.71064950277736</v>
      </c>
      <c r="DZ12" s="133">
        <v>1031.1504774501088</v>
      </c>
      <c r="EA12" s="133">
        <v>909.81976758949736</v>
      </c>
      <c r="EB12" s="133">
        <v>280.18742821123783</v>
      </c>
      <c r="EC12" s="133">
        <v>2.5360019860704202</v>
      </c>
      <c r="ED12" s="133">
        <v>17.462675230698672</v>
      </c>
      <c r="EE12" s="133">
        <v>150.94482647238891</v>
      </c>
      <c r="EF12" s="133">
        <v>333.15090798268056</v>
      </c>
      <c r="EG12" s="133">
        <v>457.48641962102494</v>
      </c>
      <c r="EH12" s="133">
        <v>127.9972823268147</v>
      </c>
      <c r="EI12" s="133">
        <v>0</v>
      </c>
      <c r="EJ12" s="133">
        <v>7.4592818248694099</v>
      </c>
      <c r="EK12" s="133">
        <v>230.26009040347185</v>
      </c>
      <c r="EL12" s="133">
        <v>265.69478922247964</v>
      </c>
      <c r="EM12" s="133">
        <v>504.63852883032592</v>
      </c>
      <c r="EN12" s="133">
        <v>42.344545498456441</v>
      </c>
    </row>
    <row r="13" spans="1:144" x14ac:dyDescent="0.2">
      <c r="A13" s="147"/>
      <c r="B13" s="153" t="s">
        <v>35</v>
      </c>
      <c r="C13" s="154">
        <v>20640.902053361911</v>
      </c>
      <c r="D13" s="155">
        <v>0.78624436695243904</v>
      </c>
      <c r="E13" s="397">
        <v>16072.043838657695</v>
      </c>
      <c r="F13" s="157">
        <v>0.77865026427175654</v>
      </c>
      <c r="G13" s="397">
        <v>4323.5444171419595</v>
      </c>
      <c r="H13" s="157">
        <v>0.20946489673583607</v>
      </c>
      <c r="I13" s="397">
        <v>245.31379756225536</v>
      </c>
      <c r="J13" s="157">
        <v>1.188483899240729E-2</v>
      </c>
      <c r="K13" s="325"/>
      <c r="L13" s="324">
        <v>0.61220938410969661</v>
      </c>
      <c r="M13" s="324">
        <v>0.16469059513282544</v>
      </c>
      <c r="N13" s="324">
        <v>9.3443877099169334E-3</v>
      </c>
      <c r="P13" s="153" t="s">
        <v>35</v>
      </c>
      <c r="Q13" s="156">
        <v>16953.751489144881</v>
      </c>
      <c r="R13" s="155">
        <v>0.82136679130181323</v>
      </c>
      <c r="S13" s="156">
        <v>3618.7121013923388</v>
      </c>
      <c r="T13" s="155">
        <v>0.17531753660944951</v>
      </c>
      <c r="U13" s="156">
        <v>68.438462824691513</v>
      </c>
      <c r="V13" s="155">
        <v>3.3156720887372515E-3</v>
      </c>
      <c r="W13" s="378">
        <v>14851.3191686922</v>
      </c>
      <c r="X13" s="157">
        <v>0.92404670605555994</v>
      </c>
      <c r="Y13" s="378">
        <v>1168.1945453408955</v>
      </c>
      <c r="Z13" s="157">
        <v>7.2684877982417254E-2</v>
      </c>
      <c r="AA13" s="378">
        <v>52.530124624600106</v>
      </c>
      <c r="AB13" s="157">
        <v>3.2684159620228683E-3</v>
      </c>
      <c r="AC13" s="378">
        <v>1997.4623009816187</v>
      </c>
      <c r="AD13" s="157">
        <v>0.46199647980071484</v>
      </c>
      <c r="AE13" s="378">
        <v>2316.1350395081354</v>
      </c>
      <c r="AF13" s="157">
        <v>0.53570284378833699</v>
      </c>
      <c r="AG13" s="378">
        <v>9.9470766522047303</v>
      </c>
      <c r="AH13" s="157">
        <v>2.3006764109480705E-3</v>
      </c>
      <c r="AI13" s="378">
        <v>104.9700194710606</v>
      </c>
      <c r="AJ13" s="157">
        <v>0.42790100073527854</v>
      </c>
      <c r="AK13" s="378">
        <v>134.3825165433081</v>
      </c>
      <c r="AL13" s="157">
        <v>0.54779844378384268</v>
      </c>
      <c r="AM13" s="378">
        <v>5.9612615478866768</v>
      </c>
      <c r="AN13" s="157">
        <v>2.430055548087888E-2</v>
      </c>
      <c r="AP13" s="153" t="s">
        <v>35</v>
      </c>
      <c r="AQ13" s="494">
        <v>238.55642187968834</v>
      </c>
      <c r="AR13" s="495">
        <v>1.1557461067494054E-2</v>
      </c>
      <c r="AS13" s="494">
        <v>1296.561279984636</v>
      </c>
      <c r="AT13" s="495">
        <v>6.2815146190447479E-2</v>
      </c>
      <c r="AU13" s="494">
        <v>5825.2597050822078</v>
      </c>
      <c r="AV13" s="495">
        <v>0.28221924071062637</v>
      </c>
      <c r="AW13" s="494">
        <v>8967.364457062391</v>
      </c>
      <c r="AX13" s="495">
        <v>0.43444634511997121</v>
      </c>
      <c r="AY13" s="494">
        <v>3376.2899216298747</v>
      </c>
      <c r="AZ13" s="495">
        <v>0.16357278925607602</v>
      </c>
      <c r="BA13" s="156">
        <v>936.87026772310935</v>
      </c>
      <c r="BB13" s="155">
        <v>4.5389017655384667E-2</v>
      </c>
      <c r="BC13" s="800">
        <v>104.90178632832941</v>
      </c>
      <c r="BD13" s="215">
        <v>6.526972386424911E-3</v>
      </c>
      <c r="BE13" s="800">
        <v>553.5670753166745</v>
      </c>
      <c r="BF13" s="215">
        <v>3.4442854989307152E-2</v>
      </c>
      <c r="BG13" s="800">
        <v>3766.4543343020487</v>
      </c>
      <c r="BH13" s="215">
        <v>0.23434818695819432</v>
      </c>
      <c r="BI13" s="800">
        <v>7644.8556761932186</v>
      </c>
      <c r="BJ13" s="215">
        <v>0.47566169884412796</v>
      </c>
      <c r="BK13" s="800">
        <v>3111.3810115168412</v>
      </c>
      <c r="BL13" s="215">
        <v>0.19358962946785352</v>
      </c>
      <c r="BM13" s="800">
        <v>890.8839550005822</v>
      </c>
      <c r="BN13" s="215">
        <v>5.5430657354092125E-2</v>
      </c>
      <c r="BO13" s="359">
        <v>16072.043838657695</v>
      </c>
      <c r="BP13" s="800">
        <v>97.670482895345415</v>
      </c>
      <c r="BQ13" s="667">
        <v>2.2590373423273316E-2</v>
      </c>
      <c r="BR13" s="800">
        <v>680.5721858320793</v>
      </c>
      <c r="BS13" s="667">
        <v>0.15741070755136721</v>
      </c>
      <c r="BT13" s="800">
        <v>1982.9244307190552</v>
      </c>
      <c r="BU13" s="667">
        <v>0.4586339908657282</v>
      </c>
      <c r="BV13" s="800">
        <v>1281.4650509303342</v>
      </c>
      <c r="BW13" s="667">
        <v>0.29639224841766182</v>
      </c>
      <c r="BX13" s="800">
        <v>237.43017768109536</v>
      </c>
      <c r="BY13" s="667">
        <v>5.4915632817309303E-2</v>
      </c>
      <c r="BZ13" s="800">
        <v>43.482089084049477</v>
      </c>
      <c r="CA13" s="667">
        <v>1.0057046924660239E-2</v>
      </c>
      <c r="CB13" s="32">
        <v>4323.5444171419585</v>
      </c>
      <c r="CD13" s="800">
        <v>35.984152656013492</v>
      </c>
      <c r="CE13" s="32"/>
      <c r="CF13" s="800">
        <v>62.422018835882199</v>
      </c>
      <c r="CG13" s="32"/>
      <c r="CH13" s="800">
        <v>75.880940061104297</v>
      </c>
      <c r="CI13" s="32"/>
      <c r="CJ13" s="800">
        <v>41.043729938839498</v>
      </c>
      <c r="CK13" s="32"/>
      <c r="CL13" s="800">
        <v>27.478732431938191</v>
      </c>
      <c r="CM13" s="32"/>
      <c r="CN13" s="800">
        <v>2.5042236384776602</v>
      </c>
      <c r="CO13" s="364">
        <v>245.31379756225533</v>
      </c>
      <c r="CR13" s="153" t="s">
        <v>35</v>
      </c>
      <c r="CS13" s="154">
        <v>578.02384594929663</v>
      </c>
      <c r="CT13" s="155">
        <v>2.8999245921842963E-2</v>
      </c>
      <c r="CU13" s="154">
        <v>10693.243546450803</v>
      </c>
      <c r="CV13" s="155">
        <v>0.53647613585285925</v>
      </c>
      <c r="CW13" s="154">
        <v>8661.107659942707</v>
      </c>
      <c r="CX13" s="155">
        <v>0.43452461822529764</v>
      </c>
      <c r="CY13" s="32">
        <v>19932.37505234281</v>
      </c>
      <c r="CZ13" s="800">
        <v>508.04166834009118</v>
      </c>
      <c r="DA13" s="157">
        <v>3.2357042893618536E-2</v>
      </c>
      <c r="DB13" s="800">
        <v>8721.9641700562424</v>
      </c>
      <c r="DC13" s="157">
        <v>0.55549964964329124</v>
      </c>
      <c r="DD13" s="800">
        <v>6471.1096810409308</v>
      </c>
      <c r="DE13" s="157">
        <v>0.4121433074630903</v>
      </c>
      <c r="DF13" s="32">
        <v>15701.115519437264</v>
      </c>
      <c r="DG13" s="800">
        <v>69.982177609205408</v>
      </c>
      <c r="DH13" s="157">
        <v>1.6539325244639316E-2</v>
      </c>
      <c r="DI13" s="800">
        <v>1971.2793763945601</v>
      </c>
      <c r="DJ13" s="157">
        <v>0.46588477049549165</v>
      </c>
      <c r="DK13" s="800">
        <v>2189.9979789017771</v>
      </c>
      <c r="DL13" s="157">
        <v>0.51757590425986888</v>
      </c>
      <c r="DM13" s="32">
        <v>4231.259532905543</v>
      </c>
      <c r="DN13" s="800">
        <v>7.4592818248694099</v>
      </c>
      <c r="DO13" s="157">
        <v>2.5628367676407177E-3</v>
      </c>
      <c r="DP13" s="800">
        <v>826.2310837099127</v>
      </c>
      <c r="DQ13" s="157">
        <v>0.2838738969265947</v>
      </c>
      <c r="DR13" s="800">
        <v>2076.8663734089296</v>
      </c>
      <c r="DS13" s="157">
        <v>0.71356326630576472</v>
      </c>
      <c r="DT13" s="32">
        <v>2910.5567389437115</v>
      </c>
      <c r="DW13" s="133"/>
      <c r="DX13" s="133"/>
      <c r="DY13" s="133"/>
      <c r="DZ13" s="133"/>
      <c r="EA13" s="133"/>
      <c r="EB13" s="133"/>
      <c r="EC13" s="133"/>
      <c r="ED13" s="133"/>
      <c r="EE13" s="133"/>
      <c r="EF13" s="133"/>
      <c r="EG13" s="133"/>
      <c r="EH13" s="133"/>
      <c r="EI13" s="133"/>
      <c r="EJ13" s="133"/>
      <c r="EK13" s="133"/>
      <c r="EL13" s="133"/>
      <c r="EM13" s="133"/>
      <c r="EN13" s="133"/>
    </row>
    <row r="14" spans="1:144" x14ac:dyDescent="0.2">
      <c r="A14" s="140">
        <v>97201</v>
      </c>
      <c r="B14" s="158" t="s">
        <v>32</v>
      </c>
      <c r="C14" s="135">
        <v>629</v>
      </c>
      <c r="D14" s="159">
        <v>0.81476683937823835</v>
      </c>
      <c r="E14" s="393">
        <v>488</v>
      </c>
      <c r="F14" s="160">
        <v>0.77583465818759934</v>
      </c>
      <c r="G14" s="393">
        <v>128</v>
      </c>
      <c r="H14" s="160">
        <v>0.20349761526232116</v>
      </c>
      <c r="I14" s="393">
        <v>13</v>
      </c>
      <c r="J14" s="160">
        <v>2.066772655007949E-2</v>
      </c>
      <c r="K14" s="324"/>
      <c r="L14" s="324">
        <v>0.63212435233160624</v>
      </c>
      <c r="M14" s="324">
        <v>0.16580310880829016</v>
      </c>
      <c r="N14" s="324">
        <v>1.683937823834197E-2</v>
      </c>
      <c r="P14" s="158" t="s">
        <v>32</v>
      </c>
      <c r="Q14" s="135">
        <v>576</v>
      </c>
      <c r="R14" s="159">
        <v>0.9157392686804452</v>
      </c>
      <c r="S14" s="135">
        <v>50</v>
      </c>
      <c r="T14" s="159">
        <v>7.9491255961844198E-2</v>
      </c>
      <c r="U14" s="135">
        <v>3</v>
      </c>
      <c r="V14" s="159">
        <v>4.7694753577106515E-3</v>
      </c>
      <c r="W14" s="375">
        <v>477</v>
      </c>
      <c r="X14" s="160">
        <v>0.97745901639344257</v>
      </c>
      <c r="Y14" s="375">
        <v>9</v>
      </c>
      <c r="Z14" s="160">
        <v>1.8442622950819672E-2</v>
      </c>
      <c r="AA14" s="375">
        <v>2</v>
      </c>
      <c r="AB14" s="160">
        <v>4.0983606557377051E-3</v>
      </c>
      <c r="AC14" s="375">
        <v>95</v>
      </c>
      <c r="AD14" s="160">
        <v>0.7421875</v>
      </c>
      <c r="AE14" s="375">
        <v>32</v>
      </c>
      <c r="AF14" s="160">
        <v>0.25</v>
      </c>
      <c r="AG14" s="375">
        <v>1</v>
      </c>
      <c r="AH14" s="160">
        <v>7.8125E-3</v>
      </c>
      <c r="AI14" s="375">
        <v>4</v>
      </c>
      <c r="AJ14" s="160">
        <v>0.30769230769230771</v>
      </c>
      <c r="AK14" s="375">
        <v>9</v>
      </c>
      <c r="AL14" s="160">
        <v>0.69230769230769229</v>
      </c>
      <c r="AM14" s="375">
        <v>0</v>
      </c>
      <c r="AN14" s="160">
        <v>0</v>
      </c>
      <c r="AP14" s="158" t="s">
        <v>32</v>
      </c>
      <c r="AQ14" s="488">
        <v>14</v>
      </c>
      <c r="AR14" s="496">
        <v>2.2257551669316374E-2</v>
      </c>
      <c r="AS14" s="488">
        <v>23</v>
      </c>
      <c r="AT14" s="496">
        <v>3.6565977742448331E-2</v>
      </c>
      <c r="AU14" s="488">
        <v>143</v>
      </c>
      <c r="AV14" s="496">
        <v>0.22734499205087441</v>
      </c>
      <c r="AW14" s="488">
        <v>266</v>
      </c>
      <c r="AX14" s="496">
        <v>0.42289348171701113</v>
      </c>
      <c r="AY14" s="488">
        <v>143</v>
      </c>
      <c r="AZ14" s="496">
        <v>0.22734499205087441</v>
      </c>
      <c r="BA14" s="135">
        <v>40</v>
      </c>
      <c r="BB14" s="159">
        <v>6.3593004769475353E-2</v>
      </c>
      <c r="BC14" s="797">
        <v>1</v>
      </c>
      <c r="BD14" s="324">
        <v>2.0491803278688526E-3</v>
      </c>
      <c r="BE14" s="797">
        <v>15</v>
      </c>
      <c r="BF14" s="324">
        <v>3.0737704918032786E-2</v>
      </c>
      <c r="BG14" s="797">
        <v>82</v>
      </c>
      <c r="BH14" s="324">
        <v>0.16803278688524589</v>
      </c>
      <c r="BI14" s="797">
        <v>229</v>
      </c>
      <c r="BJ14" s="324">
        <v>0.46926229508196721</v>
      </c>
      <c r="BK14" s="797">
        <v>125</v>
      </c>
      <c r="BL14" s="324">
        <v>0.25614754098360654</v>
      </c>
      <c r="BM14" s="797">
        <v>36</v>
      </c>
      <c r="BN14" s="324">
        <v>7.3770491803278687E-2</v>
      </c>
      <c r="BO14" s="360">
        <v>488</v>
      </c>
      <c r="BP14" s="797">
        <v>3</v>
      </c>
      <c r="BQ14" s="665">
        <v>2.34375E-2</v>
      </c>
      <c r="BR14" s="797">
        <v>8</v>
      </c>
      <c r="BS14" s="665">
        <v>6.25E-2</v>
      </c>
      <c r="BT14" s="797">
        <v>59</v>
      </c>
      <c r="BU14" s="665">
        <v>0.4609375</v>
      </c>
      <c r="BV14" s="797">
        <v>36</v>
      </c>
      <c r="BW14" s="665">
        <v>0.28125</v>
      </c>
      <c r="BX14" s="797">
        <v>18</v>
      </c>
      <c r="BY14" s="665">
        <v>0.140625</v>
      </c>
      <c r="BZ14" s="797">
        <v>4</v>
      </c>
      <c r="CA14" s="665">
        <v>3.125E-2</v>
      </c>
      <c r="CB14" s="194">
        <v>128</v>
      </c>
      <c r="CD14" s="797">
        <v>10</v>
      </c>
      <c r="CE14" s="194"/>
      <c r="CF14" s="797">
        <v>0</v>
      </c>
      <c r="CG14" s="194"/>
      <c r="CH14" s="797">
        <v>2</v>
      </c>
      <c r="CI14" s="194"/>
      <c r="CJ14" s="797">
        <v>1</v>
      </c>
      <c r="CK14" s="194"/>
      <c r="CL14" s="797">
        <v>0</v>
      </c>
      <c r="CM14" s="194"/>
      <c r="CN14" s="797">
        <v>0</v>
      </c>
      <c r="CO14" s="194">
        <v>13</v>
      </c>
      <c r="CR14" s="158" t="s">
        <v>32</v>
      </c>
      <c r="CS14" s="139">
        <v>51</v>
      </c>
      <c r="CT14" s="159">
        <v>8.6587436332767401E-2</v>
      </c>
      <c r="CU14" s="139">
        <v>360</v>
      </c>
      <c r="CV14" s="159">
        <v>0.61120543293718166</v>
      </c>
      <c r="CW14" s="139">
        <v>178</v>
      </c>
      <c r="CX14" s="159">
        <v>0.30220713073005095</v>
      </c>
      <c r="CY14" s="30">
        <v>589</v>
      </c>
      <c r="CZ14" s="797">
        <v>45</v>
      </c>
      <c r="DA14" s="160">
        <v>9.5338983050847453E-2</v>
      </c>
      <c r="DB14" s="797">
        <v>278</v>
      </c>
      <c r="DC14" s="160">
        <v>0.58898305084745761</v>
      </c>
      <c r="DD14" s="797">
        <v>149</v>
      </c>
      <c r="DE14" s="160">
        <v>0.31567796610169491</v>
      </c>
      <c r="DF14" s="30">
        <v>472</v>
      </c>
      <c r="DG14" s="797">
        <v>6</v>
      </c>
      <c r="DH14" s="160">
        <v>5.128205128205128E-2</v>
      </c>
      <c r="DI14" s="797">
        <v>82</v>
      </c>
      <c r="DJ14" s="160">
        <v>0.70085470085470081</v>
      </c>
      <c r="DK14" s="797">
        <v>29</v>
      </c>
      <c r="DL14" s="160">
        <v>0.24786324786324787</v>
      </c>
      <c r="DM14" s="30">
        <v>117</v>
      </c>
      <c r="DN14" s="797">
        <v>0</v>
      </c>
      <c r="DO14" s="160">
        <v>0</v>
      </c>
      <c r="DP14" s="797">
        <v>0</v>
      </c>
      <c r="DQ14" s="160">
        <v>0</v>
      </c>
      <c r="DR14" s="797">
        <v>45</v>
      </c>
      <c r="DS14" s="160"/>
      <c r="DT14" s="30">
        <v>45</v>
      </c>
      <c r="DW14" s="133">
        <v>4</v>
      </c>
      <c r="DX14" s="133">
        <v>41</v>
      </c>
      <c r="DY14" s="133">
        <v>115</v>
      </c>
      <c r="DZ14" s="133">
        <v>163</v>
      </c>
      <c r="EA14" s="133">
        <v>115</v>
      </c>
      <c r="EB14" s="133">
        <v>34</v>
      </c>
      <c r="EC14" s="133">
        <v>1</v>
      </c>
      <c r="ED14" s="133">
        <v>5</v>
      </c>
      <c r="EE14" s="133">
        <v>48</v>
      </c>
      <c r="EF14" s="133">
        <v>34</v>
      </c>
      <c r="EG14" s="133">
        <v>23</v>
      </c>
      <c r="EH14" s="133">
        <v>6</v>
      </c>
      <c r="EI14" s="133">
        <v>0</v>
      </c>
      <c r="EJ14" s="133">
        <v>0</v>
      </c>
      <c r="EK14" s="133">
        <v>0</v>
      </c>
      <c r="EL14" s="133">
        <v>0</v>
      </c>
      <c r="EM14" s="133">
        <v>0</v>
      </c>
      <c r="EN14" s="133">
        <v>45</v>
      </c>
    </row>
    <row r="15" spans="1:144" x14ac:dyDescent="0.2">
      <c r="A15" s="140">
        <v>97203</v>
      </c>
      <c r="B15" s="141" t="s">
        <v>1</v>
      </c>
      <c r="C15" s="135">
        <v>1158.9437721152851</v>
      </c>
      <c r="D15" s="142">
        <v>0.77748691099476441</v>
      </c>
      <c r="E15" s="393">
        <v>981.39514709425657</v>
      </c>
      <c r="F15" s="143">
        <v>0.84680134680134678</v>
      </c>
      <c r="G15" s="393">
        <v>175.59754122958864</v>
      </c>
      <c r="H15" s="143">
        <v>0.15151515151515149</v>
      </c>
      <c r="I15" s="393">
        <v>1.951083791439874</v>
      </c>
      <c r="J15" s="143">
        <v>1.6835016835016834E-3</v>
      </c>
      <c r="K15" s="324"/>
      <c r="L15" s="324">
        <v>0.65837696335078533</v>
      </c>
      <c r="M15" s="324">
        <v>0.11780104712041885</v>
      </c>
      <c r="N15" s="324">
        <v>1.3089005235602095E-3</v>
      </c>
      <c r="P15" s="141" t="s">
        <v>1</v>
      </c>
      <c r="Q15" s="135">
        <v>1147.2372693666462</v>
      </c>
      <c r="R15" s="142">
        <v>0.98989898989899017</v>
      </c>
      <c r="S15" s="135">
        <v>10.730960852919306</v>
      </c>
      <c r="T15" s="142">
        <v>9.2592592592592587E-3</v>
      </c>
      <c r="U15" s="135">
        <v>0.97554189571993699</v>
      </c>
      <c r="V15" s="142">
        <v>8.4175084175084171E-4</v>
      </c>
      <c r="W15" s="375">
        <v>978.46852140709689</v>
      </c>
      <c r="X15" s="143">
        <v>0.99701789264413532</v>
      </c>
      <c r="Y15" s="375">
        <v>1.951083791439874</v>
      </c>
      <c r="Z15" s="143">
        <v>1.988071570576541E-3</v>
      </c>
      <c r="AA15" s="375">
        <v>0.97554189571993699</v>
      </c>
      <c r="AB15" s="143">
        <v>9.9403578528827049E-4</v>
      </c>
      <c r="AC15" s="375">
        <v>166.81766416810922</v>
      </c>
      <c r="AD15" s="143">
        <v>0.95000000000000007</v>
      </c>
      <c r="AE15" s="375">
        <v>8.7798770614794321</v>
      </c>
      <c r="AF15" s="143">
        <v>0.05</v>
      </c>
      <c r="AG15" s="375">
        <v>0</v>
      </c>
      <c r="AH15" s="143">
        <v>0</v>
      </c>
      <c r="AI15" s="375">
        <v>1.951083791439874</v>
      </c>
      <c r="AJ15" s="143">
        <v>1</v>
      </c>
      <c r="AK15" s="375">
        <v>0</v>
      </c>
      <c r="AL15" s="143">
        <v>0</v>
      </c>
      <c r="AM15" s="375">
        <v>0</v>
      </c>
      <c r="AN15" s="143">
        <v>0</v>
      </c>
      <c r="AP15" s="141" t="s">
        <v>1</v>
      </c>
      <c r="AQ15" s="488">
        <v>1.951083791439874</v>
      </c>
      <c r="AR15" s="490">
        <v>1.6835016835016834E-3</v>
      </c>
      <c r="AS15" s="488">
        <v>49.75263668171678</v>
      </c>
      <c r="AT15" s="490">
        <v>4.2929292929292921E-2</v>
      </c>
      <c r="AU15" s="488">
        <v>244.86101582570419</v>
      </c>
      <c r="AV15" s="490">
        <v>0.21127946127946129</v>
      </c>
      <c r="AW15" s="488">
        <v>558.98550624752397</v>
      </c>
      <c r="AX15" s="490">
        <v>0.48232323232323238</v>
      </c>
      <c r="AY15" s="488">
        <v>228.27680359846522</v>
      </c>
      <c r="AZ15" s="490">
        <v>0.19696969696969693</v>
      </c>
      <c r="BA15" s="135">
        <v>75.116725970435141</v>
      </c>
      <c r="BB15" s="142">
        <v>6.4814814814814811E-2</v>
      </c>
      <c r="BC15" s="797">
        <v>0.97554189571993699</v>
      </c>
      <c r="BD15" s="324">
        <v>9.9403578528827049E-4</v>
      </c>
      <c r="BE15" s="797">
        <v>26.339631184438296</v>
      </c>
      <c r="BF15" s="324">
        <v>2.6838966202783299E-2</v>
      </c>
      <c r="BG15" s="797">
        <v>168.7687479595491</v>
      </c>
      <c r="BH15" s="324">
        <v>0.17196819085487078</v>
      </c>
      <c r="BI15" s="797">
        <v>502.40407629576754</v>
      </c>
      <c r="BJ15" s="324">
        <v>0.51192842942345929</v>
      </c>
      <c r="BK15" s="797">
        <v>212.66813326694623</v>
      </c>
      <c r="BL15" s="324">
        <v>0.21669980119284291</v>
      </c>
      <c r="BM15" s="797">
        <v>70.239016491835457</v>
      </c>
      <c r="BN15" s="324">
        <v>7.1570576540755465E-2</v>
      </c>
      <c r="BO15" s="355">
        <v>981.39514709425657</v>
      </c>
      <c r="BP15" s="797">
        <v>0.97554189571993699</v>
      </c>
      <c r="BQ15" s="665">
        <v>5.5555555555555558E-3</v>
      </c>
      <c r="BR15" s="797">
        <v>23.413005497278487</v>
      </c>
      <c r="BS15" s="665">
        <v>0.13333333333333333</v>
      </c>
      <c r="BT15" s="797">
        <v>75.116725970435141</v>
      </c>
      <c r="BU15" s="665">
        <v>0.42777777777777776</v>
      </c>
      <c r="BV15" s="797">
        <v>55.605888056036406</v>
      </c>
      <c r="BW15" s="665">
        <v>0.31666666666666671</v>
      </c>
      <c r="BX15" s="797">
        <v>15.608670331518994</v>
      </c>
      <c r="BY15" s="665">
        <v>8.8888888888888906E-2</v>
      </c>
      <c r="BZ15" s="797">
        <v>4.8777094785996846</v>
      </c>
      <c r="CA15" s="665">
        <v>2.777777777777778E-2</v>
      </c>
      <c r="CB15" s="194">
        <v>175.59754122958864</v>
      </c>
      <c r="CD15" s="797">
        <v>0</v>
      </c>
      <c r="CE15" s="194"/>
      <c r="CF15" s="797">
        <v>0</v>
      </c>
      <c r="CG15" s="194"/>
      <c r="CH15" s="797">
        <v>0.97554189571993699</v>
      </c>
      <c r="CI15" s="194"/>
      <c r="CJ15" s="797">
        <v>0.97554189571993699</v>
      </c>
      <c r="CK15" s="194"/>
      <c r="CL15" s="797">
        <v>0</v>
      </c>
      <c r="CM15" s="194"/>
      <c r="CN15" s="797">
        <v>0</v>
      </c>
      <c r="CO15" s="194">
        <v>1.951083791439874</v>
      </c>
      <c r="CR15" s="141" t="s">
        <v>1</v>
      </c>
      <c r="CS15" s="139">
        <v>119.01611127783231</v>
      </c>
      <c r="CT15" s="142">
        <v>0.10295358649789028</v>
      </c>
      <c r="CU15" s="139">
        <v>723.85208662419336</v>
      </c>
      <c r="CV15" s="142">
        <v>0.6261603375527427</v>
      </c>
      <c r="CW15" s="139">
        <v>313.14894852609979</v>
      </c>
      <c r="CX15" s="142">
        <v>0.27088607594936709</v>
      </c>
      <c r="CY15" s="30">
        <v>1156.0171464281254</v>
      </c>
      <c r="CZ15" s="797">
        <v>107.30960852919307</v>
      </c>
      <c r="DA15" s="143">
        <v>0.10945273631840796</v>
      </c>
      <c r="DB15" s="797">
        <v>598.00718207632144</v>
      </c>
      <c r="DC15" s="143">
        <v>0.60995024875621895</v>
      </c>
      <c r="DD15" s="797">
        <v>275.10281459302223</v>
      </c>
      <c r="DE15" s="143">
        <v>0.28059701492537314</v>
      </c>
      <c r="DF15" s="30">
        <v>980.41960519853671</v>
      </c>
      <c r="DG15" s="797">
        <v>11.706502748639243</v>
      </c>
      <c r="DH15" s="143">
        <v>6.6666666666666666E-2</v>
      </c>
      <c r="DI15" s="797">
        <v>125.84490454787189</v>
      </c>
      <c r="DJ15" s="143">
        <v>0.71666666666666667</v>
      </c>
      <c r="DK15" s="797">
        <v>38.046133933077542</v>
      </c>
      <c r="DL15" s="143">
        <v>0.21666666666666665</v>
      </c>
      <c r="DM15" s="30">
        <v>175.59754122958867</v>
      </c>
      <c r="DN15" s="797">
        <v>0</v>
      </c>
      <c r="DO15" s="143">
        <v>0</v>
      </c>
      <c r="DP15" s="797">
        <v>35.119508245917729</v>
      </c>
      <c r="DQ15" s="143">
        <v>0.21301775147928992</v>
      </c>
      <c r="DR15" s="797">
        <v>129.74707213075163</v>
      </c>
      <c r="DS15" s="143">
        <v>0.78698224852071008</v>
      </c>
      <c r="DT15" s="30">
        <v>164.86658037666936</v>
      </c>
      <c r="DW15" s="133">
        <v>14.633128435799057</v>
      </c>
      <c r="DX15" s="133">
        <v>92.676480093394019</v>
      </c>
      <c r="DY15" s="133">
        <v>234.13005497278488</v>
      </c>
      <c r="DZ15" s="133">
        <v>363.87712710353651</v>
      </c>
      <c r="EA15" s="133">
        <v>205.83933999690672</v>
      </c>
      <c r="EB15" s="133">
        <v>69.263474596115529</v>
      </c>
      <c r="EC15" s="133">
        <v>0</v>
      </c>
      <c r="ED15" s="133">
        <v>11.706502748639243</v>
      </c>
      <c r="EE15" s="133">
        <v>79.994435449034839</v>
      </c>
      <c r="EF15" s="133">
        <v>45.850469098837046</v>
      </c>
      <c r="EG15" s="133">
        <v>28.290714975878171</v>
      </c>
      <c r="EH15" s="133">
        <v>9.7554189571993692</v>
      </c>
      <c r="EI15" s="133">
        <v>0</v>
      </c>
      <c r="EJ15" s="133">
        <v>0</v>
      </c>
      <c r="EK15" s="133">
        <v>0</v>
      </c>
      <c r="EL15" s="133">
        <v>35.119508245917729</v>
      </c>
      <c r="EM15" s="133">
        <v>118.04056938211238</v>
      </c>
      <c r="EN15" s="133">
        <v>11.706502748639243</v>
      </c>
    </row>
    <row r="16" spans="1:144" x14ac:dyDescent="0.2">
      <c r="A16" s="140">
        <v>97211</v>
      </c>
      <c r="B16" s="141" t="s">
        <v>30</v>
      </c>
      <c r="C16" s="135">
        <v>227.35276967930031</v>
      </c>
      <c r="D16" s="142">
        <v>0.78846153846153866</v>
      </c>
      <c r="E16" s="393">
        <v>166.35568513119534</v>
      </c>
      <c r="F16" s="143">
        <v>0.73170731707317072</v>
      </c>
      <c r="G16" s="393">
        <v>55.451895043731767</v>
      </c>
      <c r="H16" s="143">
        <v>0.24390243902439018</v>
      </c>
      <c r="I16" s="393">
        <v>5.5451895043731776</v>
      </c>
      <c r="J16" s="143">
        <v>2.4390243902439022E-2</v>
      </c>
      <c r="K16" s="324"/>
      <c r="L16" s="324">
        <v>0.57692307692307698</v>
      </c>
      <c r="M16" s="324">
        <v>0.19230769230769229</v>
      </c>
      <c r="N16" s="324">
        <v>1.9230769230769232E-2</v>
      </c>
      <c r="P16" s="141" t="s">
        <v>30</v>
      </c>
      <c r="Q16" s="135">
        <v>221.80758017492712</v>
      </c>
      <c r="R16" s="142">
        <v>0.97560975609756095</v>
      </c>
      <c r="S16" s="135">
        <v>5.5451895043731776</v>
      </c>
      <c r="T16" s="142">
        <v>2.4390243902439022E-2</v>
      </c>
      <c r="U16" s="135">
        <v>0</v>
      </c>
      <c r="V16" s="142">
        <v>0</v>
      </c>
      <c r="W16" s="375">
        <v>163.58309037900875</v>
      </c>
      <c r="X16" s="143">
        <v>0.98333333333333328</v>
      </c>
      <c r="Y16" s="375">
        <v>2.7725947521865888</v>
      </c>
      <c r="Z16" s="143">
        <v>1.6666666666666666E-2</v>
      </c>
      <c r="AA16" s="375">
        <v>0</v>
      </c>
      <c r="AB16" s="143">
        <v>0</v>
      </c>
      <c r="AC16" s="375">
        <v>52.679300291545189</v>
      </c>
      <c r="AD16" s="143">
        <v>0.95000000000000018</v>
      </c>
      <c r="AE16" s="375">
        <v>2.7725947521865888</v>
      </c>
      <c r="AF16" s="143">
        <v>5.000000000000001E-2</v>
      </c>
      <c r="AG16" s="375">
        <v>0</v>
      </c>
      <c r="AH16" s="143">
        <v>0</v>
      </c>
      <c r="AI16" s="375">
        <v>5.5451895043731776</v>
      </c>
      <c r="AJ16" s="143">
        <v>1</v>
      </c>
      <c r="AK16" s="375">
        <v>0</v>
      </c>
      <c r="AL16" s="143">
        <v>0</v>
      </c>
      <c r="AM16" s="375">
        <v>0</v>
      </c>
      <c r="AN16" s="143">
        <v>0</v>
      </c>
      <c r="AP16" s="141" t="s">
        <v>30</v>
      </c>
      <c r="AQ16" s="488">
        <v>0.92419825072886297</v>
      </c>
      <c r="AR16" s="490">
        <v>4.0650406504065036E-3</v>
      </c>
      <c r="AS16" s="488">
        <v>19.408163265306118</v>
      </c>
      <c r="AT16" s="490">
        <v>8.5365853658536564E-2</v>
      </c>
      <c r="AU16" s="488">
        <v>66.542274052478135</v>
      </c>
      <c r="AV16" s="490">
        <v>0.29268292682926828</v>
      </c>
      <c r="AW16" s="488">
        <v>72.087463556851318</v>
      </c>
      <c r="AX16" s="490">
        <v>0.31707317073170732</v>
      </c>
      <c r="AY16" s="488">
        <v>36.043731778425659</v>
      </c>
      <c r="AZ16" s="490">
        <v>0.15853658536585366</v>
      </c>
      <c r="BA16" s="135">
        <v>32.346938775510203</v>
      </c>
      <c r="BB16" s="142">
        <v>0.14227642276422764</v>
      </c>
      <c r="BC16" s="797">
        <v>0</v>
      </c>
      <c r="BD16" s="324">
        <v>0</v>
      </c>
      <c r="BE16" s="797">
        <v>6.4693877551020407</v>
      </c>
      <c r="BF16" s="324">
        <v>3.888888888888889E-2</v>
      </c>
      <c r="BG16" s="797">
        <v>43.437317784256564</v>
      </c>
      <c r="BH16" s="324">
        <v>0.26111111111111113</v>
      </c>
      <c r="BI16" s="797">
        <v>55.451895043731781</v>
      </c>
      <c r="BJ16" s="324">
        <v>0.33333333333333331</v>
      </c>
      <c r="BK16" s="797">
        <v>33.271137026239067</v>
      </c>
      <c r="BL16" s="324">
        <v>0.19999999999999998</v>
      </c>
      <c r="BM16" s="797">
        <v>27.725947521865891</v>
      </c>
      <c r="BN16" s="324">
        <v>0.16666666666666666</v>
      </c>
      <c r="BO16" s="355">
        <v>166.35568513119534</v>
      </c>
      <c r="BP16" s="797">
        <v>0.92419825072886297</v>
      </c>
      <c r="BQ16" s="665">
        <v>1.6666666666666666E-2</v>
      </c>
      <c r="BR16" s="797">
        <v>11.090379008746355</v>
      </c>
      <c r="BS16" s="665">
        <v>0.2</v>
      </c>
      <c r="BT16" s="797">
        <v>20.332361516034982</v>
      </c>
      <c r="BU16" s="665">
        <v>0.36666666666666664</v>
      </c>
      <c r="BV16" s="797">
        <v>15.711370262390671</v>
      </c>
      <c r="BW16" s="665">
        <v>0.28333333333333338</v>
      </c>
      <c r="BX16" s="797">
        <v>2.7725947521865888</v>
      </c>
      <c r="BY16" s="665">
        <v>0.05</v>
      </c>
      <c r="BZ16" s="797">
        <v>4.6209912536443145</v>
      </c>
      <c r="CA16" s="665">
        <v>8.3333333333333329E-2</v>
      </c>
      <c r="CB16" s="194">
        <v>55.451895043731774</v>
      </c>
      <c r="CD16" s="797">
        <v>0</v>
      </c>
      <c r="CE16" s="194"/>
      <c r="CF16" s="797">
        <v>1.8483965014577259</v>
      </c>
      <c r="CG16" s="194"/>
      <c r="CH16" s="797">
        <v>2.7725947521865888</v>
      </c>
      <c r="CI16" s="194"/>
      <c r="CJ16" s="797">
        <v>0.92419825072886297</v>
      </c>
      <c r="CK16" s="194"/>
      <c r="CL16" s="797">
        <v>0</v>
      </c>
      <c r="CM16" s="194"/>
      <c r="CN16" s="797">
        <v>0</v>
      </c>
      <c r="CO16" s="194">
        <v>5.5451895043731776</v>
      </c>
      <c r="CR16" s="141" t="s">
        <v>30</v>
      </c>
      <c r="CS16" s="139">
        <v>34.195335276967931</v>
      </c>
      <c r="CT16" s="142">
        <v>0.16017316017316016</v>
      </c>
      <c r="CU16" s="139">
        <v>141.40233236151605</v>
      </c>
      <c r="CV16" s="142">
        <v>0.66233766233766234</v>
      </c>
      <c r="CW16" s="139">
        <v>37.89212827988338</v>
      </c>
      <c r="CX16" s="142">
        <v>0.17748917748917745</v>
      </c>
      <c r="CY16" s="30">
        <v>213.48979591836738</v>
      </c>
      <c r="CZ16" s="797">
        <v>24.029154518950438</v>
      </c>
      <c r="DA16" s="143">
        <v>0.15204678362573101</v>
      </c>
      <c r="DB16" s="797">
        <v>104.43440233236153</v>
      </c>
      <c r="DC16" s="143">
        <v>0.66081871345029253</v>
      </c>
      <c r="DD16" s="797">
        <v>29.574344023323611</v>
      </c>
      <c r="DE16" s="143">
        <v>0.1871345029239766</v>
      </c>
      <c r="DF16" s="30">
        <v>158.03790087463557</v>
      </c>
      <c r="DG16" s="797">
        <v>10.166180758017493</v>
      </c>
      <c r="DH16" s="143">
        <v>0.18333333333333332</v>
      </c>
      <c r="DI16" s="797">
        <v>36.967930029154516</v>
      </c>
      <c r="DJ16" s="143">
        <v>0.66666666666666663</v>
      </c>
      <c r="DK16" s="797">
        <v>8.3177842565597668</v>
      </c>
      <c r="DL16" s="143">
        <v>0.15</v>
      </c>
      <c r="DM16" s="30">
        <v>55.451895043731781</v>
      </c>
      <c r="DN16" s="797">
        <v>0</v>
      </c>
      <c r="DO16" s="143">
        <v>0</v>
      </c>
      <c r="DP16" s="797">
        <v>0</v>
      </c>
      <c r="DQ16" s="143">
        <v>0</v>
      </c>
      <c r="DR16" s="797">
        <v>27.725947521865891</v>
      </c>
      <c r="DS16" s="143">
        <v>1</v>
      </c>
      <c r="DT16" s="30">
        <v>27.725947521865891</v>
      </c>
      <c r="DW16" s="133">
        <v>5.5451895043731776</v>
      </c>
      <c r="DX16" s="133">
        <v>18.483965014577262</v>
      </c>
      <c r="DY16" s="133">
        <v>61.921282798833822</v>
      </c>
      <c r="DZ16" s="133">
        <v>42.513119533527707</v>
      </c>
      <c r="EA16" s="133">
        <v>19.408163265306118</v>
      </c>
      <c r="EB16" s="133">
        <v>10.166180758017493</v>
      </c>
      <c r="EC16" s="133">
        <v>4.6209912536443154</v>
      </c>
      <c r="ED16" s="133">
        <v>5.5451895043731776</v>
      </c>
      <c r="EE16" s="133">
        <v>20.332361516034982</v>
      </c>
      <c r="EF16" s="133">
        <v>16.635568513119534</v>
      </c>
      <c r="EG16" s="133">
        <v>3.6967930029154519</v>
      </c>
      <c r="EH16" s="133">
        <v>4.6209912536443145</v>
      </c>
      <c r="EI16" s="133">
        <v>0</v>
      </c>
      <c r="EJ16" s="133">
        <v>0</v>
      </c>
      <c r="EK16" s="133">
        <v>0</v>
      </c>
      <c r="EL16" s="133">
        <v>0</v>
      </c>
      <c r="EM16" s="133">
        <v>11.090379008746355</v>
      </c>
      <c r="EN16" s="133">
        <v>16.635568513119534</v>
      </c>
    </row>
    <row r="17" spans="1:144" x14ac:dyDescent="0.2">
      <c r="A17" s="140">
        <v>97214</v>
      </c>
      <c r="B17" s="141" t="s">
        <v>11</v>
      </c>
      <c r="C17" s="135">
        <v>2449.859503321803</v>
      </c>
      <c r="D17" s="142">
        <v>0.83406113537117921</v>
      </c>
      <c r="E17" s="393">
        <v>1987.1192266170401</v>
      </c>
      <c r="F17" s="143">
        <v>0.8111155859846958</v>
      </c>
      <c r="G17" s="393">
        <v>425.24746110821462</v>
      </c>
      <c r="H17" s="143">
        <v>0.17358034635521544</v>
      </c>
      <c r="I17" s="393">
        <v>37.492815596547914</v>
      </c>
      <c r="J17" s="143">
        <v>1.5304067660088596E-2</v>
      </c>
      <c r="K17" s="324"/>
      <c r="L17" s="324">
        <v>0.67651998656365475</v>
      </c>
      <c r="M17" s="324">
        <v>0.14477662075915351</v>
      </c>
      <c r="N17" s="324">
        <v>1.2764528048370839E-2</v>
      </c>
      <c r="P17" s="141" t="s">
        <v>11</v>
      </c>
      <c r="Q17" s="135">
        <v>2251.542241876904</v>
      </c>
      <c r="R17" s="142">
        <v>0.91904953685058366</v>
      </c>
      <c r="S17" s="135">
        <v>187.46407798273961</v>
      </c>
      <c r="T17" s="142">
        <v>7.6520338300442997E-2</v>
      </c>
      <c r="U17" s="135">
        <v>10.85318346215861</v>
      </c>
      <c r="V17" s="142">
        <v>4.4301248489730157E-3</v>
      </c>
      <c r="W17" s="375">
        <v>1954.5596762305638</v>
      </c>
      <c r="X17" s="143">
        <v>0.9836146971201587</v>
      </c>
      <c r="Y17" s="375">
        <v>21.706366924317216</v>
      </c>
      <c r="Z17" s="143">
        <v>1.0923535253227406E-2</v>
      </c>
      <c r="AA17" s="375">
        <v>10.85318346215861</v>
      </c>
      <c r="AB17" s="143">
        <v>5.4617676266137038E-3</v>
      </c>
      <c r="AC17" s="375">
        <v>262.44970917583544</v>
      </c>
      <c r="AD17" s="143">
        <v>0.61716937354988388</v>
      </c>
      <c r="AE17" s="375">
        <v>162.79775193237913</v>
      </c>
      <c r="AF17" s="143">
        <v>0.38283062645011595</v>
      </c>
      <c r="AG17" s="375">
        <v>0</v>
      </c>
      <c r="AH17" s="143">
        <v>0</v>
      </c>
      <c r="AI17" s="375">
        <v>34.532856470504669</v>
      </c>
      <c r="AJ17" s="143">
        <v>0.92105263157894768</v>
      </c>
      <c r="AK17" s="375">
        <v>2.9599591260432567</v>
      </c>
      <c r="AL17" s="143">
        <v>7.8947368421052641E-2</v>
      </c>
      <c r="AM17" s="375">
        <v>0</v>
      </c>
      <c r="AN17" s="143">
        <v>0</v>
      </c>
      <c r="AP17" s="141" t="s">
        <v>11</v>
      </c>
      <c r="AQ17" s="488">
        <v>22.693019966331637</v>
      </c>
      <c r="AR17" s="490">
        <v>9.2629883205799408E-3</v>
      </c>
      <c r="AS17" s="488">
        <v>131.22485458791775</v>
      </c>
      <c r="AT17" s="490">
        <v>5.3564236810310105E-2</v>
      </c>
      <c r="AU17" s="488">
        <v>497.27313317526716</v>
      </c>
      <c r="AV17" s="490">
        <v>0.20298026580749087</v>
      </c>
      <c r="AW17" s="488">
        <v>1008.3594089387361</v>
      </c>
      <c r="AX17" s="490">
        <v>0.41159887233185649</v>
      </c>
      <c r="AY17" s="488">
        <v>535.75260181382953</v>
      </c>
      <c r="AZ17" s="490">
        <v>0.2186870720902134</v>
      </c>
      <c r="BA17" s="135">
        <v>254.55648483972007</v>
      </c>
      <c r="BB17" s="142">
        <v>0.10390656463954889</v>
      </c>
      <c r="BC17" s="797">
        <v>15.786448672230705</v>
      </c>
      <c r="BD17" s="324">
        <v>7.9443892750744784E-3</v>
      </c>
      <c r="BE17" s="797">
        <v>82.878855529211208</v>
      </c>
      <c r="BF17" s="324">
        <v>4.1708043694141016E-2</v>
      </c>
      <c r="BG17" s="797">
        <v>314.74232040259966</v>
      </c>
      <c r="BH17" s="324">
        <v>0.15839126117179739</v>
      </c>
      <c r="BI17" s="797">
        <v>841.61504483829935</v>
      </c>
      <c r="BJ17" s="324">
        <v>0.42353525322740804</v>
      </c>
      <c r="BK17" s="797">
        <v>493.32652100720952</v>
      </c>
      <c r="BL17" s="324">
        <v>0.24826216484607744</v>
      </c>
      <c r="BM17" s="797">
        <v>238.77003616748937</v>
      </c>
      <c r="BN17" s="324">
        <v>0.12015888778550146</v>
      </c>
      <c r="BO17" s="355">
        <v>1987.1192266170401</v>
      </c>
      <c r="BP17" s="797">
        <v>5.9199182520865143</v>
      </c>
      <c r="BQ17" s="665">
        <v>1.3921113689095127E-2</v>
      </c>
      <c r="BR17" s="797">
        <v>43.412733848634439</v>
      </c>
      <c r="BS17" s="665">
        <v>0.10208816705336426</v>
      </c>
      <c r="BT17" s="797">
        <v>166.74436410043683</v>
      </c>
      <c r="BU17" s="665">
        <v>0.39211136890951276</v>
      </c>
      <c r="BV17" s="797">
        <v>151.94456847022053</v>
      </c>
      <c r="BW17" s="665">
        <v>0.3573085846867749</v>
      </c>
      <c r="BX17" s="797">
        <v>41.439427764605597</v>
      </c>
      <c r="BY17" s="665">
        <v>9.7447795823665889E-2</v>
      </c>
      <c r="BZ17" s="797">
        <v>15.786448672230705</v>
      </c>
      <c r="CA17" s="665">
        <v>3.7122969837587005E-2</v>
      </c>
      <c r="CB17" s="194">
        <v>425.24746110821462</v>
      </c>
      <c r="CD17" s="797">
        <v>0.98665304201441895</v>
      </c>
      <c r="CE17" s="194"/>
      <c r="CF17" s="797">
        <v>4.9332652100720944</v>
      </c>
      <c r="CG17" s="194"/>
      <c r="CH17" s="797">
        <v>15.786448672230705</v>
      </c>
      <c r="CI17" s="194"/>
      <c r="CJ17" s="797">
        <v>14.799795630216288</v>
      </c>
      <c r="CK17" s="194"/>
      <c r="CL17" s="797">
        <v>0.98665304201441895</v>
      </c>
      <c r="CM17" s="194"/>
      <c r="CN17" s="797">
        <v>0</v>
      </c>
      <c r="CO17" s="194">
        <v>37.492815596547921</v>
      </c>
      <c r="CR17" s="141" t="s">
        <v>11</v>
      </c>
      <c r="CS17" s="139">
        <v>209.17044490705683</v>
      </c>
      <c r="CT17" s="142">
        <v>8.8223054515189345E-2</v>
      </c>
      <c r="CU17" s="139">
        <v>1321.1284232573071</v>
      </c>
      <c r="CV17" s="142">
        <v>0.55722014148980448</v>
      </c>
      <c r="CW17" s="139">
        <v>840.62839179628509</v>
      </c>
      <c r="CX17" s="142">
        <v>0.35455680399500628</v>
      </c>
      <c r="CY17" s="30">
        <v>2370.9272599606488</v>
      </c>
      <c r="CZ17" s="797">
        <v>180.55750668863868</v>
      </c>
      <c r="DA17" s="143">
        <v>9.2752154080081084E-2</v>
      </c>
      <c r="DB17" s="797">
        <v>1108.0113661821927</v>
      </c>
      <c r="DC17" s="143">
        <v>0.56918398378104407</v>
      </c>
      <c r="DD17" s="797">
        <v>658.09757902361753</v>
      </c>
      <c r="DE17" s="143">
        <v>0.33806386213887479</v>
      </c>
      <c r="DF17" s="30">
        <v>1946.666451894449</v>
      </c>
      <c r="DG17" s="797">
        <v>28.612938218418151</v>
      </c>
      <c r="DH17" s="143">
        <v>6.7441860465116285E-2</v>
      </c>
      <c r="DI17" s="797">
        <v>213.1170570751145</v>
      </c>
      <c r="DJ17" s="143">
        <v>0.50232558139534889</v>
      </c>
      <c r="DK17" s="797">
        <v>182.5308127726675</v>
      </c>
      <c r="DL17" s="143">
        <v>0.43023255813953487</v>
      </c>
      <c r="DM17" s="30">
        <v>424.26080806620013</v>
      </c>
      <c r="DN17" s="797">
        <v>0</v>
      </c>
      <c r="DO17" s="143">
        <v>0</v>
      </c>
      <c r="DP17" s="797">
        <v>45.386039932663273</v>
      </c>
      <c r="DQ17" s="143">
        <v>0.20627802690582961</v>
      </c>
      <c r="DR17" s="797">
        <v>174.63758843655216</v>
      </c>
      <c r="DS17" s="143">
        <v>0.79372197309417047</v>
      </c>
      <c r="DT17" s="30">
        <v>220.02362836921543</v>
      </c>
      <c r="DW17" s="133">
        <v>12.826489546187448</v>
      </c>
      <c r="DX17" s="133">
        <v>167.73101714245124</v>
      </c>
      <c r="DY17" s="133">
        <v>398.60782897382529</v>
      </c>
      <c r="DZ17" s="133">
        <v>709.40353720836731</v>
      </c>
      <c r="EA17" s="133">
        <v>525.88607139368537</v>
      </c>
      <c r="EB17" s="133">
        <v>132.21150762993213</v>
      </c>
      <c r="EC17" s="133">
        <v>3.9466121680576758</v>
      </c>
      <c r="ED17" s="133">
        <v>24.666326050360475</v>
      </c>
      <c r="EE17" s="133">
        <v>66.105753814966079</v>
      </c>
      <c r="EF17" s="133">
        <v>147.01130326014842</v>
      </c>
      <c r="EG17" s="133">
        <v>152.93122151223494</v>
      </c>
      <c r="EH17" s="133">
        <v>29.599591260432568</v>
      </c>
      <c r="EI17" s="133">
        <v>0</v>
      </c>
      <c r="EJ17" s="133">
        <v>0</v>
      </c>
      <c r="EK17" s="133">
        <v>11.839836504173029</v>
      </c>
      <c r="EL17" s="133">
        <v>33.546203428490244</v>
      </c>
      <c r="EM17" s="133">
        <v>172.66428235252332</v>
      </c>
      <c r="EN17" s="133">
        <v>1.9733060840288379</v>
      </c>
    </row>
    <row r="18" spans="1:144" x14ac:dyDescent="0.2">
      <c r="A18" s="140">
        <v>97215</v>
      </c>
      <c r="B18" s="141" t="s">
        <v>12</v>
      </c>
      <c r="C18" s="135">
        <v>299.82596685082979</v>
      </c>
      <c r="D18" s="142">
        <v>0.66741071428571441</v>
      </c>
      <c r="E18" s="393">
        <v>258.71270718232131</v>
      </c>
      <c r="F18" s="143">
        <v>0.86287625418060188</v>
      </c>
      <c r="G18" s="393">
        <v>39.107734806629978</v>
      </c>
      <c r="H18" s="143">
        <v>0.13043478260869568</v>
      </c>
      <c r="I18" s="393">
        <v>2.00552486187846</v>
      </c>
      <c r="J18" s="143">
        <v>6.688963210702341E-3</v>
      </c>
      <c r="K18" s="324"/>
      <c r="L18" s="324">
        <v>0.5758928571428571</v>
      </c>
      <c r="M18" s="324">
        <v>8.7053571428571452E-2</v>
      </c>
      <c r="N18" s="324">
        <v>4.4642857142857149E-3</v>
      </c>
      <c r="P18" s="141" t="s">
        <v>12</v>
      </c>
      <c r="Q18" s="135">
        <v>298.8232044198906</v>
      </c>
      <c r="R18" s="142">
        <v>0.99665551839464894</v>
      </c>
      <c r="S18" s="135">
        <v>1.00276243093923</v>
      </c>
      <c r="T18" s="142">
        <v>3.3444816053511705E-3</v>
      </c>
      <c r="U18" s="135">
        <v>0</v>
      </c>
      <c r="V18" s="142">
        <v>0</v>
      </c>
      <c r="W18" s="375">
        <v>258.71270718232137</v>
      </c>
      <c r="X18" s="143">
        <v>1.0000000000000002</v>
      </c>
      <c r="Y18" s="375">
        <v>0</v>
      </c>
      <c r="Z18" s="143">
        <v>0</v>
      </c>
      <c r="AA18" s="375">
        <v>0</v>
      </c>
      <c r="AB18" s="143">
        <v>0</v>
      </c>
      <c r="AC18" s="375">
        <v>38.104972375690743</v>
      </c>
      <c r="AD18" s="143">
        <v>0.97435897435897423</v>
      </c>
      <c r="AE18" s="375">
        <v>1.00276243093923</v>
      </c>
      <c r="AF18" s="143">
        <v>2.5641025641025637E-2</v>
      </c>
      <c r="AG18" s="375">
        <v>0</v>
      </c>
      <c r="AH18" s="143">
        <v>0</v>
      </c>
      <c r="AI18" s="375">
        <v>2.00552486187846</v>
      </c>
      <c r="AJ18" s="143">
        <v>1</v>
      </c>
      <c r="AK18" s="375">
        <v>0</v>
      </c>
      <c r="AL18" s="143">
        <v>0</v>
      </c>
      <c r="AM18" s="375">
        <v>0</v>
      </c>
      <c r="AN18" s="143">
        <v>0</v>
      </c>
      <c r="AP18" s="141" t="s">
        <v>12</v>
      </c>
      <c r="AQ18" s="488">
        <v>0</v>
      </c>
      <c r="AR18" s="490">
        <v>0</v>
      </c>
      <c r="AS18" s="488">
        <v>10.0276243093923</v>
      </c>
      <c r="AT18" s="490">
        <v>3.3444816053511704E-2</v>
      </c>
      <c r="AU18" s="488">
        <v>67.185082872928405</v>
      </c>
      <c r="AV18" s="490">
        <v>0.22408026755852839</v>
      </c>
      <c r="AW18" s="488">
        <v>127.35082872928223</v>
      </c>
      <c r="AX18" s="490">
        <v>0.42474916387959871</v>
      </c>
      <c r="AY18" s="488">
        <v>61.168508287293029</v>
      </c>
      <c r="AZ18" s="490">
        <v>0.20401337792642138</v>
      </c>
      <c r="BA18" s="135">
        <v>34.093922651933816</v>
      </c>
      <c r="BB18" s="142">
        <v>0.11371237458193978</v>
      </c>
      <c r="BC18" s="797">
        <v>0</v>
      </c>
      <c r="BD18" s="324">
        <v>0</v>
      </c>
      <c r="BE18" s="797">
        <v>6.0165745856353796</v>
      </c>
      <c r="BF18" s="324">
        <v>2.3255813953488368E-2</v>
      </c>
      <c r="BG18" s="797">
        <v>53.146408839779191</v>
      </c>
      <c r="BH18" s="324">
        <v>0.20542635658914726</v>
      </c>
      <c r="BI18" s="797">
        <v>113.31215469613301</v>
      </c>
      <c r="BJ18" s="324">
        <v>0.43798449612403101</v>
      </c>
      <c r="BK18" s="797">
        <v>53.146408839779191</v>
      </c>
      <c r="BL18" s="324">
        <v>0.20542635658914726</v>
      </c>
      <c r="BM18" s="797">
        <v>33.091160220994588</v>
      </c>
      <c r="BN18" s="324">
        <v>0.12790697674418602</v>
      </c>
      <c r="BO18" s="355">
        <v>258.71270718232137</v>
      </c>
      <c r="BP18" s="797">
        <v>0</v>
      </c>
      <c r="BQ18" s="665">
        <v>0</v>
      </c>
      <c r="BR18" s="797">
        <v>4.01104972375692</v>
      </c>
      <c r="BS18" s="665">
        <v>0.10256410256410256</v>
      </c>
      <c r="BT18" s="797">
        <v>13.035911602209991</v>
      </c>
      <c r="BU18" s="665">
        <v>0.33333333333333337</v>
      </c>
      <c r="BV18" s="797">
        <v>14.038674033149221</v>
      </c>
      <c r="BW18" s="665">
        <v>0.35897435897435898</v>
      </c>
      <c r="BX18" s="797">
        <v>7.0193370165746103</v>
      </c>
      <c r="BY18" s="665">
        <v>0.17948717948717949</v>
      </c>
      <c r="BZ18" s="797">
        <v>1.00276243093923</v>
      </c>
      <c r="CA18" s="665">
        <v>2.564102564102564E-2</v>
      </c>
      <c r="CB18" s="194">
        <v>39.107734806629971</v>
      </c>
      <c r="CD18" s="797">
        <v>0</v>
      </c>
      <c r="CE18" s="194"/>
      <c r="CF18" s="797">
        <v>0</v>
      </c>
      <c r="CG18" s="194"/>
      <c r="CH18" s="797">
        <v>1.00276243093923</v>
      </c>
      <c r="CI18" s="194"/>
      <c r="CJ18" s="797">
        <v>0</v>
      </c>
      <c r="CK18" s="194"/>
      <c r="CL18" s="797">
        <v>1.00276243093923</v>
      </c>
      <c r="CM18" s="194"/>
      <c r="CN18" s="797">
        <v>0</v>
      </c>
      <c r="CO18" s="194">
        <v>2.00552486187846</v>
      </c>
      <c r="CR18" s="141" t="s">
        <v>12</v>
      </c>
      <c r="CS18" s="139">
        <v>18.04972375690614</v>
      </c>
      <c r="CT18" s="142">
        <v>6.2068965517241372E-2</v>
      </c>
      <c r="CU18" s="139">
        <v>184.50828729281832</v>
      </c>
      <c r="CV18" s="142">
        <v>0.63448275862068959</v>
      </c>
      <c r="CW18" s="139">
        <v>88.243093922652236</v>
      </c>
      <c r="CX18" s="142">
        <v>0.30344827586206891</v>
      </c>
      <c r="CY18" s="30">
        <v>290.80110497237672</v>
      </c>
      <c r="CZ18" s="797">
        <v>15.04143646408845</v>
      </c>
      <c r="DA18" s="143">
        <v>5.9288537549407112E-2</v>
      </c>
      <c r="DB18" s="797">
        <v>159.43922651933758</v>
      </c>
      <c r="DC18" s="143">
        <v>0.62845849802371545</v>
      </c>
      <c r="DD18" s="797">
        <v>79.218232044199169</v>
      </c>
      <c r="DE18" s="143">
        <v>0.31225296442687744</v>
      </c>
      <c r="DF18" s="30">
        <v>253.69889502762521</v>
      </c>
      <c r="DG18" s="797">
        <v>3.0082872928176898</v>
      </c>
      <c r="DH18" s="143">
        <v>8.1081081081081072E-2</v>
      </c>
      <c r="DI18" s="797">
        <v>25.06906077348075</v>
      </c>
      <c r="DJ18" s="143">
        <v>0.67567567567567555</v>
      </c>
      <c r="DK18" s="797">
        <v>9.0248618784530699</v>
      </c>
      <c r="DL18" s="143">
        <v>0.2432432432432432</v>
      </c>
      <c r="DM18" s="30">
        <v>37.102209944751515</v>
      </c>
      <c r="DN18" s="797">
        <v>0</v>
      </c>
      <c r="DO18" s="143">
        <v>0</v>
      </c>
      <c r="DP18" s="797">
        <v>0</v>
      </c>
      <c r="DQ18" s="143">
        <v>0</v>
      </c>
      <c r="DR18" s="797">
        <v>56.154696132596882</v>
      </c>
      <c r="DS18" s="143"/>
      <c r="DT18" s="30">
        <v>56.154696132596882</v>
      </c>
      <c r="DW18" s="133">
        <v>2.00552486187846</v>
      </c>
      <c r="DX18" s="133">
        <v>13.035911602209991</v>
      </c>
      <c r="DY18" s="133">
        <v>74.204419889503015</v>
      </c>
      <c r="DZ18" s="133">
        <v>85.234806629834551</v>
      </c>
      <c r="EA18" s="133">
        <v>72.198895027624559</v>
      </c>
      <c r="EB18" s="133">
        <v>7.0193370165746103</v>
      </c>
      <c r="EC18" s="133">
        <v>0</v>
      </c>
      <c r="ED18" s="133">
        <v>3.0082872928176898</v>
      </c>
      <c r="EE18" s="133">
        <v>15.04143646408845</v>
      </c>
      <c r="EF18" s="133">
        <v>10.0276243093923</v>
      </c>
      <c r="EG18" s="133">
        <v>8.0220994475138401</v>
      </c>
      <c r="EH18" s="133">
        <v>1.00276243093923</v>
      </c>
      <c r="EI18" s="133">
        <v>0</v>
      </c>
      <c r="EJ18" s="133">
        <v>0</v>
      </c>
      <c r="EK18" s="133">
        <v>0</v>
      </c>
      <c r="EL18" s="133">
        <v>0</v>
      </c>
      <c r="EM18" s="133">
        <v>28.077348066298441</v>
      </c>
      <c r="EN18" s="133">
        <v>28.077348066298441</v>
      </c>
    </row>
    <row r="19" spans="1:144" x14ac:dyDescent="0.2">
      <c r="A19" s="140">
        <v>97216</v>
      </c>
      <c r="B19" s="144" t="s">
        <v>13</v>
      </c>
      <c r="C19" s="135">
        <v>1182.3066223163021</v>
      </c>
      <c r="D19" s="145">
        <v>0.79778393351800547</v>
      </c>
      <c r="E19" s="393">
        <v>955.4925914726366</v>
      </c>
      <c r="F19" s="146">
        <v>0.80815972222222232</v>
      </c>
      <c r="G19" s="393">
        <v>216.5509525249476</v>
      </c>
      <c r="H19" s="146">
        <v>0.18315972222222215</v>
      </c>
      <c r="I19" s="393">
        <v>10.2630783187179</v>
      </c>
      <c r="J19" s="146">
        <v>8.6805555555555559E-3</v>
      </c>
      <c r="K19" s="324"/>
      <c r="L19" s="324">
        <v>0.64473684210526316</v>
      </c>
      <c r="M19" s="324">
        <v>0.14612188365650963</v>
      </c>
      <c r="N19" s="324">
        <v>6.9252077562326868E-3</v>
      </c>
      <c r="P19" s="144" t="s">
        <v>13</v>
      </c>
      <c r="Q19" s="135">
        <v>1070.4390686422769</v>
      </c>
      <c r="R19" s="145">
        <v>0.90538194444444442</v>
      </c>
      <c r="S19" s="135">
        <v>109.81493801028154</v>
      </c>
      <c r="T19" s="145">
        <v>9.2881944444444448E-2</v>
      </c>
      <c r="U19" s="135">
        <v>2.05261566374358</v>
      </c>
      <c r="V19" s="145">
        <v>1.736111111111111E-3</v>
      </c>
      <c r="W19" s="375">
        <v>944.20320532204687</v>
      </c>
      <c r="X19" s="146">
        <v>0.98818474758324382</v>
      </c>
      <c r="Y19" s="375">
        <v>11.28938615058969</v>
      </c>
      <c r="Z19" s="146">
        <v>1.1815252416756175E-2</v>
      </c>
      <c r="AA19" s="375">
        <v>0</v>
      </c>
      <c r="AB19" s="146">
        <v>0</v>
      </c>
      <c r="AC19" s="375">
        <v>118.02540066525586</v>
      </c>
      <c r="AD19" s="146">
        <v>0.54502369668246475</v>
      </c>
      <c r="AE19" s="375">
        <v>96.472936195948265</v>
      </c>
      <c r="AF19" s="146">
        <v>0.44549763033175377</v>
      </c>
      <c r="AG19" s="375">
        <v>2.05261566374358</v>
      </c>
      <c r="AH19" s="146">
        <v>9.4786729857819947E-3</v>
      </c>
      <c r="AI19" s="375">
        <v>8.2104626549743198</v>
      </c>
      <c r="AJ19" s="146">
        <v>0.79999999999999993</v>
      </c>
      <c r="AK19" s="375">
        <v>2.05261566374358</v>
      </c>
      <c r="AL19" s="146">
        <v>0.19999999999999998</v>
      </c>
      <c r="AM19" s="375">
        <v>0</v>
      </c>
      <c r="AN19" s="146">
        <v>0</v>
      </c>
      <c r="AP19" s="144" t="s">
        <v>13</v>
      </c>
      <c r="AQ19" s="488">
        <v>4.1052313274871599</v>
      </c>
      <c r="AR19" s="491">
        <v>3.472222222222222E-3</v>
      </c>
      <c r="AS19" s="488">
        <v>57.473238584820237</v>
      </c>
      <c r="AT19" s="491">
        <v>4.8611111111111112E-2</v>
      </c>
      <c r="AU19" s="488">
        <v>269.91895978228075</v>
      </c>
      <c r="AV19" s="491">
        <v>0.2282986111111111</v>
      </c>
      <c r="AW19" s="488">
        <v>496.73299062594634</v>
      </c>
      <c r="AX19" s="491">
        <v>0.4201388888888889</v>
      </c>
      <c r="AY19" s="488">
        <v>260.68218929543463</v>
      </c>
      <c r="AZ19" s="491">
        <v>0.22048611111111108</v>
      </c>
      <c r="BA19" s="135">
        <v>93.394012700332894</v>
      </c>
      <c r="BB19" s="145">
        <v>7.8993055555555552E-2</v>
      </c>
      <c r="BC19" s="797">
        <v>1.02630783187179</v>
      </c>
      <c r="BD19" s="324">
        <v>1.0741138560687433E-3</v>
      </c>
      <c r="BE19" s="797">
        <v>23.605080133051171</v>
      </c>
      <c r="BF19" s="324">
        <v>2.4704618689581098E-2</v>
      </c>
      <c r="BG19" s="797">
        <v>170.36710009071712</v>
      </c>
      <c r="BH19" s="324">
        <v>0.17830290010741137</v>
      </c>
      <c r="BI19" s="797">
        <v>428.99667372240822</v>
      </c>
      <c r="BJ19" s="324">
        <v>0.44897959183673469</v>
      </c>
      <c r="BK19" s="797">
        <v>240.15603265799885</v>
      </c>
      <c r="BL19" s="324">
        <v>0.25134264232008591</v>
      </c>
      <c r="BM19" s="797">
        <v>91.341397036589314</v>
      </c>
      <c r="BN19" s="324">
        <v>9.5596133190118157E-2</v>
      </c>
      <c r="BO19" s="356">
        <v>955.49259147263649</v>
      </c>
      <c r="BP19" s="797">
        <v>2.05261566374358</v>
      </c>
      <c r="BQ19" s="665">
        <v>9.4786729857819895E-3</v>
      </c>
      <c r="BR19" s="797">
        <v>29.762927124281909</v>
      </c>
      <c r="BS19" s="665">
        <v>0.13744075829383887</v>
      </c>
      <c r="BT19" s="797">
        <v>96.472936195948265</v>
      </c>
      <c r="BU19" s="665">
        <v>0.4454976303317536</v>
      </c>
      <c r="BV19" s="797">
        <v>65.683701239794559</v>
      </c>
      <c r="BW19" s="665">
        <v>0.30331753554502366</v>
      </c>
      <c r="BX19" s="797">
        <v>20.5261566374358</v>
      </c>
      <c r="BY19" s="665">
        <v>9.4786729857819912E-2</v>
      </c>
      <c r="BZ19" s="797">
        <v>2.05261566374358</v>
      </c>
      <c r="CA19" s="665">
        <v>9.4786729857819895E-3</v>
      </c>
      <c r="CB19" s="194">
        <v>216.55095252494769</v>
      </c>
      <c r="CD19" s="797">
        <v>1.02630783187179</v>
      </c>
      <c r="CE19" s="194"/>
      <c r="CF19" s="797">
        <v>4.1052313274871599</v>
      </c>
      <c r="CG19" s="194"/>
      <c r="CH19" s="797">
        <v>3.0789234956153702</v>
      </c>
      <c r="CI19" s="194"/>
      <c r="CJ19" s="797">
        <v>2.05261566374358</v>
      </c>
      <c r="CK19" s="194"/>
      <c r="CL19" s="797">
        <v>0</v>
      </c>
      <c r="CM19" s="194"/>
      <c r="CN19" s="797">
        <v>0</v>
      </c>
      <c r="CO19" s="194">
        <v>10.2630783187179</v>
      </c>
      <c r="CR19" s="144" t="s">
        <v>13</v>
      </c>
      <c r="CS19" s="139">
        <v>54.394315089204873</v>
      </c>
      <c r="CT19" s="145">
        <v>4.911955514365153E-2</v>
      </c>
      <c r="CU19" s="139">
        <v>622.96885394617652</v>
      </c>
      <c r="CV19" s="145">
        <v>0.56255792400370719</v>
      </c>
      <c r="CW19" s="139">
        <v>430.02298155428002</v>
      </c>
      <c r="CX19" s="145">
        <v>0.38832252085264135</v>
      </c>
      <c r="CY19" s="30">
        <v>1107.3861505896614</v>
      </c>
      <c r="CZ19" s="797">
        <v>51.315391593589503</v>
      </c>
      <c r="DA19" s="146">
        <v>5.6433408577878104E-2</v>
      </c>
      <c r="DB19" s="797">
        <v>541.89053522830511</v>
      </c>
      <c r="DC19" s="146">
        <v>0.59593679458239279</v>
      </c>
      <c r="DD19" s="797">
        <v>316.10281221651132</v>
      </c>
      <c r="DE19" s="146">
        <v>0.34762979683972911</v>
      </c>
      <c r="DF19" s="30">
        <v>909.30873903840597</v>
      </c>
      <c r="DG19" s="797">
        <v>3.0789234956153697</v>
      </c>
      <c r="DH19" s="146">
        <v>1.5544041450777202E-2</v>
      </c>
      <c r="DI19" s="797">
        <v>81.078318717871412</v>
      </c>
      <c r="DJ19" s="146">
        <v>0.40932642487046633</v>
      </c>
      <c r="DK19" s="797">
        <v>113.9201693377687</v>
      </c>
      <c r="DL19" s="146">
        <v>0.57512953367875652</v>
      </c>
      <c r="DM19" s="30">
        <v>198.07741155125547</v>
      </c>
      <c r="DN19" s="797">
        <v>0</v>
      </c>
      <c r="DO19" s="146">
        <v>0</v>
      </c>
      <c r="DP19" s="797">
        <v>97.499244027820055</v>
      </c>
      <c r="DQ19" s="146">
        <v>0.55882352941176472</v>
      </c>
      <c r="DR19" s="797">
        <v>76.973087390384251</v>
      </c>
      <c r="DS19" s="146">
        <v>0.44117647058823528</v>
      </c>
      <c r="DT19" s="30">
        <v>174.47233141820431</v>
      </c>
      <c r="DW19" s="133">
        <v>13.342001814333271</v>
      </c>
      <c r="DX19" s="133">
        <v>37.97338977925623</v>
      </c>
      <c r="DY19" s="133">
        <v>233.99818566676811</v>
      </c>
      <c r="DZ19" s="133">
        <v>307.892349561537</v>
      </c>
      <c r="EA19" s="133">
        <v>254.52434230420391</v>
      </c>
      <c r="EB19" s="133">
        <v>61.578469912307398</v>
      </c>
      <c r="EC19" s="133">
        <v>1.02630783187179</v>
      </c>
      <c r="ED19" s="133">
        <v>2.05261566374358</v>
      </c>
      <c r="EE19" s="133">
        <v>35.92077411551265</v>
      </c>
      <c r="EF19" s="133">
        <v>45.157544602358762</v>
      </c>
      <c r="EG19" s="133">
        <v>81.078318717871412</v>
      </c>
      <c r="EH19" s="133">
        <v>32.841850619897279</v>
      </c>
      <c r="EI19" s="133">
        <v>0</v>
      </c>
      <c r="EJ19" s="133">
        <v>0</v>
      </c>
      <c r="EK19" s="133">
        <v>44.131236770486971</v>
      </c>
      <c r="EL19" s="133">
        <v>53.368007257333083</v>
      </c>
      <c r="EM19" s="133">
        <v>76.973087390384251</v>
      </c>
      <c r="EN19" s="133">
        <v>0</v>
      </c>
    </row>
    <row r="20" spans="1:144" x14ac:dyDescent="0.2">
      <c r="A20" s="147"/>
      <c r="B20" s="153" t="s">
        <v>36</v>
      </c>
      <c r="C20" s="154">
        <v>5947.2886342835191</v>
      </c>
      <c r="D20" s="155">
        <v>0.80157862893142984</v>
      </c>
      <c r="E20" s="397">
        <v>4837.0753574974497</v>
      </c>
      <c r="F20" s="157">
        <v>0.81332446681901815</v>
      </c>
      <c r="G20" s="397">
        <v>1039.9555847131126</v>
      </c>
      <c r="H20" s="157">
        <v>0.17486213443857815</v>
      </c>
      <c r="I20" s="397">
        <v>70.257692072957326</v>
      </c>
      <c r="J20" s="157">
        <v>1.1813398742403797E-2</v>
      </c>
      <c r="K20" s="325"/>
      <c r="L20" s="324">
        <v>0.6519435109891748</v>
      </c>
      <c r="M20" s="324">
        <v>0.14016574997529885</v>
      </c>
      <c r="N20" s="324">
        <v>9.4693679669563147E-3</v>
      </c>
      <c r="P20" s="153" t="s">
        <v>36</v>
      </c>
      <c r="Q20" s="156">
        <v>5565.849364480644</v>
      </c>
      <c r="R20" s="155">
        <v>0.93586333314915227</v>
      </c>
      <c r="S20" s="156">
        <v>364.55792878125283</v>
      </c>
      <c r="T20" s="155">
        <v>6.1298173201101376E-2</v>
      </c>
      <c r="U20" s="156">
        <v>16.881341021622127</v>
      </c>
      <c r="V20" s="155">
        <v>2.838493649746302E-3</v>
      </c>
      <c r="W20" s="378">
        <v>4776.5272005210372</v>
      </c>
      <c r="X20" s="157">
        <v>0.98748248631633095</v>
      </c>
      <c r="Y20" s="378">
        <v>46.71943161853337</v>
      </c>
      <c r="Z20" s="157">
        <v>9.6586114884727649E-3</v>
      </c>
      <c r="AA20" s="378">
        <v>13.828725357878547</v>
      </c>
      <c r="AB20" s="157">
        <v>2.8589021951961266E-3</v>
      </c>
      <c r="AC20" s="378">
        <v>733.07704667643634</v>
      </c>
      <c r="AD20" s="157">
        <v>0.704911880326761</v>
      </c>
      <c r="AE20" s="378">
        <v>303.82592237293267</v>
      </c>
      <c r="AF20" s="157">
        <v>0.29215278694498059</v>
      </c>
      <c r="AG20" s="378">
        <v>3.05261566374358</v>
      </c>
      <c r="AH20" s="157">
        <v>2.9353327282584767E-3</v>
      </c>
      <c r="AI20" s="378">
        <v>56.245117283170508</v>
      </c>
      <c r="AJ20" s="157">
        <v>0.80055458162167048</v>
      </c>
      <c r="AK20" s="378">
        <v>14.012574789786838</v>
      </c>
      <c r="AL20" s="157">
        <v>0.19944541837832977</v>
      </c>
      <c r="AM20" s="378">
        <v>0</v>
      </c>
      <c r="AN20" s="157">
        <v>0</v>
      </c>
      <c r="AP20" s="153" t="s">
        <v>36</v>
      </c>
      <c r="AQ20" s="494">
        <v>43.673533335987536</v>
      </c>
      <c r="AR20" s="495">
        <v>7.3434359792508988E-3</v>
      </c>
      <c r="AS20" s="494">
        <v>290.88651742915317</v>
      </c>
      <c r="AT20" s="495">
        <v>4.8910778560892362E-2</v>
      </c>
      <c r="AU20" s="494">
        <v>1288.7804657086588</v>
      </c>
      <c r="AV20" s="495">
        <v>0.21670050756901268</v>
      </c>
      <c r="AW20" s="494">
        <v>2529.5161980983398</v>
      </c>
      <c r="AX20" s="495">
        <v>0.42532258877041629</v>
      </c>
      <c r="AY20" s="494">
        <v>1264.9238347734481</v>
      </c>
      <c r="AZ20" s="495">
        <v>0.21268916182774705</v>
      </c>
      <c r="BA20" s="156">
        <v>529.50808493793215</v>
      </c>
      <c r="BB20" s="155">
        <v>8.9033527292680825E-2</v>
      </c>
      <c r="BC20" s="800">
        <v>18.78829839982243</v>
      </c>
      <c r="BD20" s="215">
        <v>3.8842269369859278E-3</v>
      </c>
      <c r="BE20" s="800">
        <v>160.30952918743807</v>
      </c>
      <c r="BF20" s="215">
        <v>3.3141829998360246E-2</v>
      </c>
      <c r="BG20" s="800">
        <v>832.46189507690156</v>
      </c>
      <c r="BH20" s="215">
        <v>0.17210025346960711</v>
      </c>
      <c r="BI20" s="800">
        <v>2170.7798445963399</v>
      </c>
      <c r="BJ20" s="215">
        <v>0.44877941403820365</v>
      </c>
      <c r="BK20" s="800">
        <v>1157.5682327981729</v>
      </c>
      <c r="BL20" s="215">
        <v>0.23931159786542217</v>
      </c>
      <c r="BM20" s="800">
        <v>497.16755743877457</v>
      </c>
      <c r="BN20" s="215">
        <v>0.10278267769142083</v>
      </c>
      <c r="BO20" s="359">
        <v>4837.0753574974497</v>
      </c>
      <c r="BP20" s="800">
        <v>12.872274062278894</v>
      </c>
      <c r="BQ20" s="667">
        <v>1.2377715213510686E-2</v>
      </c>
      <c r="BR20" s="800">
        <v>119.69009520269813</v>
      </c>
      <c r="BS20" s="667">
        <v>0.11509154521797818</v>
      </c>
      <c r="BT20" s="800">
        <v>430.70229938506515</v>
      </c>
      <c r="BU20" s="667">
        <v>0.41415451363134981</v>
      </c>
      <c r="BV20" s="800">
        <v>338.98420206159142</v>
      </c>
      <c r="BW20" s="667">
        <v>0.32596026892350921</v>
      </c>
      <c r="BX20" s="800">
        <v>105.3661865023216</v>
      </c>
      <c r="BY20" s="667">
        <v>0.10131796785474108</v>
      </c>
      <c r="BZ20" s="800">
        <v>32.34052749915751</v>
      </c>
      <c r="CA20" s="667">
        <v>3.1097989158911179E-2</v>
      </c>
      <c r="CB20" s="32">
        <v>1039.9555847131126</v>
      </c>
      <c r="CD20" s="800">
        <v>12.012960873886209</v>
      </c>
      <c r="CE20" s="32"/>
      <c r="CF20" s="800">
        <v>10.88689303901698</v>
      </c>
      <c r="CG20" s="32"/>
      <c r="CH20" s="800">
        <v>25.616271246691834</v>
      </c>
      <c r="CI20" s="32"/>
      <c r="CJ20" s="800">
        <v>19.752151440408667</v>
      </c>
      <c r="CK20" s="32"/>
      <c r="CL20" s="800">
        <v>1.9894154729536488</v>
      </c>
      <c r="CM20" s="32"/>
      <c r="CN20" s="800">
        <v>0</v>
      </c>
      <c r="CO20" s="364">
        <v>70.25769207295734</v>
      </c>
      <c r="CR20" s="153" t="s">
        <v>36</v>
      </c>
      <c r="CS20" s="154">
        <v>485.82593030796812</v>
      </c>
      <c r="CT20" s="155">
        <v>8.4821584995022972E-2</v>
      </c>
      <c r="CU20" s="154">
        <v>3353.8599834820116</v>
      </c>
      <c r="CV20" s="155">
        <v>0.5855589459170949</v>
      </c>
      <c r="CW20" s="154">
        <v>1887.9355440792006</v>
      </c>
      <c r="CX20" s="155">
        <v>0.32961946908788209</v>
      </c>
      <c r="CY20" s="32">
        <v>5727.6214578691806</v>
      </c>
      <c r="CZ20" s="800">
        <v>423.25309779446013</v>
      </c>
      <c r="DA20" s="157">
        <v>8.9669766518543831E-2</v>
      </c>
      <c r="DB20" s="800">
        <v>2789.7827123385182</v>
      </c>
      <c r="DC20" s="157">
        <v>0.59103918141751433</v>
      </c>
      <c r="DD20" s="800">
        <v>1507.095781900674</v>
      </c>
      <c r="DE20" s="157">
        <v>0.31929105206394193</v>
      </c>
      <c r="DF20" s="32">
        <v>4720.1315920336519</v>
      </c>
      <c r="DG20" s="800">
        <v>62.572832513507954</v>
      </c>
      <c r="DH20" s="157">
        <v>6.210765451383999E-2</v>
      </c>
      <c r="DI20" s="800">
        <v>564.07727114349314</v>
      </c>
      <c r="DJ20" s="157">
        <v>0.55988381647461505</v>
      </c>
      <c r="DK20" s="800">
        <v>380.8397621785266</v>
      </c>
      <c r="DL20" s="157">
        <v>0.37800852901154497</v>
      </c>
      <c r="DM20" s="32">
        <v>1007.4898658355277</v>
      </c>
      <c r="DN20" s="800">
        <v>0</v>
      </c>
      <c r="DO20" s="157">
        <v>0</v>
      </c>
      <c r="DP20" s="800">
        <v>178.00479220640105</v>
      </c>
      <c r="DQ20" s="157">
        <v>0.25863647674472307</v>
      </c>
      <c r="DR20" s="800">
        <v>510.23839161215079</v>
      </c>
      <c r="DS20" s="157">
        <v>0.74136352325527688</v>
      </c>
      <c r="DT20" s="32">
        <v>688.24318381855187</v>
      </c>
      <c r="DW20" s="133"/>
      <c r="DX20" s="133"/>
      <c r="DY20" s="133"/>
      <c r="DZ20" s="133"/>
      <c r="EA20" s="133"/>
      <c r="EB20" s="133"/>
      <c r="EC20" s="133"/>
      <c r="ED20" s="133"/>
      <c r="EE20" s="133"/>
      <c r="EF20" s="133"/>
      <c r="EG20" s="133"/>
      <c r="EH20" s="133"/>
      <c r="EI20" s="133"/>
      <c r="EJ20" s="133"/>
      <c r="EK20" s="133"/>
      <c r="EL20" s="133"/>
      <c r="EM20" s="133"/>
      <c r="EN20" s="133"/>
    </row>
    <row r="21" spans="1:144" x14ac:dyDescent="0.2">
      <c r="A21" s="140">
        <v>97234</v>
      </c>
      <c r="B21" s="158" t="s">
        <v>2</v>
      </c>
      <c r="C21" s="135">
        <v>435.86637580863237</v>
      </c>
      <c r="D21" s="159">
        <v>0.6952998379254457</v>
      </c>
      <c r="E21" s="393">
        <v>355.60193830541101</v>
      </c>
      <c r="F21" s="160">
        <v>0.81585081585081587</v>
      </c>
      <c r="G21" s="393">
        <v>74.168404275128594</v>
      </c>
      <c r="H21" s="160">
        <v>0.17016317016317017</v>
      </c>
      <c r="I21" s="393">
        <v>6.0960332280927592</v>
      </c>
      <c r="J21" s="160">
        <v>1.3986013986013983E-2</v>
      </c>
      <c r="K21" s="324"/>
      <c r="L21" s="324">
        <v>0.5672609400324149</v>
      </c>
      <c r="M21" s="324">
        <v>0.11831442463533226</v>
      </c>
      <c r="N21" s="324">
        <v>9.7244732576985387E-3</v>
      </c>
      <c r="P21" s="158" t="s">
        <v>2</v>
      </c>
      <c r="Q21" s="135">
        <v>393.19414321198303</v>
      </c>
      <c r="R21" s="159">
        <v>0.90209790209790208</v>
      </c>
      <c r="S21" s="135">
        <v>35.560193830541102</v>
      </c>
      <c r="T21" s="159">
        <v>8.1585081585081584E-2</v>
      </c>
      <c r="U21" s="135">
        <v>7.1120387661082196</v>
      </c>
      <c r="V21" s="159">
        <v>1.6317016317016316E-2</v>
      </c>
      <c r="W21" s="375">
        <v>340.36185523517912</v>
      </c>
      <c r="X21" s="160">
        <v>0.95714285714285718</v>
      </c>
      <c r="Y21" s="375">
        <v>12.19206645618552</v>
      </c>
      <c r="Z21" s="160">
        <v>3.4285714285714287E-2</v>
      </c>
      <c r="AA21" s="375">
        <v>3.04801661404638</v>
      </c>
      <c r="AB21" s="160">
        <v>8.5714285714285719E-3</v>
      </c>
      <c r="AC21" s="375">
        <v>49.784271362757536</v>
      </c>
      <c r="AD21" s="160">
        <v>0.67123287671232856</v>
      </c>
      <c r="AE21" s="375">
        <v>22.352121836340121</v>
      </c>
      <c r="AF21" s="160">
        <v>0.30136986301369861</v>
      </c>
      <c r="AG21" s="375">
        <v>2.03201107603092</v>
      </c>
      <c r="AH21" s="160">
        <v>2.7397260273972598E-2</v>
      </c>
      <c r="AI21" s="375">
        <v>3.04801661404638</v>
      </c>
      <c r="AJ21" s="160">
        <v>0.50000000000000011</v>
      </c>
      <c r="AK21" s="375">
        <v>1.01600553801546</v>
      </c>
      <c r="AL21" s="160">
        <v>0.16666666666666669</v>
      </c>
      <c r="AM21" s="375">
        <v>2.03201107603092</v>
      </c>
      <c r="AN21" s="160">
        <v>0.33333333333333337</v>
      </c>
      <c r="AP21" s="158" t="s">
        <v>2</v>
      </c>
      <c r="AQ21" s="488">
        <v>11.176060918170059</v>
      </c>
      <c r="AR21" s="496">
        <v>2.5641025641025637E-2</v>
      </c>
      <c r="AS21" s="488">
        <v>31.496171678479261</v>
      </c>
      <c r="AT21" s="496">
        <v>7.2261072261072257E-2</v>
      </c>
      <c r="AU21" s="488">
        <v>97.536531649484161</v>
      </c>
      <c r="AV21" s="496">
        <v>0.22377622377622378</v>
      </c>
      <c r="AW21" s="488">
        <v>157.4808583923963</v>
      </c>
      <c r="AX21" s="496">
        <v>0.36130536130536128</v>
      </c>
      <c r="AY21" s="488">
        <v>93.472509497422323</v>
      </c>
      <c r="AZ21" s="496">
        <v>0.21445221445221443</v>
      </c>
      <c r="BA21" s="135">
        <v>44.704243672680242</v>
      </c>
      <c r="BB21" s="159">
        <v>0.10256410256410256</v>
      </c>
      <c r="BC21" s="797">
        <v>6.09603322809276</v>
      </c>
      <c r="BD21" s="324">
        <v>1.7142857142857144E-2</v>
      </c>
      <c r="BE21" s="797">
        <v>16.25608860824736</v>
      </c>
      <c r="BF21" s="324">
        <v>4.5714285714285714E-2</v>
      </c>
      <c r="BG21" s="797">
        <v>71.120387661082205</v>
      </c>
      <c r="BH21" s="324">
        <v>0.2</v>
      </c>
      <c r="BI21" s="797">
        <v>137.16074763208709</v>
      </c>
      <c r="BJ21" s="324">
        <v>0.38571428571428568</v>
      </c>
      <c r="BK21" s="797">
        <v>83.31245411726772</v>
      </c>
      <c r="BL21" s="324">
        <v>0.23428571428571429</v>
      </c>
      <c r="BM21" s="797">
        <v>41.65622705863386</v>
      </c>
      <c r="BN21" s="324">
        <v>0.11714285714285715</v>
      </c>
      <c r="BO21" s="360">
        <v>355.60193830541101</v>
      </c>
      <c r="BP21" s="797">
        <v>5.0800276900772996</v>
      </c>
      <c r="BQ21" s="665">
        <v>6.8493150684931503E-2</v>
      </c>
      <c r="BR21" s="797">
        <v>14.224077532216439</v>
      </c>
      <c r="BS21" s="665">
        <v>0.19178082191780821</v>
      </c>
      <c r="BT21" s="797">
        <v>23.368127374355577</v>
      </c>
      <c r="BU21" s="665">
        <v>0.31506849315068491</v>
      </c>
      <c r="BV21" s="797">
        <v>18.288099684278279</v>
      </c>
      <c r="BW21" s="665">
        <v>0.24657534246575341</v>
      </c>
      <c r="BX21" s="797">
        <v>10.160055380154599</v>
      </c>
      <c r="BY21" s="665">
        <v>0.13698630136986301</v>
      </c>
      <c r="BZ21" s="797">
        <v>3.04801661404638</v>
      </c>
      <c r="CA21" s="665">
        <v>4.1095890410958902E-2</v>
      </c>
      <c r="CB21" s="194">
        <v>74.16840427512858</v>
      </c>
      <c r="CD21" s="797">
        <v>0</v>
      </c>
      <c r="CE21" s="194"/>
      <c r="CF21" s="797">
        <v>1.01600553801546</v>
      </c>
      <c r="CG21" s="194"/>
      <c r="CH21" s="797">
        <v>3.04801661404638</v>
      </c>
      <c r="CI21" s="194"/>
      <c r="CJ21" s="797">
        <v>2.03201107603092</v>
      </c>
      <c r="CK21" s="194"/>
      <c r="CL21" s="797">
        <v>0</v>
      </c>
      <c r="CM21" s="194"/>
      <c r="CN21" s="797">
        <v>0</v>
      </c>
      <c r="CO21" s="194">
        <v>6.0960332280927592</v>
      </c>
      <c r="CR21" s="158" t="s">
        <v>2</v>
      </c>
      <c r="CS21" s="139">
        <v>31.496171678479257</v>
      </c>
      <c r="CT21" s="159">
        <v>7.5060532687651324E-2</v>
      </c>
      <c r="CU21" s="139">
        <v>233.68127374355583</v>
      </c>
      <c r="CV21" s="159">
        <v>0.55690072639225185</v>
      </c>
      <c r="CW21" s="139">
        <v>154.43284177834994</v>
      </c>
      <c r="CX21" s="159">
        <v>0.36803874092009686</v>
      </c>
      <c r="CY21" s="30">
        <v>419.61028720038502</v>
      </c>
      <c r="CZ21" s="797">
        <v>25.4001384503865</v>
      </c>
      <c r="DA21" s="160">
        <v>7.3313782991202336E-2</v>
      </c>
      <c r="DB21" s="797">
        <v>194.05705776095289</v>
      </c>
      <c r="DC21" s="160">
        <v>0.56011730205278598</v>
      </c>
      <c r="DD21" s="797">
        <v>127.00069225193251</v>
      </c>
      <c r="DE21" s="160">
        <v>0.36656891495601168</v>
      </c>
      <c r="DF21" s="30">
        <v>346.4578884632719</v>
      </c>
      <c r="DG21" s="797">
        <v>6.0960332280927592</v>
      </c>
      <c r="DH21" s="160">
        <v>8.3333333333333315E-2</v>
      </c>
      <c r="DI21" s="797">
        <v>39.624215982602941</v>
      </c>
      <c r="DJ21" s="160">
        <v>0.54166666666666663</v>
      </c>
      <c r="DK21" s="797">
        <v>27.432149526417419</v>
      </c>
      <c r="DL21" s="160">
        <v>0.37499999999999994</v>
      </c>
      <c r="DM21" s="30">
        <v>73.152398737113131</v>
      </c>
      <c r="DN21" s="797">
        <v>1.01600553801546</v>
      </c>
      <c r="DO21" s="160">
        <v>1.01010101010101E-2</v>
      </c>
      <c r="DP21" s="797">
        <v>33.528182754510183</v>
      </c>
      <c r="DQ21" s="160">
        <v>0.33333333333333331</v>
      </c>
      <c r="DR21" s="797">
        <v>66.040359971004904</v>
      </c>
      <c r="DS21" s="160">
        <v>0.65656565656565657</v>
      </c>
      <c r="DT21" s="30">
        <v>100.58454826353055</v>
      </c>
      <c r="DW21" s="133">
        <v>6.0960332280927592</v>
      </c>
      <c r="DX21" s="133">
        <v>19.304105222293739</v>
      </c>
      <c r="DY21" s="133">
        <v>73.152398737113131</v>
      </c>
      <c r="DZ21" s="133">
        <v>120.90465902383974</v>
      </c>
      <c r="EA21" s="133">
        <v>103.63256487757693</v>
      </c>
      <c r="EB21" s="133">
        <v>23.368127374355581</v>
      </c>
      <c r="EC21" s="133">
        <v>0</v>
      </c>
      <c r="ED21" s="133">
        <v>6.0960332280927592</v>
      </c>
      <c r="EE21" s="133">
        <v>15.240083070231901</v>
      </c>
      <c r="EF21" s="133">
        <v>24.38413291237104</v>
      </c>
      <c r="EG21" s="133">
        <v>24.38413291237104</v>
      </c>
      <c r="EH21" s="133">
        <v>3.04801661404638</v>
      </c>
      <c r="EI21" s="133">
        <v>1.01600553801546</v>
      </c>
      <c r="EJ21" s="133">
        <v>0</v>
      </c>
      <c r="EK21" s="133">
        <v>0</v>
      </c>
      <c r="EL21" s="133">
        <v>33.528182754510183</v>
      </c>
      <c r="EM21" s="133">
        <v>61.976337818943065</v>
      </c>
      <c r="EN21" s="133">
        <v>4.06402215206184</v>
      </c>
    </row>
    <row r="22" spans="1:144" x14ac:dyDescent="0.2">
      <c r="A22" s="140">
        <v>97204</v>
      </c>
      <c r="B22" s="141" t="s">
        <v>3</v>
      </c>
      <c r="C22" s="135">
        <v>1342.0968801540739</v>
      </c>
      <c r="D22" s="142">
        <v>0.85879304159193115</v>
      </c>
      <c r="E22" s="393">
        <v>1014.0979928065061</v>
      </c>
      <c r="F22" s="143">
        <v>0.75560714565560039</v>
      </c>
      <c r="G22" s="393">
        <v>290.88864284261803</v>
      </c>
      <c r="H22" s="143">
        <v>0.21674191121674</v>
      </c>
      <c r="I22" s="393">
        <v>37.110244504949776</v>
      </c>
      <c r="J22" s="143">
        <v>2.7650943127659672E-2</v>
      </c>
      <c r="K22" s="324"/>
      <c r="L22" s="324">
        <v>0.64891015886617032</v>
      </c>
      <c r="M22" s="324">
        <v>0.18613644517427244</v>
      </c>
      <c r="N22" s="324">
        <v>2.3746437551488357E-2</v>
      </c>
      <c r="P22" s="141" t="s">
        <v>3</v>
      </c>
      <c r="Q22" s="135">
        <v>1186.6250499407488</v>
      </c>
      <c r="R22" s="142">
        <v>0.88415752058414976</v>
      </c>
      <c r="S22" s="135">
        <v>148.45351427830164</v>
      </c>
      <c r="T22" s="142">
        <v>0.11061311331061216</v>
      </c>
      <c r="U22" s="135">
        <v>7.0183159350237734</v>
      </c>
      <c r="V22" s="142">
        <v>5.229366105238293E-3</v>
      </c>
      <c r="W22" s="375">
        <v>993.03364280755807</v>
      </c>
      <c r="X22" s="143">
        <v>0.97922848664688444</v>
      </c>
      <c r="Y22" s="375">
        <v>21.064349998948202</v>
      </c>
      <c r="Z22" s="143">
        <v>2.0771513353115729E-2</v>
      </c>
      <c r="AA22" s="375">
        <v>0</v>
      </c>
      <c r="AB22" s="143">
        <v>0</v>
      </c>
      <c r="AC22" s="375">
        <v>168.51479999158559</v>
      </c>
      <c r="AD22" s="143">
        <v>0.57931034482758614</v>
      </c>
      <c r="AE22" s="375">
        <v>116.35545713704722</v>
      </c>
      <c r="AF22" s="143">
        <v>0.4</v>
      </c>
      <c r="AG22" s="375">
        <v>6.0183857139852002</v>
      </c>
      <c r="AH22" s="143">
        <v>2.0689655172413793E-2</v>
      </c>
      <c r="AI22" s="375">
        <v>25.076607141604999</v>
      </c>
      <c r="AJ22" s="143">
        <v>0.67573273838872916</v>
      </c>
      <c r="AK22" s="375">
        <v>11.0337071423062</v>
      </c>
      <c r="AL22" s="143">
        <v>0.29732240489104084</v>
      </c>
      <c r="AM22" s="375">
        <v>0.99993022103857299</v>
      </c>
      <c r="AN22" s="143">
        <v>2.6944856720229962E-2</v>
      </c>
      <c r="AP22" s="141" t="s">
        <v>3</v>
      </c>
      <c r="AQ22" s="488">
        <v>22.064280219986774</v>
      </c>
      <c r="AR22" s="490">
        <v>1.6440154616448981E-2</v>
      </c>
      <c r="AS22" s="488">
        <v>124.3799714223608</v>
      </c>
      <c r="AT22" s="490">
        <v>9.2675851692675018E-2</v>
      </c>
      <c r="AU22" s="488">
        <v>339.0357285544996</v>
      </c>
      <c r="AV22" s="490">
        <v>0.25261643445261417</v>
      </c>
      <c r="AW22" s="488">
        <v>495.51375711811482</v>
      </c>
      <c r="AX22" s="490">
        <v>0.36920863496920536</v>
      </c>
      <c r="AY22" s="488">
        <v>254.77832855870679</v>
      </c>
      <c r="AZ22" s="490">
        <v>0.1898360187898343</v>
      </c>
      <c r="BA22" s="135">
        <v>106.32481428040521</v>
      </c>
      <c r="BB22" s="142">
        <v>7.92229054792222E-2</v>
      </c>
      <c r="BC22" s="797">
        <v>6.0183857139852002</v>
      </c>
      <c r="BD22" s="324">
        <v>5.9347181008902079E-3</v>
      </c>
      <c r="BE22" s="797">
        <v>50.153214283209998</v>
      </c>
      <c r="BF22" s="324">
        <v>4.945598417408506E-2</v>
      </c>
      <c r="BG22" s="797">
        <v>217.6649499891314</v>
      </c>
      <c r="BH22" s="324">
        <v>0.21463897131552917</v>
      </c>
      <c r="BI22" s="797">
        <v>417.27474283630721</v>
      </c>
      <c r="BJ22" s="324">
        <v>0.41147378832838771</v>
      </c>
      <c r="BK22" s="797">
        <v>220.674142846124</v>
      </c>
      <c r="BL22" s="324">
        <v>0.21760633036597427</v>
      </c>
      <c r="BM22" s="797">
        <v>102.3125571377484</v>
      </c>
      <c r="BN22" s="324">
        <v>0.10089020771513353</v>
      </c>
      <c r="BO22" s="355">
        <v>1014.0979928065062</v>
      </c>
      <c r="BP22" s="797">
        <v>12.0367714279704</v>
      </c>
      <c r="BQ22" s="665">
        <v>4.1379310344827593E-2</v>
      </c>
      <c r="BR22" s="797">
        <v>64.196114282508802</v>
      </c>
      <c r="BS22" s="665">
        <v>0.22068965517241382</v>
      </c>
      <c r="BT22" s="797">
        <v>108.3309428517336</v>
      </c>
      <c r="BU22" s="665">
        <v>0.3724137931034483</v>
      </c>
      <c r="BV22" s="797">
        <v>70.214499996493998</v>
      </c>
      <c r="BW22" s="665">
        <v>0.2413793103448276</v>
      </c>
      <c r="BX22" s="797">
        <v>32.098057141254401</v>
      </c>
      <c r="BY22" s="665">
        <v>0.11034482758620691</v>
      </c>
      <c r="BZ22" s="797">
        <v>4.0122571426568001</v>
      </c>
      <c r="CA22" s="665">
        <v>1.3793103448275864E-2</v>
      </c>
      <c r="CB22" s="194">
        <v>290.88864284261797</v>
      </c>
      <c r="CD22" s="797">
        <v>4.0091230780311733</v>
      </c>
      <c r="CE22" s="194"/>
      <c r="CF22" s="797">
        <v>10.030642856642</v>
      </c>
      <c r="CG22" s="194"/>
      <c r="CH22" s="797">
        <v>13.0398357136346</v>
      </c>
      <c r="CI22" s="194"/>
      <c r="CJ22" s="797">
        <v>8.0245142853136002</v>
      </c>
      <c r="CK22" s="194"/>
      <c r="CL22" s="797">
        <v>2.0061285713284001</v>
      </c>
      <c r="CM22" s="194"/>
      <c r="CN22" s="797">
        <v>0</v>
      </c>
      <c r="CO22" s="194">
        <v>37.110244504949769</v>
      </c>
      <c r="CR22" s="141" t="s">
        <v>3</v>
      </c>
      <c r="CS22" s="139">
        <v>115.352392851383</v>
      </c>
      <c r="CT22" s="142">
        <v>8.8734567901234573E-2</v>
      </c>
      <c r="CU22" s="139">
        <v>636.94582139676697</v>
      </c>
      <c r="CV22" s="142">
        <v>0.48996913580246915</v>
      </c>
      <c r="CW22" s="139">
        <v>547.67309997265318</v>
      </c>
      <c r="CX22" s="142">
        <v>0.42129629629629628</v>
      </c>
      <c r="CY22" s="30">
        <v>1299.9713142208032</v>
      </c>
      <c r="CZ22" s="797">
        <v>77.235949996143404</v>
      </c>
      <c r="DA22" s="143">
        <v>7.6464746772591866E-2</v>
      </c>
      <c r="DB22" s="797">
        <v>510.55972140307779</v>
      </c>
      <c r="DC22" s="143">
        <v>0.50546176762661366</v>
      </c>
      <c r="DD22" s="797">
        <v>422.2900642646282</v>
      </c>
      <c r="DE22" s="143">
        <v>0.41807348560079444</v>
      </c>
      <c r="DF22" s="30">
        <v>1010.0857356638494</v>
      </c>
      <c r="DG22" s="797">
        <v>38.116442855239598</v>
      </c>
      <c r="DH22" s="143">
        <v>0.13148788927335639</v>
      </c>
      <c r="DI22" s="797">
        <v>126.3860999936892</v>
      </c>
      <c r="DJ22" s="143">
        <v>0.43598615916955014</v>
      </c>
      <c r="DK22" s="797">
        <v>125.38303570802501</v>
      </c>
      <c r="DL22" s="143">
        <v>0.43252595155709339</v>
      </c>
      <c r="DM22" s="30">
        <v>289.88557855695382</v>
      </c>
      <c r="DN22" s="797">
        <v>0</v>
      </c>
      <c r="DO22" s="143">
        <v>0</v>
      </c>
      <c r="DP22" s="797">
        <v>39.119507140903806</v>
      </c>
      <c r="DQ22" s="143">
        <v>0.3861386138613862</v>
      </c>
      <c r="DR22" s="797">
        <v>62.189985711180398</v>
      </c>
      <c r="DS22" s="143">
        <v>0.61386138613861385</v>
      </c>
      <c r="DT22" s="30">
        <v>101.3094928520842</v>
      </c>
      <c r="DW22" s="133">
        <v>28.085799998597601</v>
      </c>
      <c r="DX22" s="133">
        <v>49.150149997545803</v>
      </c>
      <c r="DY22" s="133">
        <v>156.4780285636152</v>
      </c>
      <c r="DZ22" s="133">
        <v>354.08169283946256</v>
      </c>
      <c r="EA22" s="133">
        <v>326.99895712652921</v>
      </c>
      <c r="EB22" s="133">
        <v>95.291107138099008</v>
      </c>
      <c r="EC22" s="133">
        <v>14.0428999992988</v>
      </c>
      <c r="ED22" s="133">
        <v>24.073542855940801</v>
      </c>
      <c r="EE22" s="133">
        <v>43.131764283560599</v>
      </c>
      <c r="EF22" s="133">
        <v>83.254335710128601</v>
      </c>
      <c r="EG22" s="133">
        <v>79.242078567471793</v>
      </c>
      <c r="EH22" s="133">
        <v>46.140957140553205</v>
      </c>
      <c r="EI22" s="133">
        <v>0</v>
      </c>
      <c r="EJ22" s="133">
        <v>0</v>
      </c>
      <c r="EK22" s="133">
        <v>37.113378569575403</v>
      </c>
      <c r="EL22" s="133">
        <v>2.0061285713284001</v>
      </c>
      <c r="EM22" s="133">
        <v>44.134828569224801</v>
      </c>
      <c r="EN22" s="133">
        <v>18.055157141955597</v>
      </c>
    </row>
    <row r="23" spans="1:144" x14ac:dyDescent="0.2">
      <c r="A23" s="140">
        <v>97205</v>
      </c>
      <c r="B23" s="141" t="s">
        <v>4</v>
      </c>
      <c r="C23" s="135">
        <v>1322.8685399662263</v>
      </c>
      <c r="D23" s="142">
        <v>0.72807501378929962</v>
      </c>
      <c r="E23" s="393">
        <v>1054.2861394276288</v>
      </c>
      <c r="F23" s="143">
        <v>0.79696969696969688</v>
      </c>
      <c r="G23" s="393">
        <v>239.51937958479391</v>
      </c>
      <c r="H23" s="143">
        <v>0.18106060606060598</v>
      </c>
      <c r="I23" s="393">
        <v>29.063020953803449</v>
      </c>
      <c r="J23" s="143">
        <v>2.1969696969696962E-2</v>
      </c>
      <c r="K23" s="324"/>
      <c r="L23" s="324">
        <v>0.58025372311086609</v>
      </c>
      <c r="M23" s="324">
        <v>0.13182570325427465</v>
      </c>
      <c r="N23" s="324">
        <v>1.5995587424158852E-2</v>
      </c>
      <c r="P23" s="141" t="s">
        <v>4</v>
      </c>
      <c r="Q23" s="135">
        <v>1199.6012441966459</v>
      </c>
      <c r="R23" s="142">
        <v>0.90681818181818163</v>
      </c>
      <c r="S23" s="135">
        <v>121.26294949690404</v>
      </c>
      <c r="T23" s="142">
        <v>9.1666666666666646E-2</v>
      </c>
      <c r="U23" s="135">
        <v>2.0043462726760999</v>
      </c>
      <c r="V23" s="142">
        <v>1.5151515151515147E-3</v>
      </c>
      <c r="W23" s="375">
        <v>1014.1992139741067</v>
      </c>
      <c r="X23" s="143">
        <v>0.96197718631178697</v>
      </c>
      <c r="Y23" s="375">
        <v>40.086925453521999</v>
      </c>
      <c r="Z23" s="143">
        <v>3.802281368821292E-2</v>
      </c>
      <c r="AA23" s="375">
        <v>0</v>
      </c>
      <c r="AB23" s="143">
        <v>0</v>
      </c>
      <c r="AC23" s="375">
        <v>167.36291376845435</v>
      </c>
      <c r="AD23" s="143">
        <v>0.69874476987447709</v>
      </c>
      <c r="AE23" s="375">
        <v>71.154292680001547</v>
      </c>
      <c r="AF23" s="143">
        <v>0.29707112970711302</v>
      </c>
      <c r="AG23" s="375">
        <v>1.0021731363380499</v>
      </c>
      <c r="AH23" s="143">
        <v>4.1841004184100423E-3</v>
      </c>
      <c r="AI23" s="375">
        <v>18.039116454084901</v>
      </c>
      <c r="AJ23" s="143">
        <v>0.62068965517241381</v>
      </c>
      <c r="AK23" s="375">
        <v>10.0217313633805</v>
      </c>
      <c r="AL23" s="143">
        <v>0.34482758620689657</v>
      </c>
      <c r="AM23" s="375">
        <v>1.0021731363380499</v>
      </c>
      <c r="AN23" s="143">
        <v>3.4482758620689655E-2</v>
      </c>
      <c r="AP23" s="141" t="s">
        <v>4</v>
      </c>
      <c r="AQ23" s="488">
        <v>22.047808999437102</v>
      </c>
      <c r="AR23" s="490">
        <v>1.6666666666666663E-2</v>
      </c>
      <c r="AS23" s="488">
        <v>63.136907589297152</v>
      </c>
      <c r="AT23" s="490">
        <v>4.7727272727272715E-2</v>
      </c>
      <c r="AU23" s="488">
        <v>292.63455581071054</v>
      </c>
      <c r="AV23" s="490">
        <v>0.22121212121212111</v>
      </c>
      <c r="AW23" s="488">
        <v>511.10829953240551</v>
      </c>
      <c r="AX23" s="490">
        <v>0.3863636363636363</v>
      </c>
      <c r="AY23" s="488">
        <v>261.56718858423108</v>
      </c>
      <c r="AZ23" s="490">
        <v>0.1977272727272727</v>
      </c>
      <c r="BA23" s="135">
        <v>172.37377945014461</v>
      </c>
      <c r="BB23" s="142">
        <v>0.13030303030303028</v>
      </c>
      <c r="BC23" s="797">
        <v>5.0108656816902499</v>
      </c>
      <c r="BD23" s="324">
        <v>4.752851711026615E-3</v>
      </c>
      <c r="BE23" s="797">
        <v>36.078232908169802</v>
      </c>
      <c r="BF23" s="324">
        <v>3.4220532319391629E-2</v>
      </c>
      <c r="BG23" s="797">
        <v>206.44766608563828</v>
      </c>
      <c r="BH23" s="324">
        <v>0.19581749049429653</v>
      </c>
      <c r="BI23" s="797">
        <v>430.93444862536154</v>
      </c>
      <c r="BJ23" s="324">
        <v>0.40874524714828897</v>
      </c>
      <c r="BK23" s="797">
        <v>224.48678253972321</v>
      </c>
      <c r="BL23" s="324">
        <v>0.21292775665399236</v>
      </c>
      <c r="BM23" s="797">
        <v>151.32814358704556</v>
      </c>
      <c r="BN23" s="324">
        <v>0.14353612167300378</v>
      </c>
      <c r="BO23" s="355">
        <v>1054.2861394276288</v>
      </c>
      <c r="BP23" s="797">
        <v>12.0260776360566</v>
      </c>
      <c r="BQ23" s="665">
        <v>5.0209205020920501E-2</v>
      </c>
      <c r="BR23" s="797">
        <v>24.0521552721132</v>
      </c>
      <c r="BS23" s="665">
        <v>0.100418410041841</v>
      </c>
      <c r="BT23" s="797">
        <v>81.176024043382043</v>
      </c>
      <c r="BU23" s="665">
        <v>0.33891213389121333</v>
      </c>
      <c r="BV23" s="797">
        <v>75.162985225353751</v>
      </c>
      <c r="BW23" s="665">
        <v>0.31380753138075312</v>
      </c>
      <c r="BX23" s="797">
        <v>30.0651940901415</v>
      </c>
      <c r="BY23" s="665">
        <v>0.12552301255230125</v>
      </c>
      <c r="BZ23" s="797">
        <v>17.03694331774685</v>
      </c>
      <c r="CA23" s="665">
        <v>7.1129707112970703E-2</v>
      </c>
      <c r="CB23" s="194">
        <v>239.51937958479397</v>
      </c>
      <c r="CD23" s="797">
        <v>5.0108656816902499</v>
      </c>
      <c r="CE23" s="194"/>
      <c r="CF23" s="797">
        <v>3.0065194090141496</v>
      </c>
      <c r="CG23" s="194"/>
      <c r="CH23" s="797">
        <v>5.0108656816902499</v>
      </c>
      <c r="CI23" s="194"/>
      <c r="CJ23" s="797">
        <v>5.0108656816902499</v>
      </c>
      <c r="CK23" s="194"/>
      <c r="CL23" s="797">
        <v>7.0152119543663503</v>
      </c>
      <c r="CM23" s="194"/>
      <c r="CN23" s="797">
        <v>4.0086925453521998</v>
      </c>
      <c r="CO23" s="194">
        <v>29.063020953803452</v>
      </c>
      <c r="CR23" s="141" t="s">
        <v>4</v>
      </c>
      <c r="CS23" s="139">
        <v>44.095617998874204</v>
      </c>
      <c r="CT23" s="142">
        <v>3.5569927243330648E-2</v>
      </c>
      <c r="CU23" s="139">
        <v>628.36255648395729</v>
      </c>
      <c r="CV23" s="142">
        <v>0.50687146321746168</v>
      </c>
      <c r="CW23" s="139">
        <v>567.22999516733626</v>
      </c>
      <c r="CX23" s="142">
        <v>0.45755860953920785</v>
      </c>
      <c r="CY23" s="30">
        <v>1239.6881696501675</v>
      </c>
      <c r="CZ23" s="797">
        <v>29.063020953803452</v>
      </c>
      <c r="DA23" s="143">
        <v>2.8599605522682453E-2</v>
      </c>
      <c r="DB23" s="797">
        <v>532.1539353955045</v>
      </c>
      <c r="DC23" s="143">
        <v>0.52366863905325445</v>
      </c>
      <c r="DD23" s="797">
        <v>454.98660389747471</v>
      </c>
      <c r="DE23" s="143">
        <v>0.44773175542406318</v>
      </c>
      <c r="DF23" s="30">
        <v>1016.2035602467826</v>
      </c>
      <c r="DG23" s="797">
        <v>15.03259704507075</v>
      </c>
      <c r="DH23" s="143">
        <v>6.726457399103139E-2</v>
      </c>
      <c r="DI23" s="797">
        <v>96.208621088452801</v>
      </c>
      <c r="DJ23" s="143">
        <v>0.43049327354260092</v>
      </c>
      <c r="DK23" s="797">
        <v>112.24339126986159</v>
      </c>
      <c r="DL23" s="143">
        <v>0.50224215246636772</v>
      </c>
      <c r="DM23" s="30">
        <v>223.48460940338515</v>
      </c>
      <c r="DN23" s="797">
        <v>3.0065194090141496</v>
      </c>
      <c r="DO23" s="143">
        <v>7.2289156626506017E-3</v>
      </c>
      <c r="DP23" s="797">
        <v>267.58022740225931</v>
      </c>
      <c r="DQ23" s="143">
        <v>0.6433734939759036</v>
      </c>
      <c r="DR23" s="797">
        <v>145.31510476901724</v>
      </c>
      <c r="DS23" s="143">
        <v>0.3493975903614458</v>
      </c>
      <c r="DT23" s="30">
        <v>415.90185158029072</v>
      </c>
      <c r="DW23" s="133">
        <v>17.03694331774685</v>
      </c>
      <c r="DX23" s="133">
        <v>12.0260776360566</v>
      </c>
      <c r="DY23" s="133">
        <v>83.180370316058145</v>
      </c>
      <c r="DZ23" s="133">
        <v>448.97356507944642</v>
      </c>
      <c r="EA23" s="133">
        <v>376.8170992631068</v>
      </c>
      <c r="EB23" s="133">
        <v>78.169504634367911</v>
      </c>
      <c r="EC23" s="133">
        <v>5.0108656816902499</v>
      </c>
      <c r="ED23" s="133">
        <v>10.0217313633805</v>
      </c>
      <c r="EE23" s="133">
        <v>14.030423908732701</v>
      </c>
      <c r="EF23" s="133">
        <v>82.178197179720101</v>
      </c>
      <c r="EG23" s="133">
        <v>81.176024043382043</v>
      </c>
      <c r="EH23" s="133">
        <v>31.067367226479547</v>
      </c>
      <c r="EI23" s="133">
        <v>1.0021731363380499</v>
      </c>
      <c r="EJ23" s="133">
        <v>2.0043462726760999</v>
      </c>
      <c r="EK23" s="133">
        <v>11.023904499718549</v>
      </c>
      <c r="EL23" s="133">
        <v>256.55632290254078</v>
      </c>
      <c r="EM23" s="133">
        <v>99.215140497466948</v>
      </c>
      <c r="EN23" s="133">
        <v>46.099964271550299</v>
      </c>
    </row>
    <row r="24" spans="1:144" x14ac:dyDescent="0.2">
      <c r="A24" s="140">
        <v>97208</v>
      </c>
      <c r="B24" s="141" t="s">
        <v>7</v>
      </c>
      <c r="C24" s="135">
        <v>291.99507995079949</v>
      </c>
      <c r="D24" s="142">
        <v>0.82222222222222219</v>
      </c>
      <c r="E24" s="393">
        <v>241.68511685116852</v>
      </c>
      <c r="F24" s="143">
        <v>0.82770270270270274</v>
      </c>
      <c r="G24" s="393">
        <v>45.377613776137764</v>
      </c>
      <c r="H24" s="143">
        <v>0.15540540540540543</v>
      </c>
      <c r="I24" s="393">
        <v>4.9323493234932343</v>
      </c>
      <c r="J24" s="143">
        <v>1.6891891891891889E-2</v>
      </c>
      <c r="K24" s="324"/>
      <c r="L24" s="324">
        <v>0.68055555555555558</v>
      </c>
      <c r="M24" s="324">
        <v>0.12777777777777777</v>
      </c>
      <c r="N24" s="324">
        <v>1.3888888888888886E-2</v>
      </c>
      <c r="P24" s="141" t="s">
        <v>7</v>
      </c>
      <c r="Q24" s="135">
        <v>284.10332103321031</v>
      </c>
      <c r="R24" s="142">
        <v>0.97297297297297292</v>
      </c>
      <c r="S24" s="135">
        <v>7.8917589175891747</v>
      </c>
      <c r="T24" s="142">
        <v>2.7027027027027025E-2</v>
      </c>
      <c r="U24" s="135">
        <v>0</v>
      </c>
      <c r="V24" s="142">
        <v>0</v>
      </c>
      <c r="W24" s="375">
        <v>235.76629766297663</v>
      </c>
      <c r="X24" s="143">
        <v>0.97551020408163258</v>
      </c>
      <c r="Y24" s="375">
        <v>5.9188191881918808</v>
      </c>
      <c r="Z24" s="143">
        <v>2.4489795918367342E-2</v>
      </c>
      <c r="AA24" s="375">
        <v>0</v>
      </c>
      <c r="AB24" s="143">
        <v>0</v>
      </c>
      <c r="AC24" s="375">
        <v>43.404674046740475</v>
      </c>
      <c r="AD24" s="143">
        <v>0.95652173913043492</v>
      </c>
      <c r="AE24" s="375">
        <v>1.9729397293972939</v>
      </c>
      <c r="AF24" s="143">
        <v>4.3478260869565216E-2</v>
      </c>
      <c r="AG24" s="375">
        <v>0</v>
      </c>
      <c r="AH24" s="143">
        <v>0</v>
      </c>
      <c r="AI24" s="375">
        <v>4.9323493234932343</v>
      </c>
      <c r="AJ24" s="143">
        <v>1</v>
      </c>
      <c r="AK24" s="375">
        <v>0</v>
      </c>
      <c r="AL24" s="143">
        <v>0</v>
      </c>
      <c r="AM24" s="375">
        <v>0</v>
      </c>
      <c r="AN24" s="143">
        <v>0</v>
      </c>
      <c r="AP24" s="141" t="s">
        <v>7</v>
      </c>
      <c r="AQ24" s="488">
        <v>6.9052890528905291</v>
      </c>
      <c r="AR24" s="490">
        <v>2.364864864864865E-2</v>
      </c>
      <c r="AS24" s="488">
        <v>27.621156211562116</v>
      </c>
      <c r="AT24" s="490">
        <v>9.45945945945946E-2</v>
      </c>
      <c r="AU24" s="488">
        <v>80.890528905289059</v>
      </c>
      <c r="AV24" s="490">
        <v>0.27702702702702708</v>
      </c>
      <c r="AW24" s="488">
        <v>117.389913899139</v>
      </c>
      <c r="AX24" s="490">
        <v>0.40202702702702708</v>
      </c>
      <c r="AY24" s="488">
        <v>40.44526445264453</v>
      </c>
      <c r="AZ24" s="490">
        <v>0.13851351351351354</v>
      </c>
      <c r="BA24" s="135">
        <v>18.742927429274292</v>
      </c>
      <c r="BB24" s="142">
        <v>6.4189189189189186E-2</v>
      </c>
      <c r="BC24" s="797">
        <v>2.9594095940959408</v>
      </c>
      <c r="BD24" s="324">
        <v>1.2244897959183673E-2</v>
      </c>
      <c r="BE24" s="797">
        <v>20.715867158671589</v>
      </c>
      <c r="BF24" s="324">
        <v>8.5714285714285729E-2</v>
      </c>
      <c r="BG24" s="797">
        <v>58.20172201722017</v>
      </c>
      <c r="BH24" s="324">
        <v>0.24081632653061225</v>
      </c>
      <c r="BI24" s="797">
        <v>104.56580565805659</v>
      </c>
      <c r="BJ24" s="324">
        <v>0.43265306122448982</v>
      </c>
      <c r="BK24" s="797">
        <v>38.472324723247233</v>
      </c>
      <c r="BL24" s="324">
        <v>0.15918367346938775</v>
      </c>
      <c r="BM24" s="797">
        <v>16.769987699876999</v>
      </c>
      <c r="BN24" s="324">
        <v>6.9387755102040816E-2</v>
      </c>
      <c r="BO24" s="355">
        <v>241.68511685116852</v>
      </c>
      <c r="BP24" s="797">
        <v>3.9458794587945878</v>
      </c>
      <c r="BQ24" s="665">
        <v>8.6956521739130432E-2</v>
      </c>
      <c r="BR24" s="797">
        <v>4.9323493234932352</v>
      </c>
      <c r="BS24" s="665">
        <v>0.10869565217391304</v>
      </c>
      <c r="BT24" s="797">
        <v>20.715867158671589</v>
      </c>
      <c r="BU24" s="665">
        <v>0.45652173913043481</v>
      </c>
      <c r="BV24" s="797">
        <v>11.837638376383763</v>
      </c>
      <c r="BW24" s="665">
        <v>0.2608695652173913</v>
      </c>
      <c r="BX24" s="797">
        <v>1.9729397293972939</v>
      </c>
      <c r="BY24" s="665">
        <v>4.3478260869565216E-2</v>
      </c>
      <c r="BZ24" s="797">
        <v>1.9729397293972939</v>
      </c>
      <c r="CA24" s="665">
        <v>4.3478260869565216E-2</v>
      </c>
      <c r="CB24" s="194">
        <v>45.377613776137764</v>
      </c>
      <c r="CD24" s="797">
        <v>0</v>
      </c>
      <c r="CE24" s="194"/>
      <c r="CF24" s="797">
        <v>1.9729397293972939</v>
      </c>
      <c r="CG24" s="194"/>
      <c r="CH24" s="797">
        <v>1.9729397293972939</v>
      </c>
      <c r="CI24" s="194"/>
      <c r="CJ24" s="797">
        <v>0.98646986469864695</v>
      </c>
      <c r="CK24" s="194"/>
      <c r="CL24" s="797">
        <v>0</v>
      </c>
      <c r="CM24" s="194"/>
      <c r="CN24" s="797">
        <v>0</v>
      </c>
      <c r="CO24" s="194">
        <v>4.9323493234932343</v>
      </c>
      <c r="CR24" s="141" t="s">
        <v>7</v>
      </c>
      <c r="CS24" s="139">
        <v>20.715867158671589</v>
      </c>
      <c r="CT24" s="142">
        <v>7.2664359861591699E-2</v>
      </c>
      <c r="CU24" s="139">
        <v>173.61869618696187</v>
      </c>
      <c r="CV24" s="142">
        <v>0.60899653979238755</v>
      </c>
      <c r="CW24" s="139">
        <v>90.755227552275514</v>
      </c>
      <c r="CX24" s="142">
        <v>0.3183391003460207</v>
      </c>
      <c r="CY24" s="30">
        <v>285.08979089790898</v>
      </c>
      <c r="CZ24" s="797">
        <v>19.729397293972941</v>
      </c>
      <c r="DA24" s="143">
        <v>8.2304526748971193E-2</v>
      </c>
      <c r="DB24" s="797">
        <v>135.14637146371464</v>
      </c>
      <c r="DC24" s="143">
        <v>0.56378600823045266</v>
      </c>
      <c r="DD24" s="797">
        <v>84.836408364083638</v>
      </c>
      <c r="DE24" s="143">
        <v>0.35390946502057613</v>
      </c>
      <c r="DF24" s="30">
        <v>239.71217712177122</v>
      </c>
      <c r="DG24" s="797">
        <v>0.98646986469864695</v>
      </c>
      <c r="DH24" s="143">
        <v>2.1739130434782605E-2</v>
      </c>
      <c r="DI24" s="797">
        <v>38.47232472324724</v>
      </c>
      <c r="DJ24" s="143">
        <v>0.84782608695652173</v>
      </c>
      <c r="DK24" s="797">
        <v>5.9188191881918817</v>
      </c>
      <c r="DL24" s="143">
        <v>0.13043478260869562</v>
      </c>
      <c r="DM24" s="30">
        <v>45.377613776137771</v>
      </c>
      <c r="DN24" s="797">
        <v>0</v>
      </c>
      <c r="DO24" s="143">
        <v>0</v>
      </c>
      <c r="DP24" s="797">
        <v>0</v>
      </c>
      <c r="DQ24" s="143">
        <v>0</v>
      </c>
      <c r="DR24" s="797">
        <v>18.742927429274289</v>
      </c>
      <c r="DS24" s="143">
        <v>1</v>
      </c>
      <c r="DT24" s="30">
        <v>18.742927429274289</v>
      </c>
      <c r="DW24" s="133">
        <v>4.9323493234932352</v>
      </c>
      <c r="DX24" s="133">
        <v>14.797047970479705</v>
      </c>
      <c r="DY24" s="133">
        <v>68.066420664206646</v>
      </c>
      <c r="DZ24" s="133">
        <v>67.079950799507998</v>
      </c>
      <c r="EA24" s="133">
        <v>62.147601476014763</v>
      </c>
      <c r="EB24" s="133">
        <v>22.688806888068882</v>
      </c>
      <c r="EC24" s="133">
        <v>0</v>
      </c>
      <c r="ED24" s="133">
        <v>0.98646986469864695</v>
      </c>
      <c r="EE24" s="133">
        <v>28.607626076260768</v>
      </c>
      <c r="EF24" s="133">
        <v>9.8646986469864704</v>
      </c>
      <c r="EG24" s="133">
        <v>3.9458794587945878</v>
      </c>
      <c r="EH24" s="133">
        <v>1.9729397293972939</v>
      </c>
      <c r="EI24" s="133">
        <v>0</v>
      </c>
      <c r="EJ24" s="133">
        <v>0</v>
      </c>
      <c r="EK24" s="133">
        <v>0</v>
      </c>
      <c r="EL24" s="133">
        <v>0</v>
      </c>
      <c r="EM24" s="133">
        <v>18.742927429274289</v>
      </c>
      <c r="EN24" s="133">
        <v>0</v>
      </c>
    </row>
    <row r="25" spans="1:144" x14ac:dyDescent="0.2">
      <c r="A25" s="140">
        <v>97218</v>
      </c>
      <c r="B25" s="141" t="s">
        <v>15</v>
      </c>
      <c r="C25" s="135">
        <v>1696.9441118157526</v>
      </c>
      <c r="D25" s="142">
        <v>0.81913875598086139</v>
      </c>
      <c r="E25" s="393">
        <v>1313.347516446187</v>
      </c>
      <c r="F25" s="143">
        <v>0.77394859813084105</v>
      </c>
      <c r="G25" s="393">
        <v>369.71971595051144</v>
      </c>
      <c r="H25" s="143">
        <v>0.21787383177570088</v>
      </c>
      <c r="I25" s="393">
        <v>13.876879419054053</v>
      </c>
      <c r="J25" s="143">
        <v>8.1775700934579448E-3</v>
      </c>
      <c r="K25" s="324"/>
      <c r="L25" s="324">
        <v>0.63397129186602874</v>
      </c>
      <c r="M25" s="324">
        <v>0.17846889952153108</v>
      </c>
      <c r="N25" s="324">
        <v>6.6985645933014364E-3</v>
      </c>
      <c r="P25" s="141" t="s">
        <v>15</v>
      </c>
      <c r="Q25" s="135">
        <v>1565.1137573347387</v>
      </c>
      <c r="R25" s="142">
        <v>0.9223130841121493</v>
      </c>
      <c r="S25" s="135">
        <v>123.90070909869689</v>
      </c>
      <c r="T25" s="142">
        <v>7.3014018691588786E-2</v>
      </c>
      <c r="U25" s="135">
        <v>7.9296453823166004</v>
      </c>
      <c r="V25" s="142">
        <v>4.6728971962616819E-3</v>
      </c>
      <c r="W25" s="375">
        <v>1284.6025519352891</v>
      </c>
      <c r="X25" s="143">
        <v>0.97811320754716957</v>
      </c>
      <c r="Y25" s="375">
        <v>22.797730474160225</v>
      </c>
      <c r="Z25" s="143">
        <v>1.7358490566037735E-2</v>
      </c>
      <c r="AA25" s="375">
        <v>5.9472340367374503</v>
      </c>
      <c r="AB25" s="143">
        <v>4.528301886792453E-3</v>
      </c>
      <c r="AC25" s="375">
        <v>274.56397136271232</v>
      </c>
      <c r="AD25" s="143">
        <v>0.74262734584450418</v>
      </c>
      <c r="AE25" s="375">
        <v>93.173333242220053</v>
      </c>
      <c r="AF25" s="143">
        <v>0.25201072386058987</v>
      </c>
      <c r="AG25" s="375">
        <v>1.9824113455791501</v>
      </c>
      <c r="AH25" s="143">
        <v>5.3619302949061672E-3</v>
      </c>
      <c r="AI25" s="375">
        <v>5.9472340367374503</v>
      </c>
      <c r="AJ25" s="143">
        <v>0.42857142857142849</v>
      </c>
      <c r="AK25" s="375">
        <v>7.9296453823166004</v>
      </c>
      <c r="AL25" s="143">
        <v>0.5714285714285714</v>
      </c>
      <c r="AM25" s="375">
        <v>0</v>
      </c>
      <c r="AN25" s="143">
        <v>0</v>
      </c>
      <c r="AP25" s="141" t="s">
        <v>15</v>
      </c>
      <c r="AQ25" s="488">
        <v>13.876879419054053</v>
      </c>
      <c r="AR25" s="490">
        <v>8.1775700934579448E-3</v>
      </c>
      <c r="AS25" s="488">
        <v>99.120567278957509</v>
      </c>
      <c r="AT25" s="490">
        <v>5.8411214953271028E-2</v>
      </c>
      <c r="AU25" s="488">
        <v>355.84283653145729</v>
      </c>
      <c r="AV25" s="490">
        <v>0.2096962616822429</v>
      </c>
      <c r="AW25" s="488">
        <v>654.1957440411195</v>
      </c>
      <c r="AX25" s="490">
        <v>0.38551401869158874</v>
      </c>
      <c r="AY25" s="488">
        <v>377.64936133282805</v>
      </c>
      <c r="AZ25" s="490">
        <v>0.22254672897196257</v>
      </c>
      <c r="BA25" s="135">
        <v>196.25872321233584</v>
      </c>
      <c r="BB25" s="142">
        <v>0.11565420560747661</v>
      </c>
      <c r="BC25" s="797">
        <v>0.99120567278957505</v>
      </c>
      <c r="BD25" s="324">
        <v>7.5471698113207554E-4</v>
      </c>
      <c r="BE25" s="797">
        <v>52.533900657847482</v>
      </c>
      <c r="BF25" s="324">
        <v>4.0000000000000008E-2</v>
      </c>
      <c r="BG25" s="797">
        <v>220.0476593592856</v>
      </c>
      <c r="BH25" s="324">
        <v>0.16754716981132073</v>
      </c>
      <c r="BI25" s="797">
        <v>530.2950349424226</v>
      </c>
      <c r="BJ25" s="324">
        <v>0.4037735849056604</v>
      </c>
      <c r="BK25" s="797">
        <v>333.04510605729718</v>
      </c>
      <c r="BL25" s="324">
        <v>0.25358490566037734</v>
      </c>
      <c r="BM25" s="797">
        <v>176.43460975654435</v>
      </c>
      <c r="BN25" s="324">
        <v>0.13433962264150945</v>
      </c>
      <c r="BO25" s="355">
        <v>1313.3475164461868</v>
      </c>
      <c r="BP25" s="797">
        <v>9.9120567278957523</v>
      </c>
      <c r="BQ25" s="665">
        <v>2.6809651474530839E-2</v>
      </c>
      <c r="BR25" s="797">
        <v>43.613049602741299</v>
      </c>
      <c r="BS25" s="665">
        <v>0.11796246648793567</v>
      </c>
      <c r="BT25" s="797">
        <v>133.8127658265926</v>
      </c>
      <c r="BU25" s="665">
        <v>0.36193029490616618</v>
      </c>
      <c r="BV25" s="797">
        <v>118.944680734749</v>
      </c>
      <c r="BW25" s="665">
        <v>0.32171581769437002</v>
      </c>
      <c r="BX25" s="797">
        <v>43.613049602741299</v>
      </c>
      <c r="BY25" s="665">
        <v>0.11796246648793567</v>
      </c>
      <c r="BZ25" s="797">
        <v>19.824113455791501</v>
      </c>
      <c r="CA25" s="665">
        <v>5.361930294906167E-2</v>
      </c>
      <c r="CB25" s="194">
        <v>369.71971595051144</v>
      </c>
      <c r="CD25" s="797">
        <v>2.9736170183687252</v>
      </c>
      <c r="CE25" s="194"/>
      <c r="CF25" s="797">
        <v>2.9736170183687252</v>
      </c>
      <c r="CG25" s="194"/>
      <c r="CH25" s="797">
        <v>1.9824113455791501</v>
      </c>
      <c r="CI25" s="194"/>
      <c r="CJ25" s="797">
        <v>4.9560283639478753</v>
      </c>
      <c r="CK25" s="194"/>
      <c r="CL25" s="797">
        <v>0.99120567278957505</v>
      </c>
      <c r="CM25" s="194"/>
      <c r="CN25" s="797">
        <v>0</v>
      </c>
      <c r="CO25" s="194">
        <v>13.876879419054049</v>
      </c>
      <c r="CR25" s="141" t="s">
        <v>15</v>
      </c>
      <c r="CS25" s="139">
        <v>108.04141833406368</v>
      </c>
      <c r="CT25" s="142">
        <v>6.6789215686274522E-2</v>
      </c>
      <c r="CU25" s="139">
        <v>974.35517635215217</v>
      </c>
      <c r="CV25" s="142">
        <v>0.6023284313725491</v>
      </c>
      <c r="CW25" s="139">
        <v>535.2510633063705</v>
      </c>
      <c r="CX25" s="142">
        <v>0.33088235294117652</v>
      </c>
      <c r="CY25" s="30">
        <v>1617.6476579925861</v>
      </c>
      <c r="CZ25" s="797">
        <v>71.366808440849411</v>
      </c>
      <c r="DA25" s="143">
        <v>5.629397967161847E-2</v>
      </c>
      <c r="DB25" s="797">
        <v>769.17560208471014</v>
      </c>
      <c r="DC25" s="143">
        <v>0.60672400312744335</v>
      </c>
      <c r="DD25" s="797">
        <v>427.20964497230682</v>
      </c>
      <c r="DE25" s="143">
        <v>0.33698201720093829</v>
      </c>
      <c r="DF25" s="30">
        <v>1267.7520554978662</v>
      </c>
      <c r="DG25" s="797">
        <v>36.674609893214274</v>
      </c>
      <c r="DH25" s="143">
        <v>0.10481586402266288</v>
      </c>
      <c r="DI25" s="797">
        <v>205.17957426744204</v>
      </c>
      <c r="DJ25" s="143">
        <v>0.58640226628895187</v>
      </c>
      <c r="DK25" s="797">
        <v>108.04141833406368</v>
      </c>
      <c r="DL25" s="143">
        <v>0.30878186968838528</v>
      </c>
      <c r="DM25" s="30">
        <v>349.89560249471998</v>
      </c>
      <c r="DN25" s="797">
        <v>0</v>
      </c>
      <c r="DO25" s="143">
        <v>0</v>
      </c>
      <c r="DP25" s="797">
        <v>32.709787202055978</v>
      </c>
      <c r="DQ25" s="143">
        <v>0.18232044198895034</v>
      </c>
      <c r="DR25" s="797">
        <v>146.69843957285707</v>
      </c>
      <c r="DS25" s="143">
        <v>0.81767955801104975</v>
      </c>
      <c r="DT25" s="30">
        <v>179.40822677491303</v>
      </c>
      <c r="DW25" s="133">
        <v>10.903262400685325</v>
      </c>
      <c r="DX25" s="133">
        <v>60.463546040164083</v>
      </c>
      <c r="DY25" s="133">
        <v>307.27375856476823</v>
      </c>
      <c r="DZ25" s="133">
        <v>461.90184351994191</v>
      </c>
      <c r="EA25" s="133">
        <v>332.05390038450764</v>
      </c>
      <c r="EB25" s="133">
        <v>95.155744587799205</v>
      </c>
      <c r="EC25" s="133">
        <v>9.9120567278957505</v>
      </c>
      <c r="ED25" s="133">
        <v>26.762553165318522</v>
      </c>
      <c r="EE25" s="133">
        <v>87.226099205482598</v>
      </c>
      <c r="EF25" s="133">
        <v>117.95347506195944</v>
      </c>
      <c r="EG25" s="133">
        <v>95.155744587799205</v>
      </c>
      <c r="EH25" s="133">
        <v>12.885673746264477</v>
      </c>
      <c r="EI25" s="133">
        <v>0</v>
      </c>
      <c r="EJ25" s="133">
        <v>0</v>
      </c>
      <c r="EK25" s="133">
        <v>17.841702110212349</v>
      </c>
      <c r="EL25" s="133">
        <v>14.868085091843627</v>
      </c>
      <c r="EM25" s="133">
        <v>69.384397095270245</v>
      </c>
      <c r="EN25" s="133">
        <v>77.314042477586838</v>
      </c>
    </row>
    <row r="26" spans="1:144" x14ac:dyDescent="0.2">
      <c r="A26" s="140">
        <v>97233</v>
      </c>
      <c r="B26" s="141" t="s">
        <v>16</v>
      </c>
      <c r="C26" s="135">
        <v>649.81590561265864</v>
      </c>
      <c r="D26" s="142">
        <v>0.81219128233603788</v>
      </c>
      <c r="E26" s="393">
        <v>512.48132346187481</v>
      </c>
      <c r="F26" s="143">
        <v>0.78865617020977319</v>
      </c>
      <c r="G26" s="393">
        <v>127.37399884100968</v>
      </c>
      <c r="H26" s="143">
        <v>0.19601551414922522</v>
      </c>
      <c r="I26" s="393">
        <v>9.9605833097741279</v>
      </c>
      <c r="J26" s="143">
        <v>1.5328315641001589E-2</v>
      </c>
      <c r="K26" s="324"/>
      <c r="L26" s="324">
        <v>0.64053966620490421</v>
      </c>
      <c r="M26" s="324">
        <v>0.15920209179461697</v>
      </c>
      <c r="N26" s="324">
        <v>1.2449524336516627E-2</v>
      </c>
      <c r="P26" s="141" t="s">
        <v>16</v>
      </c>
      <c r="Q26" s="135">
        <v>609.0069319585773</v>
      </c>
      <c r="R26" s="142">
        <v>0.93719917702598265</v>
      </c>
      <c r="S26" s="135">
        <v>36.819046539979354</v>
      </c>
      <c r="T26" s="142">
        <v>5.6660734558760403E-2</v>
      </c>
      <c r="U26" s="135">
        <v>3.9899271141017998</v>
      </c>
      <c r="V26" s="142">
        <v>6.1400884152566591E-3</v>
      </c>
      <c r="W26" s="375">
        <v>505.51555790025702</v>
      </c>
      <c r="X26" s="143">
        <v>0.98640776699029109</v>
      </c>
      <c r="Y26" s="375">
        <v>4.9755468297269401</v>
      </c>
      <c r="Z26" s="143">
        <v>9.7087378640776708E-3</v>
      </c>
      <c r="AA26" s="375">
        <v>1.990218731890776</v>
      </c>
      <c r="AB26" s="143">
        <v>3.8834951456310682E-3</v>
      </c>
      <c r="AC26" s="375">
        <v>98.515827228593409</v>
      </c>
      <c r="AD26" s="143">
        <v>0.77343749999999989</v>
      </c>
      <c r="AE26" s="375">
        <v>28.85817161241625</v>
      </c>
      <c r="AF26" s="143">
        <v>0.22656249999999994</v>
      </c>
      <c r="AG26" s="375">
        <v>0</v>
      </c>
      <c r="AH26" s="143">
        <v>0</v>
      </c>
      <c r="AI26" s="375">
        <v>4.9755468297269401</v>
      </c>
      <c r="AJ26" s="143">
        <v>0.49952363982986137</v>
      </c>
      <c r="AK26" s="375">
        <v>2.985328097836164</v>
      </c>
      <c r="AL26" s="143">
        <v>0.29971418389791682</v>
      </c>
      <c r="AM26" s="375">
        <v>1.999708382211024</v>
      </c>
      <c r="AN26" s="143">
        <v>0.20076217627222182</v>
      </c>
      <c r="AP26" s="141" t="s">
        <v>16</v>
      </c>
      <c r="AQ26" s="488">
        <v>6.9657655616177161</v>
      </c>
      <c r="AR26" s="490">
        <v>1.0719598430035752E-2</v>
      </c>
      <c r="AS26" s="488">
        <v>36.819046539979354</v>
      </c>
      <c r="AT26" s="490">
        <v>5.6660734558760403E-2</v>
      </c>
      <c r="AU26" s="488">
        <v>167.17837347882519</v>
      </c>
      <c r="AV26" s="490">
        <v>0.25727036232085804</v>
      </c>
      <c r="AW26" s="488">
        <v>234.85055518827167</v>
      </c>
      <c r="AX26" s="490">
        <v>0.36141090601168058</v>
      </c>
      <c r="AY26" s="488">
        <v>136.33472795967828</v>
      </c>
      <c r="AZ26" s="490">
        <v>0.20980515678688927</v>
      </c>
      <c r="BA26" s="135">
        <v>67.667436884286374</v>
      </c>
      <c r="BB26" s="142">
        <v>0.10413324189177586</v>
      </c>
      <c r="BC26" s="797">
        <v>2.985328097836164</v>
      </c>
      <c r="BD26" s="324">
        <v>5.8252427184466039E-3</v>
      </c>
      <c r="BE26" s="797">
        <v>22.887515416743923</v>
      </c>
      <c r="BF26" s="324">
        <v>4.4660194174757292E-2</v>
      </c>
      <c r="BG26" s="797">
        <v>111.45224898588346</v>
      </c>
      <c r="BH26" s="324">
        <v>0.21747572815533986</v>
      </c>
      <c r="BI26" s="797">
        <v>187.08056079773291</v>
      </c>
      <c r="BJ26" s="324">
        <v>0.36504854368932044</v>
      </c>
      <c r="BK26" s="797">
        <v>122.39845201128271</v>
      </c>
      <c r="BL26" s="324">
        <v>0.23883495145631073</v>
      </c>
      <c r="BM26" s="797">
        <v>65.677218152395596</v>
      </c>
      <c r="BN26" s="324">
        <v>0.12815533980582525</v>
      </c>
      <c r="BO26" s="355">
        <v>512.48132346187469</v>
      </c>
      <c r="BP26" s="797">
        <v>3.9804374637815521</v>
      </c>
      <c r="BQ26" s="665">
        <v>3.1249999999999997E-2</v>
      </c>
      <c r="BR26" s="797">
        <v>12.936421757290043</v>
      </c>
      <c r="BS26" s="665">
        <v>0.10156249999999999</v>
      </c>
      <c r="BT26" s="797">
        <v>51.74568702916018</v>
      </c>
      <c r="BU26" s="665">
        <v>0.40625</v>
      </c>
      <c r="BV26" s="797">
        <v>44.779921467542465</v>
      </c>
      <c r="BW26" s="665">
        <v>0.3515625</v>
      </c>
      <c r="BX26" s="797">
        <v>11.941312391344656</v>
      </c>
      <c r="BY26" s="665">
        <v>9.3749999999999986E-2</v>
      </c>
      <c r="BZ26" s="797">
        <v>1.990218731890776</v>
      </c>
      <c r="CA26" s="665">
        <v>1.5624999999999998E-2</v>
      </c>
      <c r="CB26" s="194">
        <v>127.37399884100968</v>
      </c>
      <c r="CD26" s="797">
        <v>0</v>
      </c>
      <c r="CE26" s="194"/>
      <c r="CF26" s="797">
        <v>0.99510936594538801</v>
      </c>
      <c r="CG26" s="194"/>
      <c r="CH26" s="797">
        <v>3.9804374637815521</v>
      </c>
      <c r="CI26" s="194"/>
      <c r="CJ26" s="797">
        <v>2.9900729229962879</v>
      </c>
      <c r="CK26" s="194"/>
      <c r="CL26" s="797">
        <v>1.9949635570508999</v>
      </c>
      <c r="CM26" s="194"/>
      <c r="CN26" s="797">
        <v>0</v>
      </c>
      <c r="CO26" s="194">
        <v>9.9605833097741296</v>
      </c>
      <c r="CR26" s="141" t="s">
        <v>16</v>
      </c>
      <c r="CS26" s="139">
        <v>34.828827808088576</v>
      </c>
      <c r="CT26" s="142">
        <v>5.4858934169278999E-2</v>
      </c>
      <c r="CU26" s="139">
        <v>391.07798081653743</v>
      </c>
      <c r="CV26" s="142">
        <v>0.61598746081504707</v>
      </c>
      <c r="CW26" s="139">
        <v>208.97296684853148</v>
      </c>
      <c r="CX26" s="142">
        <v>0.32915360501567403</v>
      </c>
      <c r="CY26" s="30">
        <v>634.87977547315745</v>
      </c>
      <c r="CZ26" s="797">
        <v>26.867952880525475</v>
      </c>
      <c r="DA26" s="143">
        <v>5.2941176470588241E-2</v>
      </c>
      <c r="DB26" s="797">
        <v>306.49368471117947</v>
      </c>
      <c r="DC26" s="143">
        <v>0.60392156862745094</v>
      </c>
      <c r="DD26" s="797">
        <v>174.14413904044289</v>
      </c>
      <c r="DE26" s="143">
        <v>0.34313725490196079</v>
      </c>
      <c r="DF26" s="30">
        <v>507.50577663214784</v>
      </c>
      <c r="DG26" s="797">
        <v>7.9608749275631041</v>
      </c>
      <c r="DH26" s="143">
        <v>6.25E-2</v>
      </c>
      <c r="DI26" s="797">
        <v>84.584296105357978</v>
      </c>
      <c r="DJ26" s="143">
        <v>0.6640625</v>
      </c>
      <c r="DK26" s="797">
        <v>34.828827808088576</v>
      </c>
      <c r="DL26" s="143">
        <v>0.27343749999999994</v>
      </c>
      <c r="DM26" s="30">
        <v>127.37399884100967</v>
      </c>
      <c r="DN26" s="797">
        <v>0.99510936594538801</v>
      </c>
      <c r="DO26" s="143">
        <v>1.6393442622950821E-2</v>
      </c>
      <c r="DP26" s="797">
        <v>11.941312391344656</v>
      </c>
      <c r="DQ26" s="143">
        <v>0.19672131147540983</v>
      </c>
      <c r="DR26" s="797">
        <v>47.765249565378625</v>
      </c>
      <c r="DS26" s="143">
        <v>0.78688524590163933</v>
      </c>
      <c r="DT26" s="30">
        <v>60.701671322668666</v>
      </c>
      <c r="DW26" s="133">
        <v>2.985328097836164</v>
      </c>
      <c r="DX26" s="133">
        <v>23.882624782689312</v>
      </c>
      <c r="DY26" s="133">
        <v>116.42779581561039</v>
      </c>
      <c r="DZ26" s="133">
        <v>190.06588889556906</v>
      </c>
      <c r="EA26" s="133">
        <v>138.32020186640892</v>
      </c>
      <c r="EB26" s="133">
        <v>35.823937174033972</v>
      </c>
      <c r="EC26" s="133">
        <v>0.99510936594538801</v>
      </c>
      <c r="ED26" s="133">
        <v>6.9657655616177161</v>
      </c>
      <c r="EE26" s="133">
        <v>38.809265271870132</v>
      </c>
      <c r="EF26" s="133">
        <v>45.775030833487847</v>
      </c>
      <c r="EG26" s="133">
        <v>27.863062246470861</v>
      </c>
      <c r="EH26" s="133">
        <v>6.9657655616177161</v>
      </c>
      <c r="EI26" s="133">
        <v>0</v>
      </c>
      <c r="EJ26" s="133">
        <v>0.99510936594538801</v>
      </c>
      <c r="EK26" s="133">
        <v>1.990218731890776</v>
      </c>
      <c r="EL26" s="133">
        <v>9.9510936594538801</v>
      </c>
      <c r="EM26" s="133">
        <v>34.828827808088583</v>
      </c>
      <c r="EN26" s="133">
        <v>12.936421757290043</v>
      </c>
    </row>
    <row r="27" spans="1:144" x14ac:dyDescent="0.2">
      <c r="A27" s="140">
        <v>97219</v>
      </c>
      <c r="B27" s="141" t="s">
        <v>31</v>
      </c>
      <c r="C27" s="135">
        <v>496.00465278209748</v>
      </c>
      <c r="D27" s="142">
        <v>0.70388349514563109</v>
      </c>
      <c r="E27" s="393">
        <v>379.70011350905395</v>
      </c>
      <c r="F27" s="143">
        <v>0.76551724137931043</v>
      </c>
      <c r="G27" s="393">
        <v>112.88381752971875</v>
      </c>
      <c r="H27" s="143">
        <v>0.22758620689655176</v>
      </c>
      <c r="I27" s="393">
        <v>3.42072174332481</v>
      </c>
      <c r="J27" s="143">
        <v>6.8965517241379309E-3</v>
      </c>
      <c r="K27" s="324"/>
      <c r="L27" s="324">
        <v>0.53883495145631066</v>
      </c>
      <c r="M27" s="324">
        <v>0.16019417475728157</v>
      </c>
      <c r="N27" s="324">
        <v>4.8543689320388345E-3</v>
      </c>
      <c r="P27" s="141" t="s">
        <v>31</v>
      </c>
      <c r="Q27" s="135">
        <v>474.34008174104031</v>
      </c>
      <c r="R27" s="142">
        <v>0.95632183908045965</v>
      </c>
      <c r="S27" s="135">
        <v>17.103608716624052</v>
      </c>
      <c r="T27" s="142">
        <v>3.4482758620689655E-2</v>
      </c>
      <c r="U27" s="135">
        <v>4.5609623244330804</v>
      </c>
      <c r="V27" s="142">
        <v>9.1954022988505746E-3</v>
      </c>
      <c r="W27" s="375">
        <v>370.57818886018777</v>
      </c>
      <c r="X27" s="143">
        <v>0.97597597597597596</v>
      </c>
      <c r="Y27" s="375">
        <v>5.7012029055413507</v>
      </c>
      <c r="Z27" s="143">
        <v>1.5015015015015015E-2</v>
      </c>
      <c r="AA27" s="375">
        <v>3.42072174332481</v>
      </c>
      <c r="AB27" s="143">
        <v>9.0090090090090089E-3</v>
      </c>
      <c r="AC27" s="375">
        <v>101.48141171863602</v>
      </c>
      <c r="AD27" s="143">
        <v>0.89898989898989878</v>
      </c>
      <c r="AE27" s="375">
        <v>10.26216522997443</v>
      </c>
      <c r="AF27" s="143">
        <v>9.0909090909090884E-2</v>
      </c>
      <c r="AG27" s="375">
        <v>1.1402405811082701</v>
      </c>
      <c r="AH27" s="143">
        <v>1.01010101010101E-2</v>
      </c>
      <c r="AI27" s="375">
        <v>2.2804811622165402</v>
      </c>
      <c r="AJ27" s="143">
        <v>0.66666666666666674</v>
      </c>
      <c r="AK27" s="375">
        <v>1.1402405811082701</v>
      </c>
      <c r="AL27" s="143">
        <v>0.33333333333333337</v>
      </c>
      <c r="AM27" s="375">
        <v>0</v>
      </c>
      <c r="AN27" s="143">
        <v>0</v>
      </c>
      <c r="AP27" s="141" t="s">
        <v>31</v>
      </c>
      <c r="AQ27" s="488">
        <v>10.26216522997443</v>
      </c>
      <c r="AR27" s="490">
        <v>2.0689655172413793E-2</v>
      </c>
      <c r="AS27" s="488">
        <v>46.749863825439064</v>
      </c>
      <c r="AT27" s="490">
        <v>9.4252873563218376E-2</v>
      </c>
      <c r="AU27" s="488">
        <v>147.0910349629668</v>
      </c>
      <c r="AV27" s="490">
        <v>0.29655172413793096</v>
      </c>
      <c r="AW27" s="488">
        <v>149.37151612518335</v>
      </c>
      <c r="AX27" s="490">
        <v>0.30114942528735628</v>
      </c>
      <c r="AY27" s="488">
        <v>92.359487069769884</v>
      </c>
      <c r="AZ27" s="490">
        <v>0.18620689655172415</v>
      </c>
      <c r="BA27" s="135">
        <v>50.170585568763876</v>
      </c>
      <c r="BB27" s="142">
        <v>0.10114942528735631</v>
      </c>
      <c r="BC27" s="797">
        <v>2.2804811622165402</v>
      </c>
      <c r="BD27" s="324">
        <v>6.0060060060060068E-3</v>
      </c>
      <c r="BE27" s="797">
        <v>23.945052203273669</v>
      </c>
      <c r="BF27" s="324">
        <v>6.3063063063063057E-2</v>
      </c>
      <c r="BG27" s="797">
        <v>95.780208813094674</v>
      </c>
      <c r="BH27" s="324">
        <v>0.25225225225225223</v>
      </c>
      <c r="BI27" s="797">
        <v>135.68862915188413</v>
      </c>
      <c r="BJ27" s="324">
        <v>0.35735735735735735</v>
      </c>
      <c r="BK27" s="797">
        <v>79.816840677578909</v>
      </c>
      <c r="BL27" s="324">
        <v>0.21021021021021025</v>
      </c>
      <c r="BM27" s="797">
        <v>42.188901501005986</v>
      </c>
      <c r="BN27" s="324">
        <v>0.1111111111111111</v>
      </c>
      <c r="BO27" s="355">
        <v>379.70011350905389</v>
      </c>
      <c r="BP27" s="797">
        <v>7.9816840677578904</v>
      </c>
      <c r="BQ27" s="665">
        <v>7.0707070707070704E-2</v>
      </c>
      <c r="BR27" s="797">
        <v>22.804811622165399</v>
      </c>
      <c r="BS27" s="665">
        <v>0.20202020202020199</v>
      </c>
      <c r="BT27" s="797">
        <v>50.170585568763883</v>
      </c>
      <c r="BU27" s="665">
        <v>0.44444444444444442</v>
      </c>
      <c r="BV27" s="797">
        <v>12.542646392190971</v>
      </c>
      <c r="BW27" s="665">
        <v>0.1111111111111111</v>
      </c>
      <c r="BX27" s="797">
        <v>11.4024058110827</v>
      </c>
      <c r="BY27" s="665">
        <v>0.10101010101010099</v>
      </c>
      <c r="BZ27" s="797">
        <v>7.9816840677578904</v>
      </c>
      <c r="CA27" s="665">
        <v>7.0707070707070704E-2</v>
      </c>
      <c r="CB27" s="194">
        <v>112.88381752971874</v>
      </c>
      <c r="CD27" s="797">
        <v>0</v>
      </c>
      <c r="CE27" s="194"/>
      <c r="CF27" s="797">
        <v>0</v>
      </c>
      <c r="CG27" s="194"/>
      <c r="CH27" s="797">
        <v>1.1402405811082701</v>
      </c>
      <c r="CI27" s="194"/>
      <c r="CJ27" s="797">
        <v>1.1402405811082701</v>
      </c>
      <c r="CK27" s="194"/>
      <c r="CL27" s="797">
        <v>1.1402405811082701</v>
      </c>
      <c r="CM27" s="194"/>
      <c r="CN27" s="797">
        <v>0</v>
      </c>
      <c r="CO27" s="194">
        <v>3.42072174332481</v>
      </c>
      <c r="CR27" s="141" t="s">
        <v>31</v>
      </c>
      <c r="CS27" s="139">
        <v>33.066976852139831</v>
      </c>
      <c r="CT27" s="142">
        <v>6.9544364508393283E-2</v>
      </c>
      <c r="CU27" s="139">
        <v>329.52952794029005</v>
      </c>
      <c r="CV27" s="142">
        <v>0.69304556354916058</v>
      </c>
      <c r="CW27" s="139">
        <v>112.88381752971875</v>
      </c>
      <c r="CX27" s="142">
        <v>0.23741007194244607</v>
      </c>
      <c r="CY27" s="30">
        <v>475.48032232214865</v>
      </c>
      <c r="CZ27" s="797">
        <v>28.506014527706753</v>
      </c>
      <c r="DA27" s="143">
        <v>7.8616352201257872E-2</v>
      </c>
      <c r="DB27" s="797">
        <v>265.67605539822694</v>
      </c>
      <c r="DC27" s="143">
        <v>0.73270440251572333</v>
      </c>
      <c r="DD27" s="797">
        <v>68.414434866496208</v>
      </c>
      <c r="DE27" s="143">
        <v>0.18867924528301888</v>
      </c>
      <c r="DF27" s="30">
        <v>362.59650479242987</v>
      </c>
      <c r="DG27" s="797">
        <v>4.5609623244330804</v>
      </c>
      <c r="DH27" s="143">
        <v>4.0404040404040401E-2</v>
      </c>
      <c r="DI27" s="797">
        <v>63.853472542063123</v>
      </c>
      <c r="DJ27" s="143">
        <v>0.56565656565656564</v>
      </c>
      <c r="DK27" s="797">
        <v>44.46938266322254</v>
      </c>
      <c r="DL27" s="143">
        <v>0.39393939393939398</v>
      </c>
      <c r="DM27" s="30">
        <v>112.88381752971874</v>
      </c>
      <c r="DN27" s="797">
        <v>0</v>
      </c>
      <c r="DO27" s="143">
        <v>0</v>
      </c>
      <c r="DP27" s="797">
        <v>1.1402405811082701</v>
      </c>
      <c r="DQ27" s="143">
        <v>8.4033613445378182E-3</v>
      </c>
      <c r="DR27" s="797">
        <v>134.54838857077584</v>
      </c>
      <c r="DS27" s="143">
        <v>0.99159663865546221</v>
      </c>
      <c r="DT27" s="30">
        <v>135.6886291518841</v>
      </c>
      <c r="DW27" s="133">
        <v>10.26216522997443</v>
      </c>
      <c r="DX27" s="133">
        <v>18.243849297732321</v>
      </c>
      <c r="DY27" s="133">
        <v>110.60333636750219</v>
      </c>
      <c r="DZ27" s="133">
        <v>155.07271903072473</v>
      </c>
      <c r="EA27" s="133">
        <v>66.133953704279662</v>
      </c>
      <c r="EB27" s="133">
        <v>2.2804811622165402</v>
      </c>
      <c r="EC27" s="133">
        <v>0</v>
      </c>
      <c r="ED27" s="133">
        <v>4.5609623244330804</v>
      </c>
      <c r="EE27" s="133">
        <v>36.487698595464643</v>
      </c>
      <c r="EF27" s="133">
        <v>27.36577394659848</v>
      </c>
      <c r="EG27" s="133">
        <v>43.329142082114267</v>
      </c>
      <c r="EH27" s="133">
        <v>1.1402405811082701</v>
      </c>
      <c r="EI27" s="133">
        <v>0</v>
      </c>
      <c r="EJ27" s="133">
        <v>0</v>
      </c>
      <c r="EK27" s="133">
        <v>1.1402405811082701</v>
      </c>
      <c r="EL27" s="133">
        <v>0</v>
      </c>
      <c r="EM27" s="133">
        <v>54.731547893196961</v>
      </c>
      <c r="EN27" s="133">
        <v>79.816840677578895</v>
      </c>
    </row>
    <row r="28" spans="1:144" x14ac:dyDescent="0.2">
      <c r="A28" s="140">
        <v>97225</v>
      </c>
      <c r="B28" s="144" t="s">
        <v>20</v>
      </c>
      <c r="C28" s="135">
        <v>1235</v>
      </c>
      <c r="D28" s="145">
        <v>0.66901408450704225</v>
      </c>
      <c r="E28" s="393">
        <v>916</v>
      </c>
      <c r="F28" s="146">
        <v>0.74170040485829958</v>
      </c>
      <c r="G28" s="393">
        <v>260</v>
      </c>
      <c r="H28" s="146">
        <v>0.21052631578947367</v>
      </c>
      <c r="I28" s="393">
        <v>59</v>
      </c>
      <c r="J28" s="146">
        <v>4.7773279352226722E-2</v>
      </c>
      <c r="K28" s="324"/>
      <c r="L28" s="324">
        <v>0.49620801733477787</v>
      </c>
      <c r="M28" s="324">
        <v>0.14084507042253522</v>
      </c>
      <c r="N28" s="324">
        <v>3.1960996749729145E-2</v>
      </c>
      <c r="P28" s="144" t="s">
        <v>20</v>
      </c>
      <c r="Q28" s="135">
        <v>1146</v>
      </c>
      <c r="R28" s="145">
        <v>0.92793522267206474</v>
      </c>
      <c r="S28" s="135">
        <v>80</v>
      </c>
      <c r="T28" s="145">
        <v>6.4777327935222673E-2</v>
      </c>
      <c r="U28" s="135">
        <v>9</v>
      </c>
      <c r="V28" s="145">
        <v>7.2874493927125505E-3</v>
      </c>
      <c r="W28" s="375">
        <v>910</v>
      </c>
      <c r="X28" s="146">
        <v>0.99344978165938869</v>
      </c>
      <c r="Y28" s="375">
        <v>3</v>
      </c>
      <c r="Z28" s="146">
        <v>3.2751091703056767E-3</v>
      </c>
      <c r="AA28" s="375">
        <v>3</v>
      </c>
      <c r="AB28" s="146">
        <v>3.2751091703056767E-3</v>
      </c>
      <c r="AC28" s="375">
        <v>209</v>
      </c>
      <c r="AD28" s="146">
        <v>0.80384615384615388</v>
      </c>
      <c r="AE28" s="375">
        <v>45</v>
      </c>
      <c r="AF28" s="146">
        <v>0.17307692307692307</v>
      </c>
      <c r="AG28" s="375">
        <v>6</v>
      </c>
      <c r="AH28" s="146">
        <v>2.3076923076923078E-2</v>
      </c>
      <c r="AI28" s="375">
        <v>27</v>
      </c>
      <c r="AJ28" s="146">
        <v>0.4576271186440678</v>
      </c>
      <c r="AK28" s="375">
        <v>32</v>
      </c>
      <c r="AL28" s="146">
        <v>0.5423728813559322</v>
      </c>
      <c r="AM28" s="375">
        <v>0</v>
      </c>
      <c r="AN28" s="146">
        <v>0</v>
      </c>
      <c r="AP28" s="144" t="s">
        <v>20</v>
      </c>
      <c r="AQ28" s="488">
        <v>23</v>
      </c>
      <c r="AR28" s="491">
        <v>1.862348178137652E-2</v>
      </c>
      <c r="AS28" s="488">
        <v>126</v>
      </c>
      <c r="AT28" s="491">
        <v>0.10202429149797571</v>
      </c>
      <c r="AU28" s="488">
        <v>295</v>
      </c>
      <c r="AV28" s="491">
        <v>0.23886639676113361</v>
      </c>
      <c r="AW28" s="488">
        <v>437</v>
      </c>
      <c r="AX28" s="491">
        <v>0.35384615384615387</v>
      </c>
      <c r="AY28" s="488">
        <v>208</v>
      </c>
      <c r="AZ28" s="491">
        <v>0.16842105263157894</v>
      </c>
      <c r="BA28" s="135">
        <v>146</v>
      </c>
      <c r="BB28" s="145">
        <v>0.11821862348178137</v>
      </c>
      <c r="BC28" s="797">
        <v>9</v>
      </c>
      <c r="BD28" s="324">
        <v>9.8253275109170309E-3</v>
      </c>
      <c r="BE28" s="797">
        <v>59</v>
      </c>
      <c r="BF28" s="324">
        <v>6.4410480349344976E-2</v>
      </c>
      <c r="BG28" s="797">
        <v>190</v>
      </c>
      <c r="BH28" s="324">
        <v>0.20742358078602621</v>
      </c>
      <c r="BI28" s="797">
        <v>342</v>
      </c>
      <c r="BJ28" s="324">
        <v>0.37336244541484714</v>
      </c>
      <c r="BK28" s="797">
        <v>186</v>
      </c>
      <c r="BL28" s="324">
        <v>0.20305676855895197</v>
      </c>
      <c r="BM28" s="797">
        <v>130</v>
      </c>
      <c r="BN28" s="324">
        <v>0.14192139737991266</v>
      </c>
      <c r="BO28" s="356">
        <v>916</v>
      </c>
      <c r="BP28" s="797">
        <v>14</v>
      </c>
      <c r="BQ28" s="665">
        <v>5.3846153846153849E-2</v>
      </c>
      <c r="BR28" s="797">
        <v>54</v>
      </c>
      <c r="BS28" s="665">
        <v>0.2076923076923077</v>
      </c>
      <c r="BT28" s="797">
        <v>78</v>
      </c>
      <c r="BU28" s="665">
        <v>0.3</v>
      </c>
      <c r="BV28" s="797">
        <v>78</v>
      </c>
      <c r="BW28" s="665">
        <v>0.3</v>
      </c>
      <c r="BX28" s="797">
        <v>21</v>
      </c>
      <c r="BY28" s="665">
        <v>8.0769230769230774E-2</v>
      </c>
      <c r="BZ28" s="797">
        <v>15</v>
      </c>
      <c r="CA28" s="665">
        <v>5.7692307692307696E-2</v>
      </c>
      <c r="CB28" s="194">
        <v>260</v>
      </c>
      <c r="CD28" s="797">
        <v>0</v>
      </c>
      <c r="CE28" s="194"/>
      <c r="CF28" s="797">
        <v>13</v>
      </c>
      <c r="CG28" s="194"/>
      <c r="CH28" s="797">
        <v>27</v>
      </c>
      <c r="CI28" s="194"/>
      <c r="CJ28" s="797">
        <v>17</v>
      </c>
      <c r="CK28" s="194"/>
      <c r="CL28" s="797">
        <v>1</v>
      </c>
      <c r="CM28" s="194"/>
      <c r="CN28" s="797">
        <v>1</v>
      </c>
      <c r="CO28" s="194">
        <v>59</v>
      </c>
      <c r="CR28" s="144" t="s">
        <v>20</v>
      </c>
      <c r="CS28" s="139">
        <v>173</v>
      </c>
      <c r="CT28" s="145">
        <v>0.14939550949913644</v>
      </c>
      <c r="CU28" s="139">
        <v>602</v>
      </c>
      <c r="CV28" s="145">
        <v>0.51986183074265979</v>
      </c>
      <c r="CW28" s="139">
        <v>383</v>
      </c>
      <c r="CX28" s="145">
        <v>0.33074265975820377</v>
      </c>
      <c r="CY28" s="30">
        <v>1158</v>
      </c>
      <c r="CZ28" s="797">
        <v>108</v>
      </c>
      <c r="DA28" s="146">
        <v>0.11973392461197339</v>
      </c>
      <c r="DB28" s="797">
        <v>506</v>
      </c>
      <c r="DC28" s="146">
        <v>0.56097560975609762</v>
      </c>
      <c r="DD28" s="797">
        <v>288</v>
      </c>
      <c r="DE28" s="146">
        <v>0.31929046563192903</v>
      </c>
      <c r="DF28" s="30">
        <v>902</v>
      </c>
      <c r="DG28" s="797">
        <v>65</v>
      </c>
      <c r="DH28" s="146">
        <v>0.25390625</v>
      </c>
      <c r="DI28" s="797">
        <v>96</v>
      </c>
      <c r="DJ28" s="146">
        <v>0.375</v>
      </c>
      <c r="DK28" s="797">
        <v>95</v>
      </c>
      <c r="DL28" s="146">
        <v>0.37109375</v>
      </c>
      <c r="DM28" s="30">
        <v>256</v>
      </c>
      <c r="DN28" s="797">
        <v>24</v>
      </c>
      <c r="DO28" s="146">
        <v>7.4999999999999997E-2</v>
      </c>
      <c r="DP28" s="797">
        <v>29</v>
      </c>
      <c r="DQ28" s="146">
        <v>9.0624999999999997E-2</v>
      </c>
      <c r="DR28" s="797">
        <v>267</v>
      </c>
      <c r="DS28" s="146">
        <v>0.83437499999999998</v>
      </c>
      <c r="DT28" s="30">
        <v>320</v>
      </c>
      <c r="DW28" s="133">
        <v>27</v>
      </c>
      <c r="DX28" s="133">
        <v>81</v>
      </c>
      <c r="DY28" s="133">
        <v>301</v>
      </c>
      <c r="DZ28" s="133">
        <v>205</v>
      </c>
      <c r="EA28" s="133">
        <v>224</v>
      </c>
      <c r="EB28" s="133">
        <v>64</v>
      </c>
      <c r="EC28" s="133">
        <v>10</v>
      </c>
      <c r="ED28" s="133">
        <v>55</v>
      </c>
      <c r="EE28" s="133">
        <v>68</v>
      </c>
      <c r="EF28" s="133">
        <v>28</v>
      </c>
      <c r="EG28" s="133">
        <v>87</v>
      </c>
      <c r="EH28" s="133">
        <v>8</v>
      </c>
      <c r="EI28" s="133">
        <v>24</v>
      </c>
      <c r="EJ28" s="133">
        <v>0</v>
      </c>
      <c r="EK28" s="133">
        <v>21</v>
      </c>
      <c r="EL28" s="133">
        <v>8</v>
      </c>
      <c r="EM28" s="133">
        <v>235</v>
      </c>
      <c r="EN28" s="133">
        <v>32</v>
      </c>
    </row>
    <row r="29" spans="1:144" x14ac:dyDescent="0.2">
      <c r="A29" s="147"/>
      <c r="B29" s="153" t="s">
        <v>37</v>
      </c>
      <c r="C29" s="154">
        <v>7470.5915460902406</v>
      </c>
      <c r="D29" s="155">
        <v>0.76354551931656833</v>
      </c>
      <c r="E29" s="397">
        <v>5787.2001408078304</v>
      </c>
      <c r="F29" s="157">
        <v>0.77466424246371512</v>
      </c>
      <c r="G29" s="397">
        <v>1519.9315727999183</v>
      </c>
      <c r="H29" s="157">
        <v>0.20345531721586085</v>
      </c>
      <c r="I29" s="397">
        <v>163.4598324824922</v>
      </c>
      <c r="J29" s="157">
        <v>2.1880440320424084E-2</v>
      </c>
      <c r="K29" s="325"/>
      <c r="L29" s="324">
        <v>0.59149141130793337</v>
      </c>
      <c r="M29" s="324">
        <v>0.15534739584130161</v>
      </c>
      <c r="N29" s="324">
        <v>1.6706712167333389E-2</v>
      </c>
      <c r="P29" s="153" t="s">
        <v>37</v>
      </c>
      <c r="Q29" s="156">
        <v>6857.9845294169436</v>
      </c>
      <c r="R29" s="155">
        <v>0.9179975222987653</v>
      </c>
      <c r="S29" s="156">
        <v>570.99178087863618</v>
      </c>
      <c r="T29" s="155">
        <v>7.6431936795884212E-2</v>
      </c>
      <c r="U29" s="156">
        <v>41.615235794659569</v>
      </c>
      <c r="V29" s="155">
        <v>5.5705409053502658E-3</v>
      </c>
      <c r="W29" s="378">
        <v>5654.0573083755544</v>
      </c>
      <c r="X29" s="157">
        <v>0.97699356697663986</v>
      </c>
      <c r="Y29" s="378">
        <v>115.73664130627611</v>
      </c>
      <c r="Z29" s="157">
        <v>1.9998727966944053E-2</v>
      </c>
      <c r="AA29" s="378">
        <v>17.406191125999417</v>
      </c>
      <c r="AB29" s="157">
        <v>3.0077050564160548E-3</v>
      </c>
      <c r="AC29" s="378">
        <v>1112.6278694794796</v>
      </c>
      <c r="AD29" s="157">
        <v>0.73202497361764085</v>
      </c>
      <c r="AE29" s="378">
        <v>389.12848146739691</v>
      </c>
      <c r="AF29" s="157">
        <v>0.2560171052638705</v>
      </c>
      <c r="AG29" s="378">
        <v>18.175221853041588</v>
      </c>
      <c r="AH29" s="157">
        <v>1.1957921118488504E-2</v>
      </c>
      <c r="AI29" s="378">
        <v>91.299351561910441</v>
      </c>
      <c r="AJ29" s="157">
        <v>0.55854303883303746</v>
      </c>
      <c r="AK29" s="378">
        <v>66.126658104963198</v>
      </c>
      <c r="AL29" s="157">
        <v>0.40454377751822224</v>
      </c>
      <c r="AM29" s="378">
        <v>6.0338228156185671</v>
      </c>
      <c r="AN29" s="157">
        <v>3.6913183648740348E-2</v>
      </c>
      <c r="AP29" s="153" t="s">
        <v>37</v>
      </c>
      <c r="AQ29" s="494">
        <v>116.29824940113066</v>
      </c>
      <c r="AR29" s="495">
        <v>1.55674753041472E-2</v>
      </c>
      <c r="AS29" s="494">
        <v>555.32368454607524</v>
      </c>
      <c r="AT29" s="495">
        <v>7.4334633491869292E-2</v>
      </c>
      <c r="AU29" s="494">
        <v>1775.209589893233</v>
      </c>
      <c r="AV29" s="495">
        <v>0.23762637522624228</v>
      </c>
      <c r="AW29" s="494">
        <v>2756.9106442966304</v>
      </c>
      <c r="AX29" s="495">
        <v>0.3690351195467873</v>
      </c>
      <c r="AY29" s="494">
        <v>1464.6068674552807</v>
      </c>
      <c r="AZ29" s="495">
        <v>0.19604965127852395</v>
      </c>
      <c r="BA29" s="156">
        <v>802.24251049789041</v>
      </c>
      <c r="BB29" s="155">
        <v>0.10738674515242996</v>
      </c>
      <c r="BC29" s="800">
        <v>35.341709150706428</v>
      </c>
      <c r="BD29" s="215">
        <v>6.1068752230457879E-3</v>
      </c>
      <c r="BE29" s="800">
        <v>281.56987123616381</v>
      </c>
      <c r="BF29" s="215">
        <v>4.8653902471888548E-2</v>
      </c>
      <c r="BG29" s="800">
        <v>1170.7148429113358</v>
      </c>
      <c r="BH29" s="215">
        <v>0.20229382333888266</v>
      </c>
      <c r="BI29" s="800">
        <v>2284.9999696438522</v>
      </c>
      <c r="BJ29" s="215">
        <v>0.39483686654128597</v>
      </c>
      <c r="BK29" s="800">
        <v>1288.206102972521</v>
      </c>
      <c r="BL29" s="215">
        <v>0.22259574088147943</v>
      </c>
      <c r="BM29" s="800">
        <v>726.36764489325071</v>
      </c>
      <c r="BN29" s="215">
        <v>0.12551279154341771</v>
      </c>
      <c r="BO29" s="359">
        <v>5787.2001408078295</v>
      </c>
      <c r="BP29" s="800">
        <v>68.962934472334069</v>
      </c>
      <c r="BQ29" s="667">
        <v>4.537239419620389E-2</v>
      </c>
      <c r="BR29" s="800">
        <v>240.75897939252843</v>
      </c>
      <c r="BS29" s="667">
        <v>0.15840119627821006</v>
      </c>
      <c r="BT29" s="800">
        <v>547.31999985265952</v>
      </c>
      <c r="BU29" s="667">
        <v>0.36009515799742381</v>
      </c>
      <c r="BV29" s="800">
        <v>429.77047187699225</v>
      </c>
      <c r="BW29" s="667">
        <v>0.28275646059861576</v>
      </c>
      <c r="BX29" s="800">
        <v>162.25301414611647</v>
      </c>
      <c r="BY29" s="667">
        <v>0.10675020971320741</v>
      </c>
      <c r="BZ29" s="800">
        <v>70.86617305928749</v>
      </c>
      <c r="CA29" s="667">
        <v>4.6624581216338883E-2</v>
      </c>
      <c r="CB29" s="32">
        <v>1519.9315727999185</v>
      </c>
      <c r="CD29" s="800">
        <v>11.993605778090149</v>
      </c>
      <c r="CE29" s="32"/>
      <c r="CF29" s="800">
        <v>32.994833917383019</v>
      </c>
      <c r="CG29" s="32"/>
      <c r="CH29" s="800">
        <v>57.174747129237495</v>
      </c>
      <c r="CI29" s="32"/>
      <c r="CJ29" s="800">
        <v>42.140202775785852</v>
      </c>
      <c r="CK29" s="32"/>
      <c r="CL29" s="800">
        <v>14.147750336643496</v>
      </c>
      <c r="CM29" s="32"/>
      <c r="CN29" s="800">
        <v>5.0086925453521998</v>
      </c>
      <c r="CO29" s="364">
        <v>163.4598324824922</v>
      </c>
      <c r="CR29" s="153" t="s">
        <v>37</v>
      </c>
      <c r="CS29" s="154">
        <v>560.59727268170013</v>
      </c>
      <c r="CT29" s="155">
        <v>7.8621093093705421E-2</v>
      </c>
      <c r="CU29" s="154">
        <v>3969.5710329202216</v>
      </c>
      <c r="CV29" s="155">
        <v>0.55671340002843528</v>
      </c>
      <c r="CW29" s="154">
        <v>2600.1990121552358</v>
      </c>
      <c r="CX29" s="155">
        <v>0.36466550687785931</v>
      </c>
      <c r="CY29" s="32">
        <v>7130.3673177571573</v>
      </c>
      <c r="CZ29" s="800">
        <v>386.16928254338791</v>
      </c>
      <c r="DA29" s="157">
        <v>6.832056802711832E-2</v>
      </c>
      <c r="DB29" s="800">
        <v>3219.2624282173665</v>
      </c>
      <c r="DC29" s="157">
        <v>0.56954772859091718</v>
      </c>
      <c r="DD29" s="800">
        <v>2046.8819876573652</v>
      </c>
      <c r="DE29" s="157">
        <v>0.36213170338196449</v>
      </c>
      <c r="DF29" s="32">
        <v>5652.3136984181201</v>
      </c>
      <c r="DG29" s="800">
        <v>174.42799013831223</v>
      </c>
      <c r="DH29" s="157">
        <v>0.11801195021349334</v>
      </c>
      <c r="DI29" s="800">
        <v>750.3086047028554</v>
      </c>
      <c r="DJ29" s="157">
        <v>0.50763287264123835</v>
      </c>
      <c r="DK29" s="800">
        <v>553.31702449787076</v>
      </c>
      <c r="DL29" s="157">
        <v>0.37435517714526839</v>
      </c>
      <c r="DM29" s="32">
        <v>1478.0536193390383</v>
      </c>
      <c r="DN29" s="800">
        <v>29.017634312974998</v>
      </c>
      <c r="DO29" s="157">
        <v>2.1779494787978356E-2</v>
      </c>
      <c r="DP29" s="800">
        <v>415.01925747218218</v>
      </c>
      <c r="DQ29" s="157">
        <v>0.31149712817851472</v>
      </c>
      <c r="DR29" s="800">
        <v>888.30045558948837</v>
      </c>
      <c r="DS29" s="157">
        <v>0.66672337703350704</v>
      </c>
      <c r="DT29" s="32">
        <v>1332.3373473746453</v>
      </c>
      <c r="DW29" s="133"/>
      <c r="DX29" s="133"/>
      <c r="DY29" s="133"/>
      <c r="DZ29" s="133"/>
      <c r="EA29" s="133"/>
      <c r="EB29" s="133"/>
      <c r="EC29" s="133"/>
      <c r="ED29" s="133"/>
      <c r="EE29" s="133"/>
      <c r="EF29" s="133"/>
      <c r="EG29" s="133"/>
      <c r="EH29" s="133"/>
      <c r="EI29" s="133"/>
      <c r="EJ29" s="133"/>
      <c r="EK29" s="133"/>
      <c r="EL29" s="133"/>
      <c r="EM29" s="133"/>
      <c r="EN29" s="133"/>
    </row>
    <row r="30" spans="1:144" ht="13.5" thickBot="1" x14ac:dyDescent="0.25">
      <c r="A30" s="147"/>
      <c r="B30" s="148" t="s">
        <v>277</v>
      </c>
      <c r="C30" s="149">
        <v>34058.782233735663</v>
      </c>
      <c r="D30" s="150">
        <v>0.78375184396715525</v>
      </c>
      <c r="E30" s="395">
        <v>26696.31933696297</v>
      </c>
      <c r="F30" s="152">
        <v>0.78383070638737995</v>
      </c>
      <c r="G30" s="395">
        <v>6883.4315746549901</v>
      </c>
      <c r="H30" s="152">
        <v>0.20210445363007906</v>
      </c>
      <c r="I30" s="395">
        <v>479.03132211770492</v>
      </c>
      <c r="J30" s="152">
        <v>1.4064839982541074E-2</v>
      </c>
      <c r="K30" s="325"/>
      <c r="L30" s="324">
        <v>0.61432876148918691</v>
      </c>
      <c r="M30" s="324">
        <v>0.1583997382065489</v>
      </c>
      <c r="N30" s="324">
        <v>1.1023344271419537E-2</v>
      </c>
      <c r="P30" s="148" t="s">
        <v>277</v>
      </c>
      <c r="Q30" s="151">
        <v>29377.585383042468</v>
      </c>
      <c r="R30" s="150">
        <v>0.86255536623219575</v>
      </c>
      <c r="S30" s="151">
        <v>4554.2618110522271</v>
      </c>
      <c r="T30" s="150">
        <v>0.13371769371546033</v>
      </c>
      <c r="U30" s="151">
        <v>126.93503964097322</v>
      </c>
      <c r="V30" s="150">
        <v>3.7269400523440447E-3</v>
      </c>
      <c r="W30" s="377">
        <v>25281.903677588791</v>
      </c>
      <c r="X30" s="152">
        <v>0.94701832707642886</v>
      </c>
      <c r="Y30" s="377">
        <v>1330.6506182657049</v>
      </c>
      <c r="Z30" s="152">
        <v>4.9843972926384789E-2</v>
      </c>
      <c r="AA30" s="377">
        <v>83.765041108478073</v>
      </c>
      <c r="AB30" s="152">
        <v>3.1376999971864795E-3</v>
      </c>
      <c r="AC30" s="377">
        <v>3843.1672171375349</v>
      </c>
      <c r="AD30" s="152">
        <v>0.55832140923550344</v>
      </c>
      <c r="AE30" s="377">
        <v>3009.089443348465</v>
      </c>
      <c r="AF30" s="152">
        <v>0.43714961218297371</v>
      </c>
      <c r="AG30" s="377">
        <v>31.174914168989901</v>
      </c>
      <c r="AH30" s="152">
        <v>4.5289785815227548E-3</v>
      </c>
      <c r="AI30" s="377">
        <v>252.51448831614155</v>
      </c>
      <c r="AJ30" s="152">
        <v>0.52713565200668677</v>
      </c>
      <c r="AK30" s="377">
        <v>214.52174943805812</v>
      </c>
      <c r="AL30" s="152">
        <v>0.44782405561644473</v>
      </c>
      <c r="AM30" s="377">
        <v>11.995084363505244</v>
      </c>
      <c r="AN30" s="152">
        <v>2.504029237686858E-2</v>
      </c>
      <c r="AP30" s="148" t="s">
        <v>277</v>
      </c>
      <c r="AQ30" s="492">
        <v>398.52820461680653</v>
      </c>
      <c r="AR30" s="493">
        <v>1.1701187725439556E-2</v>
      </c>
      <c r="AS30" s="492">
        <v>2142.7714819598646</v>
      </c>
      <c r="AT30" s="493">
        <v>6.2913919448283201E-2</v>
      </c>
      <c r="AU30" s="492">
        <v>8889.2497606840989</v>
      </c>
      <c r="AV30" s="493">
        <v>0.26099728697519847</v>
      </c>
      <c r="AW30" s="492">
        <v>14253.791299457362</v>
      </c>
      <c r="AX30" s="493">
        <v>0.41850560603246695</v>
      </c>
      <c r="AY30" s="492">
        <v>6105.8206238586035</v>
      </c>
      <c r="AZ30" s="493">
        <v>0.17927301633852044</v>
      </c>
      <c r="BA30" s="151">
        <v>2268.620863158932</v>
      </c>
      <c r="BB30" s="150">
        <v>6.6608983480091477E-2</v>
      </c>
      <c r="BC30" s="798">
        <v>159.03179387885825</v>
      </c>
      <c r="BD30" s="216">
        <v>5.9570681587804994E-3</v>
      </c>
      <c r="BE30" s="798">
        <v>995.44647574027636</v>
      </c>
      <c r="BF30" s="216">
        <v>3.7287779756290565E-2</v>
      </c>
      <c r="BG30" s="798">
        <v>5769.6310722902863</v>
      </c>
      <c r="BH30" s="216">
        <v>0.21612084420573352</v>
      </c>
      <c r="BI30" s="798">
        <v>12100.635490433411</v>
      </c>
      <c r="BJ30" s="216">
        <v>0.45326980613687862</v>
      </c>
      <c r="BK30" s="798">
        <v>5557.1553472875348</v>
      </c>
      <c r="BL30" s="216">
        <v>0.20816185471655091</v>
      </c>
      <c r="BM30" s="798">
        <v>2114.4191573326075</v>
      </c>
      <c r="BN30" s="216">
        <v>7.9202647025765918E-2</v>
      </c>
      <c r="BO30" s="357">
        <v>26696.319336962973</v>
      </c>
      <c r="BP30" s="798">
        <v>179.50569142995838</v>
      </c>
      <c r="BQ30" s="666">
        <v>2.6077936488960528E-2</v>
      </c>
      <c r="BR30" s="798">
        <v>1041.0212604273058</v>
      </c>
      <c r="BS30" s="666">
        <v>0.15123579702025058</v>
      </c>
      <c r="BT30" s="798">
        <v>2960.9467299567796</v>
      </c>
      <c r="BU30" s="666">
        <v>0.43015561320593032</v>
      </c>
      <c r="BV30" s="798">
        <v>2050.2197248689181</v>
      </c>
      <c r="BW30" s="666">
        <v>0.29784849353596998</v>
      </c>
      <c r="BX30" s="798">
        <v>505.04937832953345</v>
      </c>
      <c r="BY30" s="666">
        <v>7.337174385362398E-2</v>
      </c>
      <c r="BZ30" s="798">
        <v>146.68878964249447</v>
      </c>
      <c r="CA30" s="666">
        <v>2.1310415895264681E-2</v>
      </c>
      <c r="CB30" s="48">
        <v>6883.4315746549892</v>
      </c>
      <c r="CD30" s="798">
        <v>59.990719307989849</v>
      </c>
      <c r="CE30" s="48"/>
      <c r="CF30" s="798">
        <v>106.3037457922822</v>
      </c>
      <c r="CG30" s="48"/>
      <c r="CH30" s="798">
        <v>158.67195843703362</v>
      </c>
      <c r="CI30" s="48"/>
      <c r="CJ30" s="798">
        <v>102.93608415503402</v>
      </c>
      <c r="CK30" s="48"/>
      <c r="CL30" s="798">
        <v>43.615898241535334</v>
      </c>
      <c r="CM30" s="48"/>
      <c r="CN30" s="798">
        <v>7.5129161838298604</v>
      </c>
      <c r="CO30" s="364">
        <v>479.03132211770492</v>
      </c>
      <c r="CR30" s="148" t="s">
        <v>277</v>
      </c>
      <c r="CS30" s="149">
        <v>1624.4470489389648</v>
      </c>
      <c r="CT30" s="150">
        <v>4.9540378919289786E-2</v>
      </c>
      <c r="CU30" s="149">
        <v>18016.674562853037</v>
      </c>
      <c r="CV30" s="150">
        <v>0.5494502792764191</v>
      </c>
      <c r="CW30" s="149">
        <v>13149.242216177143</v>
      </c>
      <c r="CX30" s="150">
        <v>0.40100934180429115</v>
      </c>
      <c r="CY30" s="48">
        <v>32790.363827969144</v>
      </c>
      <c r="CZ30" s="798">
        <v>1317.4640486779392</v>
      </c>
      <c r="DA30" s="152">
        <v>5.0528735153744661E-2</v>
      </c>
      <c r="DB30" s="798">
        <v>14731.009310612128</v>
      </c>
      <c r="DC30" s="152">
        <v>0.56497880815055501</v>
      </c>
      <c r="DD30" s="798">
        <v>10025.08745059897</v>
      </c>
      <c r="DE30" s="152">
        <v>0.38449245669570037</v>
      </c>
      <c r="DF30" s="48">
        <v>26073.560809889037</v>
      </c>
      <c r="DG30" s="798">
        <v>306.98300026102561</v>
      </c>
      <c r="DH30" s="152">
        <v>4.5703737244444577E-2</v>
      </c>
      <c r="DI30" s="798">
        <v>3285.6652522409086</v>
      </c>
      <c r="DJ30" s="152">
        <v>0.48917100045909395</v>
      </c>
      <c r="DK30" s="798">
        <v>3124.1547655781742</v>
      </c>
      <c r="DL30" s="152">
        <v>0.46512526229646139</v>
      </c>
      <c r="DM30" s="48">
        <v>6716.8030180801088</v>
      </c>
      <c r="DN30" s="798">
        <v>36.476916137844405</v>
      </c>
      <c r="DO30" s="152">
        <v>7.3972623635422856E-3</v>
      </c>
      <c r="DP30" s="798">
        <v>1419.2551333884958</v>
      </c>
      <c r="DQ30" s="152">
        <v>0.28781497160574709</v>
      </c>
      <c r="DR30" s="798">
        <v>3475.4052206105689</v>
      </c>
      <c r="DS30" s="152">
        <v>0.70478776603071058</v>
      </c>
      <c r="DT30" s="48">
        <v>4931.1372701369091</v>
      </c>
      <c r="DW30" s="133"/>
      <c r="DX30" s="133"/>
      <c r="DY30" s="133"/>
      <c r="DZ30" s="133"/>
      <c r="EA30" s="133"/>
      <c r="EB30" s="133"/>
      <c r="EC30" s="133"/>
      <c r="ED30" s="133"/>
      <c r="EE30" s="133"/>
      <c r="EF30" s="133"/>
      <c r="EG30" s="133"/>
      <c r="EH30" s="133"/>
      <c r="EI30" s="133"/>
      <c r="EJ30" s="133"/>
      <c r="EK30" s="133"/>
      <c r="EL30" s="133"/>
      <c r="EM30" s="133"/>
      <c r="EN30" s="133"/>
    </row>
    <row r="31" spans="1:144" x14ac:dyDescent="0.2">
      <c r="A31" s="140">
        <v>97210</v>
      </c>
      <c r="B31" s="134" t="s">
        <v>33</v>
      </c>
      <c r="C31" s="135">
        <v>6061.4091151932116</v>
      </c>
      <c r="D31" s="136">
        <v>0.80933176630787906</v>
      </c>
      <c r="E31" s="396">
        <v>5069.7452026404389</v>
      </c>
      <c r="F31" s="138">
        <v>0.83639713246427805</v>
      </c>
      <c r="G31" s="396">
        <v>903.96995673488686</v>
      </c>
      <c r="H31" s="138">
        <v>0.14913528183884553</v>
      </c>
      <c r="I31" s="396">
        <v>87.693955817885566</v>
      </c>
      <c r="J31" s="138">
        <v>1.4467585696876404E-2</v>
      </c>
      <c r="K31" s="324"/>
      <c r="L31" s="324">
        <v>0.67692276855215927</v>
      </c>
      <c r="M31" s="324">
        <v>0.12069992106945621</v>
      </c>
      <c r="N31" s="324">
        <v>1.1709076686263588E-2</v>
      </c>
      <c r="P31" s="134" t="s">
        <v>33</v>
      </c>
      <c r="Q31" s="135">
        <v>5377.4050584191027</v>
      </c>
      <c r="R31" s="136">
        <v>0.88715428314191491</v>
      </c>
      <c r="S31" s="135">
        <v>653.95863302517239</v>
      </c>
      <c r="T31" s="136">
        <v>0.10788887874042255</v>
      </c>
      <c r="U31" s="135">
        <v>30.04542374893666</v>
      </c>
      <c r="V31" s="136">
        <v>4.9568381176625037E-3</v>
      </c>
      <c r="W31" s="192">
        <v>4827.2834478037385</v>
      </c>
      <c r="X31" s="138">
        <v>0.95217476517154731</v>
      </c>
      <c r="Y31" s="192">
        <v>217.47350232276884</v>
      </c>
      <c r="Z31" s="138">
        <v>4.2896337711312134E-2</v>
      </c>
      <c r="AA31" s="192">
        <v>24.98825251393222</v>
      </c>
      <c r="AB31" s="138">
        <v>4.9288971171406737E-3</v>
      </c>
      <c r="AC31" s="192">
        <v>517.60060213551344</v>
      </c>
      <c r="AD31" s="138">
        <v>0.57258606691429403</v>
      </c>
      <c r="AE31" s="192">
        <v>386.36935459937359</v>
      </c>
      <c r="AF31" s="138">
        <v>0.42741393308570613</v>
      </c>
      <c r="AG31" s="192">
        <v>0</v>
      </c>
      <c r="AH31" s="138">
        <v>0</v>
      </c>
      <c r="AI31" s="192">
        <v>32.521008479851204</v>
      </c>
      <c r="AJ31" s="138">
        <v>0.37084663562660725</v>
      </c>
      <c r="AK31" s="192">
        <v>50.115776103029923</v>
      </c>
      <c r="AL31" s="138">
        <v>0.57148495167791935</v>
      </c>
      <c r="AM31" s="192">
        <v>5.0571712350044393</v>
      </c>
      <c r="AN31" s="138">
        <v>5.7668412695473445E-2</v>
      </c>
      <c r="AP31" s="134" t="s">
        <v>33</v>
      </c>
      <c r="AQ31" s="488">
        <v>32.587241689908346</v>
      </c>
      <c r="AR31" s="489">
        <v>5.3761825131101726E-3</v>
      </c>
      <c r="AS31" s="488">
        <v>449.13029059647778</v>
      </c>
      <c r="AT31" s="489">
        <v>7.4096679841443344E-2</v>
      </c>
      <c r="AU31" s="488">
        <v>1634.8220886616514</v>
      </c>
      <c r="AV31" s="489">
        <v>0.26970990698580166</v>
      </c>
      <c r="AW31" s="488">
        <v>2765.5066651475508</v>
      </c>
      <c r="AX31" s="489">
        <v>0.45624814504199629</v>
      </c>
      <c r="AY31" s="488">
        <v>850.48702534153006</v>
      </c>
      <c r="AZ31" s="489">
        <v>0.1403117673099715</v>
      </c>
      <c r="BA31" s="135">
        <v>328.87580375609423</v>
      </c>
      <c r="BB31" s="136">
        <v>5.4257318307677223E-2</v>
      </c>
      <c r="BC31" s="797">
        <v>17.536965788447098</v>
      </c>
      <c r="BD31" s="324">
        <v>3.4591414533640557E-3</v>
      </c>
      <c r="BE31" s="797">
        <v>272.96906031071859</v>
      </c>
      <c r="BF31" s="324">
        <v>5.3842757258994019E-2</v>
      </c>
      <c r="BG31" s="797">
        <v>1216.1779616823633</v>
      </c>
      <c r="BH31" s="324">
        <v>0.23988936584997408</v>
      </c>
      <c r="BI31" s="797">
        <v>2471.7349963773222</v>
      </c>
      <c r="BJ31" s="324">
        <v>0.4875461976057468</v>
      </c>
      <c r="BK31" s="797">
        <v>772.48833537394</v>
      </c>
      <c r="BL31" s="324">
        <v>0.15237222079161108</v>
      </c>
      <c r="BM31" s="797">
        <v>318.83788310764868</v>
      </c>
      <c r="BN31" s="324">
        <v>6.2890317040310159E-2</v>
      </c>
      <c r="BO31" s="354">
        <v>5069.7452026404389</v>
      </c>
      <c r="BP31" s="797">
        <v>2.500034355291</v>
      </c>
      <c r="BQ31" s="665">
        <v>2.7656166409789221E-3</v>
      </c>
      <c r="BR31" s="797">
        <v>143.57398859585086</v>
      </c>
      <c r="BS31" s="665">
        <v>0.15882606222272683</v>
      </c>
      <c r="BT31" s="797">
        <v>393.6263774221087</v>
      </c>
      <c r="BU31" s="665">
        <v>0.43544187999773309</v>
      </c>
      <c r="BV31" s="797">
        <v>281.22282584467661</v>
      </c>
      <c r="BW31" s="665">
        <v>0.31109753565311526</v>
      </c>
      <c r="BX31" s="797">
        <v>73.008809868514305</v>
      </c>
      <c r="BY31" s="665">
        <v>8.0764641927061356E-2</v>
      </c>
      <c r="BZ31" s="797">
        <v>10.037920648445571</v>
      </c>
      <c r="CA31" s="665">
        <v>1.1104263558384446E-2</v>
      </c>
      <c r="CB31" s="194">
        <v>903.96995673488709</v>
      </c>
      <c r="CD31" s="797">
        <v>12.55024154617025</v>
      </c>
      <c r="CE31" s="194"/>
      <c r="CF31" s="797">
        <v>32.587241689908353</v>
      </c>
      <c r="CG31" s="194"/>
      <c r="CH31" s="797">
        <v>25.017749557179226</v>
      </c>
      <c r="CI31" s="194"/>
      <c r="CJ31" s="797">
        <v>12.548842925551909</v>
      </c>
      <c r="CK31" s="194"/>
      <c r="CL31" s="797">
        <v>4.9898800990758296</v>
      </c>
      <c r="CM31" s="194"/>
      <c r="CN31" s="797">
        <v>0</v>
      </c>
      <c r="CO31" s="194">
        <v>87.693955817885566</v>
      </c>
      <c r="CR31" s="134" t="s">
        <v>33</v>
      </c>
      <c r="CS31" s="139">
        <v>216.19988921705902</v>
      </c>
      <c r="CT31" s="136">
        <v>3.7268619884279423E-2</v>
      </c>
      <c r="CU31" s="139">
        <v>2954.9440395811598</v>
      </c>
      <c r="CV31" s="136">
        <v>0.50937438769870536</v>
      </c>
      <c r="CW31" s="139">
        <v>2629.9801774436673</v>
      </c>
      <c r="CX31" s="136">
        <v>0.45335699241701533</v>
      </c>
      <c r="CY31" s="47">
        <v>5801.1241062418858</v>
      </c>
      <c r="CZ31" s="797">
        <v>181.07762718581478</v>
      </c>
      <c r="DA31" s="138">
        <v>3.6825799951038192E-2</v>
      </c>
      <c r="DB31" s="797">
        <v>2545.8199505193916</v>
      </c>
      <c r="DC31" s="138">
        <v>0.51774400662421194</v>
      </c>
      <c r="DD31" s="797">
        <v>2190.2427811347061</v>
      </c>
      <c r="DE31" s="138">
        <v>0.44543019342474982</v>
      </c>
      <c r="DF31" s="47">
        <v>4917.1403588399126</v>
      </c>
      <c r="DG31" s="797">
        <v>35.12226203124424</v>
      </c>
      <c r="DH31" s="138">
        <v>3.9731796126872811E-2</v>
      </c>
      <c r="DI31" s="797">
        <v>409.12408906176813</v>
      </c>
      <c r="DJ31" s="138">
        <v>0.462818564554137</v>
      </c>
      <c r="DK31" s="797">
        <v>439.73739630896102</v>
      </c>
      <c r="DL31" s="138">
        <v>0.49744963931899022</v>
      </c>
      <c r="DM31" s="47">
        <v>883.98374740197335</v>
      </c>
      <c r="DN31" s="797">
        <v>0</v>
      </c>
      <c r="DO31" s="138">
        <v>0</v>
      </c>
      <c r="DP31" s="797">
        <v>300.47440252457454</v>
      </c>
      <c r="DQ31" s="138">
        <v>0.41588368910911716</v>
      </c>
      <c r="DR31" s="797">
        <v>422.02183955751832</v>
      </c>
      <c r="DS31" s="138">
        <v>0.58411631089088289</v>
      </c>
      <c r="DT31" s="47">
        <v>722.49624208209286</v>
      </c>
      <c r="DW31" s="133">
        <v>32.662623506415621</v>
      </c>
      <c r="DX31" s="133">
        <v>148.41500367939915</v>
      </c>
      <c r="DY31" s="133">
        <v>692.43368054876692</v>
      </c>
      <c r="DZ31" s="133">
        <v>1853.3862699706249</v>
      </c>
      <c r="EA31" s="133">
        <v>1775.4463571912297</v>
      </c>
      <c r="EB31" s="133">
        <v>414.79642394347661</v>
      </c>
      <c r="EC31" s="133">
        <v>4.9962026780738196</v>
      </c>
      <c r="ED31" s="133">
        <v>30.126059353170419</v>
      </c>
      <c r="EE31" s="133">
        <v>108.13000310848705</v>
      </c>
      <c r="EF31" s="133">
        <v>300.99408595328111</v>
      </c>
      <c r="EG31" s="133">
        <v>346.39059162374826</v>
      </c>
      <c r="EH31" s="133">
        <v>93.346804685212746</v>
      </c>
      <c r="EI31" s="133">
        <v>0</v>
      </c>
      <c r="EJ31" s="133">
        <v>0</v>
      </c>
      <c r="EK31" s="133">
        <v>0</v>
      </c>
      <c r="EL31" s="133">
        <v>300.47440252457454</v>
      </c>
      <c r="EM31" s="133">
        <v>334.69206836094213</v>
      </c>
      <c r="EN31" s="133">
        <v>87.329771196576175</v>
      </c>
    </row>
    <row r="32" spans="1:144" x14ac:dyDescent="0.2">
      <c r="A32" s="140">
        <v>97217</v>
      </c>
      <c r="B32" s="141" t="s">
        <v>14</v>
      </c>
      <c r="C32" s="135">
        <v>2683.9061298255583</v>
      </c>
      <c r="D32" s="142">
        <v>0.72608340147179073</v>
      </c>
      <c r="E32" s="393">
        <v>2174.1251607220552</v>
      </c>
      <c r="F32" s="143">
        <v>0.81006006006006004</v>
      </c>
      <c r="G32" s="393">
        <v>423.13835380132673</v>
      </c>
      <c r="H32" s="143">
        <v>0.15765765765765766</v>
      </c>
      <c r="I32" s="393">
        <v>86.642615302176452</v>
      </c>
      <c r="J32" s="143">
        <v>3.228228228228229E-2</v>
      </c>
      <c r="K32" s="324"/>
      <c r="L32" s="324">
        <v>0.58817116380485146</v>
      </c>
      <c r="M32" s="324">
        <v>0.11447260834014718</v>
      </c>
      <c r="N32" s="324">
        <v>2.3439629326792048E-2</v>
      </c>
      <c r="P32" s="141" t="s">
        <v>14</v>
      </c>
      <c r="Q32" s="135">
        <v>2212.4091070183663</v>
      </c>
      <c r="R32" s="142">
        <v>0.82432432432432456</v>
      </c>
      <c r="S32" s="135">
        <v>452.35504965903743</v>
      </c>
      <c r="T32" s="142">
        <v>0.16854354354354356</v>
      </c>
      <c r="U32" s="135">
        <v>19.141973148155259</v>
      </c>
      <c r="V32" s="142">
        <v>7.1321321321321327E-3</v>
      </c>
      <c r="W32" s="375">
        <v>2036.1014596011464</v>
      </c>
      <c r="X32" s="143">
        <v>0.9365152919369788</v>
      </c>
      <c r="Y32" s="375">
        <v>118.88172797275371</v>
      </c>
      <c r="Z32" s="143">
        <v>5.4680259499536608E-2</v>
      </c>
      <c r="AA32" s="375">
        <v>19.141973148155259</v>
      </c>
      <c r="AB32" s="143">
        <v>8.804448563484708E-3</v>
      </c>
      <c r="AC32" s="375">
        <v>147.09095155950882</v>
      </c>
      <c r="AD32" s="143">
        <v>0.34761904761904766</v>
      </c>
      <c r="AE32" s="375">
        <v>276.04740224181796</v>
      </c>
      <c r="AF32" s="143">
        <v>0.65238095238095251</v>
      </c>
      <c r="AG32" s="375">
        <v>0</v>
      </c>
      <c r="AH32" s="143">
        <v>0</v>
      </c>
      <c r="AI32" s="375">
        <v>29.216695857710661</v>
      </c>
      <c r="AJ32" s="143">
        <v>0.33720930232558138</v>
      </c>
      <c r="AK32" s="375">
        <v>57.425919444465777</v>
      </c>
      <c r="AL32" s="143">
        <v>0.66279069767441845</v>
      </c>
      <c r="AM32" s="375">
        <v>0</v>
      </c>
      <c r="AN32" s="143">
        <v>0</v>
      </c>
      <c r="AP32" s="141" t="s">
        <v>14</v>
      </c>
      <c r="AQ32" s="488">
        <v>86.642615302176452</v>
      </c>
      <c r="AR32" s="490">
        <v>3.228228228228229E-2</v>
      </c>
      <c r="AS32" s="488">
        <v>213.58412144257449</v>
      </c>
      <c r="AT32" s="490">
        <v>7.957957957957959E-2</v>
      </c>
      <c r="AU32" s="488">
        <v>712.28289556556683</v>
      </c>
      <c r="AV32" s="490">
        <v>0.26539039039039042</v>
      </c>
      <c r="AW32" s="488">
        <v>978.25557509782936</v>
      </c>
      <c r="AX32" s="490">
        <v>0.36448948948948956</v>
      </c>
      <c r="AY32" s="488">
        <v>462.42977236859286</v>
      </c>
      <c r="AZ32" s="490">
        <v>0.17229729729729731</v>
      </c>
      <c r="BA32" s="135">
        <v>230.71115004881864</v>
      </c>
      <c r="BB32" s="142">
        <v>8.5960960960960967E-2</v>
      </c>
      <c r="BC32" s="797">
        <v>37.276474025354979</v>
      </c>
      <c r="BD32" s="324">
        <v>1.7145505097312327E-2</v>
      </c>
      <c r="BE32" s="797">
        <v>107.79953299224279</v>
      </c>
      <c r="BF32" s="324">
        <v>4.9582947173308627E-2</v>
      </c>
      <c r="BG32" s="797">
        <v>508.77349683254772</v>
      </c>
      <c r="BH32" s="324">
        <v>0.23401297497683043</v>
      </c>
      <c r="BI32" s="797">
        <v>872.47098664749763</v>
      </c>
      <c r="BJ32" s="324">
        <v>0.40129749768303985</v>
      </c>
      <c r="BK32" s="797">
        <v>431.1981319689711</v>
      </c>
      <c r="BL32" s="324">
        <v>0.19833178869323448</v>
      </c>
      <c r="BM32" s="797">
        <v>216.60653825544108</v>
      </c>
      <c r="BN32" s="324">
        <v>9.9629286376274329E-2</v>
      </c>
      <c r="BO32" s="355">
        <v>2174.1251607220552</v>
      </c>
      <c r="BP32" s="797">
        <v>34.254057212488362</v>
      </c>
      <c r="BQ32" s="665">
        <v>8.0952380952380956E-2</v>
      </c>
      <c r="BR32" s="797">
        <v>85.635143031220906</v>
      </c>
      <c r="BS32" s="665">
        <v>0.20238095238095241</v>
      </c>
      <c r="BT32" s="797">
        <v>176.3076474172195</v>
      </c>
      <c r="BU32" s="665">
        <v>0.41666666666666669</v>
      </c>
      <c r="BV32" s="797">
        <v>88.65755984408753</v>
      </c>
      <c r="BW32" s="665">
        <v>0.20952380952380956</v>
      </c>
      <c r="BX32" s="797">
        <v>27.201751315799577</v>
      </c>
      <c r="BY32" s="665">
        <v>6.4285714285714279E-2</v>
      </c>
      <c r="BZ32" s="797">
        <v>11.082194980510941</v>
      </c>
      <c r="CA32" s="665">
        <v>2.6190476190476195E-2</v>
      </c>
      <c r="CB32" s="194">
        <v>423.13835380132679</v>
      </c>
      <c r="CD32" s="797">
        <v>15.1120840643331</v>
      </c>
      <c r="CE32" s="194"/>
      <c r="CF32" s="797">
        <v>20.149445419110801</v>
      </c>
      <c r="CG32" s="194"/>
      <c r="CH32" s="797">
        <v>27.201751315799577</v>
      </c>
      <c r="CI32" s="194"/>
      <c r="CJ32" s="797">
        <v>17.127028606244181</v>
      </c>
      <c r="CK32" s="194"/>
      <c r="CL32" s="797">
        <v>4.0298890838221597</v>
      </c>
      <c r="CM32" s="194"/>
      <c r="CN32" s="797">
        <v>3.02241681286662</v>
      </c>
      <c r="CO32" s="194">
        <v>86.642615302176438</v>
      </c>
      <c r="CR32" s="141" t="s">
        <v>14</v>
      </c>
      <c r="CS32" s="139">
        <v>120.8966725146648</v>
      </c>
      <c r="CT32" s="142">
        <v>5.0675675675675685E-2</v>
      </c>
      <c r="CU32" s="139">
        <v>1084.040163548161</v>
      </c>
      <c r="CV32" s="142">
        <v>0.454391891891892</v>
      </c>
      <c r="CW32" s="139">
        <v>1180.7575015598927</v>
      </c>
      <c r="CX32" s="142">
        <v>0.49493243243243246</v>
      </c>
      <c r="CY32" s="30">
        <v>2385.6943376227182</v>
      </c>
      <c r="CZ32" s="797">
        <v>93.694921198865217</v>
      </c>
      <c r="DA32" s="143">
        <v>4.6733668341708549E-2</v>
      </c>
      <c r="DB32" s="797">
        <v>952.0612960529852</v>
      </c>
      <c r="DC32" s="143">
        <v>0.47487437185929654</v>
      </c>
      <c r="DD32" s="797">
        <v>959.11360194967403</v>
      </c>
      <c r="DE32" s="143">
        <v>0.47839195979899501</v>
      </c>
      <c r="DF32" s="30">
        <v>2004.8698192015243</v>
      </c>
      <c r="DG32" s="797">
        <v>27.20175131579958</v>
      </c>
      <c r="DH32" s="143">
        <v>7.1428571428571425E-2</v>
      </c>
      <c r="DI32" s="797">
        <v>131.97886749517573</v>
      </c>
      <c r="DJ32" s="143">
        <v>0.34656084656084657</v>
      </c>
      <c r="DK32" s="797">
        <v>221.6438996102188</v>
      </c>
      <c r="DL32" s="143">
        <v>0.58201058201058198</v>
      </c>
      <c r="DM32" s="30">
        <v>380.82451842119411</v>
      </c>
      <c r="DN32" s="797">
        <v>0</v>
      </c>
      <c r="DO32" s="143">
        <v>0</v>
      </c>
      <c r="DP32" s="797">
        <v>154.1432574561976</v>
      </c>
      <c r="DQ32" s="143">
        <v>0.21103448275862069</v>
      </c>
      <c r="DR32" s="797">
        <v>576.2741389865688</v>
      </c>
      <c r="DS32" s="143">
        <v>0.78896551724137931</v>
      </c>
      <c r="DT32" s="30">
        <v>730.4173964427664</v>
      </c>
      <c r="DW32" s="133">
        <v>14.104611793377559</v>
      </c>
      <c r="DX32" s="133">
        <v>79.590309405487659</v>
      </c>
      <c r="DY32" s="133">
        <v>285.11465268041781</v>
      </c>
      <c r="DZ32" s="133">
        <v>666.94664337256745</v>
      </c>
      <c r="EA32" s="133">
        <v>767.69387046812142</v>
      </c>
      <c r="EB32" s="133">
        <v>191.41973148155259</v>
      </c>
      <c r="EC32" s="133">
        <v>2.0149445419110799</v>
      </c>
      <c r="ED32" s="133">
        <v>25.186806773888499</v>
      </c>
      <c r="EE32" s="133">
        <v>54.403502631599167</v>
      </c>
      <c r="EF32" s="133">
        <v>77.575364863576581</v>
      </c>
      <c r="EG32" s="133">
        <v>178.32259195913059</v>
      </c>
      <c r="EH32" s="133">
        <v>43.321307651088219</v>
      </c>
      <c r="EI32" s="133">
        <v>0</v>
      </c>
      <c r="EJ32" s="133">
        <v>0</v>
      </c>
      <c r="EK32" s="133">
        <v>8.0597781676443194</v>
      </c>
      <c r="EL32" s="133">
        <v>146.08347928855329</v>
      </c>
      <c r="EM32" s="133">
        <v>549.07238767076922</v>
      </c>
      <c r="EN32" s="133">
        <v>27.20175131579958</v>
      </c>
    </row>
    <row r="33" spans="1:144" x14ac:dyDescent="0.2">
      <c r="A33" s="140">
        <v>97220</v>
      </c>
      <c r="B33" s="141" t="s">
        <v>28</v>
      </c>
      <c r="C33" s="135">
        <v>4303.4026301442063</v>
      </c>
      <c r="D33" s="142">
        <v>0.81181999773508207</v>
      </c>
      <c r="E33" s="393">
        <v>3594.583982121901</v>
      </c>
      <c r="F33" s="143">
        <v>0.83528879146533563</v>
      </c>
      <c r="G33" s="393">
        <v>668.7478628255119</v>
      </c>
      <c r="H33" s="143">
        <v>0.15539978949241434</v>
      </c>
      <c r="I33" s="393">
        <v>40.070785196793693</v>
      </c>
      <c r="J33" s="143">
        <v>9.3114190422500451E-3</v>
      </c>
      <c r="K33" s="324"/>
      <c r="L33" s="324">
        <v>0.67810414479552827</v>
      </c>
      <c r="M33" s="324">
        <v>0.12615665675376406</v>
      </c>
      <c r="N33" s="324">
        <v>7.559196185789833E-3</v>
      </c>
      <c r="P33" s="141" t="s">
        <v>28</v>
      </c>
      <c r="Q33" s="135">
        <v>3539.4510947830254</v>
      </c>
      <c r="R33" s="142">
        <v>0.82247732758959136</v>
      </c>
      <c r="S33" s="135">
        <v>746.41404422635344</v>
      </c>
      <c r="T33" s="142">
        <v>0.17344741089246887</v>
      </c>
      <c r="U33" s="135">
        <v>17.537491134828308</v>
      </c>
      <c r="V33" s="142">
        <v>4.0752615179399628E-3</v>
      </c>
      <c r="W33" s="375">
        <v>3304.0091805328052</v>
      </c>
      <c r="X33" s="143">
        <v>0.91916316240368712</v>
      </c>
      <c r="Y33" s="375">
        <v>275.54060316325206</v>
      </c>
      <c r="Z33" s="143">
        <v>7.6654379069646617E-2</v>
      </c>
      <c r="AA33" s="375">
        <v>15.034198425844359</v>
      </c>
      <c r="AB33" s="143">
        <v>4.1824585266664422E-3</v>
      </c>
      <c r="AC33" s="375">
        <v>222.91270395871734</v>
      </c>
      <c r="AD33" s="143">
        <v>0.33332847303151558</v>
      </c>
      <c r="AE33" s="375">
        <v>443.33186615781057</v>
      </c>
      <c r="AF33" s="143">
        <v>0.66292827357189421</v>
      </c>
      <c r="AG33" s="375">
        <v>2.5032927089839498</v>
      </c>
      <c r="AH33" s="143">
        <v>3.7432533965900735E-3</v>
      </c>
      <c r="AI33" s="375">
        <v>12.52921029150297</v>
      </c>
      <c r="AJ33" s="143">
        <v>0.31267693482845721</v>
      </c>
      <c r="AK33" s="375">
        <v>27.54157490529073</v>
      </c>
      <c r="AL33" s="143">
        <v>0.68732306517154296</v>
      </c>
      <c r="AM33" s="375">
        <v>0</v>
      </c>
      <c r="AN33" s="143">
        <v>0</v>
      </c>
      <c r="AP33" s="141" t="s">
        <v>28</v>
      </c>
      <c r="AQ33" s="488">
        <v>12.51998988775809</v>
      </c>
      <c r="AR33" s="490">
        <v>2.9093233805405159E-3</v>
      </c>
      <c r="AS33" s="488">
        <v>333.20794617674898</v>
      </c>
      <c r="AT33" s="490">
        <v>7.7428949790269389E-2</v>
      </c>
      <c r="AU33" s="488">
        <v>1457.8876935455921</v>
      </c>
      <c r="AV33" s="490">
        <v>0.33877557338778186</v>
      </c>
      <c r="AW33" s="488">
        <v>2001.3962460869261</v>
      </c>
      <c r="AX33" s="490">
        <v>0.46507297087836275</v>
      </c>
      <c r="AY33" s="488">
        <v>358.17449974679505</v>
      </c>
      <c r="AZ33" s="490">
        <v>8.323053419121805E-2</v>
      </c>
      <c r="BA33" s="135">
        <v>140.21625470038674</v>
      </c>
      <c r="BB33" s="142">
        <v>3.2582648371827602E-2</v>
      </c>
      <c r="BC33" s="797">
        <v>2.4991058249878799</v>
      </c>
      <c r="BD33" s="324">
        <v>6.9524201894224349E-4</v>
      </c>
      <c r="BE33" s="797">
        <v>185.40751461251341</v>
      </c>
      <c r="BF33" s="324">
        <v>5.1579686421199263E-2</v>
      </c>
      <c r="BG33" s="797">
        <v>1092.2041711469074</v>
      </c>
      <c r="BH33" s="324">
        <v>0.30384717023697788</v>
      </c>
      <c r="BI33" s="797">
        <v>1826.0898042338661</v>
      </c>
      <c r="BJ33" s="324">
        <v>0.50801144536228526</v>
      </c>
      <c r="BK33" s="797">
        <v>348.16713160323991</v>
      </c>
      <c r="BL33" s="324">
        <v>9.6858811293571462E-2</v>
      </c>
      <c r="BM33" s="797">
        <v>140.21625470038674</v>
      </c>
      <c r="BN33" s="324">
        <v>3.9007644667023847E-2</v>
      </c>
      <c r="BO33" s="355">
        <v>3594.5839821219015</v>
      </c>
      <c r="BP33" s="797">
        <v>5.0091564935793702</v>
      </c>
      <c r="BQ33" s="665">
        <v>7.4903514045118504E-3</v>
      </c>
      <c r="BR33" s="797">
        <v>137.78715425067759</v>
      </c>
      <c r="BS33" s="665">
        <v>0.20603752461879449</v>
      </c>
      <c r="BT33" s="797">
        <v>348.14343332759557</v>
      </c>
      <c r="BU33" s="665">
        <v>0.52058997520629446</v>
      </c>
      <c r="BV33" s="797">
        <v>167.80075061010422</v>
      </c>
      <c r="BW33" s="665">
        <v>0.25091781213495468</v>
      </c>
      <c r="BX33" s="797">
        <v>10.00736814355513</v>
      </c>
      <c r="BY33" s="665">
        <v>1.4964336635444666E-2</v>
      </c>
      <c r="BZ33" s="797">
        <v>0</v>
      </c>
      <c r="CA33" s="665">
        <v>0</v>
      </c>
      <c r="CB33" s="194">
        <v>668.74786282551179</v>
      </c>
      <c r="CD33" s="797">
        <v>5.0117275691908398</v>
      </c>
      <c r="CE33" s="194"/>
      <c r="CF33" s="797">
        <v>10.013277313557969</v>
      </c>
      <c r="CG33" s="194"/>
      <c r="CH33" s="797">
        <v>17.54008907108911</v>
      </c>
      <c r="CI33" s="194"/>
      <c r="CJ33" s="797">
        <v>7.5056912429557796</v>
      </c>
      <c r="CK33" s="194"/>
      <c r="CL33" s="797">
        <v>0</v>
      </c>
      <c r="CM33" s="194"/>
      <c r="CN33" s="797">
        <v>0</v>
      </c>
      <c r="CO33" s="194">
        <v>40.0707851967937</v>
      </c>
      <c r="CR33" s="141" t="s">
        <v>28</v>
      </c>
      <c r="CS33" s="139">
        <v>55.13969536569742</v>
      </c>
      <c r="CT33" s="142">
        <v>1.3332571980917316E-2</v>
      </c>
      <c r="CU33" s="139">
        <v>1876.226976996347</v>
      </c>
      <c r="CV33" s="142">
        <v>0.45366466131955746</v>
      </c>
      <c r="CW33" s="139">
        <v>2204.3466352141627</v>
      </c>
      <c r="CX33" s="142">
        <v>0.53300276669952507</v>
      </c>
      <c r="CY33" s="30">
        <v>4135.7133075762076</v>
      </c>
      <c r="CZ33" s="797">
        <v>50.134725756114122</v>
      </c>
      <c r="DA33" s="143">
        <v>1.4387975450322795E-2</v>
      </c>
      <c r="DB33" s="797">
        <v>1600.7193949937587</v>
      </c>
      <c r="DC33" s="143">
        <v>0.45938440892372939</v>
      </c>
      <c r="DD33" s="797">
        <v>1833.6337371293498</v>
      </c>
      <c r="DE33" s="143">
        <v>0.52622761562594778</v>
      </c>
      <c r="DF33" s="30">
        <v>3484.4878578792227</v>
      </c>
      <c r="DG33" s="797">
        <v>5.0049696095833003</v>
      </c>
      <c r="DH33" s="143">
        <v>7.6854637851025542E-3</v>
      </c>
      <c r="DI33" s="797">
        <v>275.50758200258844</v>
      </c>
      <c r="DJ33" s="143">
        <v>0.42306021997571225</v>
      </c>
      <c r="DK33" s="797">
        <v>370.71289808481288</v>
      </c>
      <c r="DL33" s="143">
        <v>0.56925431623918521</v>
      </c>
      <c r="DM33" s="30">
        <v>651.22544969698458</v>
      </c>
      <c r="DN33" s="797">
        <v>0</v>
      </c>
      <c r="DO33" s="143">
        <v>0</v>
      </c>
      <c r="DP33" s="797">
        <v>37.532138448834154</v>
      </c>
      <c r="DQ33" s="143">
        <v>8.5125635547172826E-2</v>
      </c>
      <c r="DR33" s="797">
        <v>403.37074829713936</v>
      </c>
      <c r="DS33" s="143">
        <v>0.91487436445282722</v>
      </c>
      <c r="DT33" s="30">
        <v>440.90288674597349</v>
      </c>
      <c r="DW33" s="133">
        <v>2.51174609394893</v>
      </c>
      <c r="DX33" s="133">
        <v>47.622979662165193</v>
      </c>
      <c r="DY33" s="133">
        <v>561.20912420708055</v>
      </c>
      <c r="DZ33" s="133">
        <v>1039.5102707866781</v>
      </c>
      <c r="EA33" s="133">
        <v>1457.9607352610144</v>
      </c>
      <c r="EB33" s="133">
        <v>375.67300186833535</v>
      </c>
      <c r="EC33" s="133">
        <v>0</v>
      </c>
      <c r="ED33" s="133">
        <v>5.0049696095833003</v>
      </c>
      <c r="EE33" s="133">
        <v>97.701926881943251</v>
      </c>
      <c r="EF33" s="133">
        <v>177.80565512064518</v>
      </c>
      <c r="EG33" s="133">
        <v>310.63922514429271</v>
      </c>
      <c r="EH33" s="133">
        <v>60.073672940520176</v>
      </c>
      <c r="EI33" s="133">
        <v>0</v>
      </c>
      <c r="EJ33" s="133">
        <v>0</v>
      </c>
      <c r="EK33" s="133">
        <v>0</v>
      </c>
      <c r="EL33" s="133">
        <v>37.532138448834154</v>
      </c>
      <c r="EM33" s="133">
        <v>400.85900220319041</v>
      </c>
      <c r="EN33" s="133">
        <v>2.51174609394893</v>
      </c>
    </row>
    <row r="34" spans="1:144" x14ac:dyDescent="0.2">
      <c r="A34" s="140">
        <v>97226</v>
      </c>
      <c r="B34" s="141" t="s">
        <v>21</v>
      </c>
      <c r="C34" s="135">
        <v>1477</v>
      </c>
      <c r="D34" s="142">
        <v>0.79026217228464424</v>
      </c>
      <c r="E34" s="393">
        <v>1187</v>
      </c>
      <c r="F34" s="143">
        <v>0.80365605958023023</v>
      </c>
      <c r="G34" s="393">
        <v>242</v>
      </c>
      <c r="H34" s="143">
        <v>0.16384563303994584</v>
      </c>
      <c r="I34" s="393">
        <v>48</v>
      </c>
      <c r="J34" s="143">
        <v>3.2498307379823968E-2</v>
      </c>
      <c r="K34" s="324"/>
      <c r="L34" s="324">
        <v>0.63509898341359017</v>
      </c>
      <c r="M34" s="324">
        <v>0.12948100588550027</v>
      </c>
      <c r="N34" s="324">
        <v>2.5682182985553772E-2</v>
      </c>
      <c r="P34" s="141" t="s">
        <v>21</v>
      </c>
      <c r="Q34" s="135">
        <v>1312</v>
      </c>
      <c r="R34" s="142">
        <v>0.88828706838185512</v>
      </c>
      <c r="S34" s="135">
        <v>152</v>
      </c>
      <c r="T34" s="142">
        <v>0.1029113067027759</v>
      </c>
      <c r="U34" s="135">
        <v>13</v>
      </c>
      <c r="V34" s="142">
        <v>8.8016249153689916E-3</v>
      </c>
      <c r="W34" s="375">
        <v>1148</v>
      </c>
      <c r="X34" s="143">
        <v>0.96714406065711878</v>
      </c>
      <c r="Y34" s="375">
        <v>31</v>
      </c>
      <c r="Z34" s="143">
        <v>2.6116259477674809E-2</v>
      </c>
      <c r="AA34" s="375">
        <v>8</v>
      </c>
      <c r="AB34" s="143">
        <v>6.7396798652064023E-3</v>
      </c>
      <c r="AC34" s="375">
        <v>144</v>
      </c>
      <c r="AD34" s="143">
        <v>0.5950413223140496</v>
      </c>
      <c r="AE34" s="375">
        <v>97</v>
      </c>
      <c r="AF34" s="143">
        <v>0.40082644628099173</v>
      </c>
      <c r="AG34" s="375">
        <v>1</v>
      </c>
      <c r="AH34" s="143">
        <v>4.1322314049586778E-3</v>
      </c>
      <c r="AI34" s="375">
        <v>20</v>
      </c>
      <c r="AJ34" s="143">
        <v>0.41666666666666669</v>
      </c>
      <c r="AK34" s="375">
        <v>24</v>
      </c>
      <c r="AL34" s="143">
        <v>0.5</v>
      </c>
      <c r="AM34" s="375">
        <v>4</v>
      </c>
      <c r="AN34" s="143">
        <v>8.3333333333333329E-2</v>
      </c>
      <c r="AP34" s="141" t="s">
        <v>21</v>
      </c>
      <c r="AQ34" s="488">
        <v>22</v>
      </c>
      <c r="AR34" s="490">
        <v>1.4895057549085985E-2</v>
      </c>
      <c r="AS34" s="488">
        <v>123</v>
      </c>
      <c r="AT34" s="490">
        <v>8.327691266079891E-2</v>
      </c>
      <c r="AU34" s="488">
        <v>309</v>
      </c>
      <c r="AV34" s="490">
        <v>0.2092078537576168</v>
      </c>
      <c r="AW34" s="488">
        <v>584</v>
      </c>
      <c r="AX34" s="490">
        <v>0.39539607312119163</v>
      </c>
      <c r="AY34" s="488">
        <v>289</v>
      </c>
      <c r="AZ34" s="490">
        <v>0.1956668923493568</v>
      </c>
      <c r="BA34" s="135">
        <v>150</v>
      </c>
      <c r="BB34" s="142">
        <v>0.1015572105619499</v>
      </c>
      <c r="BC34" s="797">
        <v>9</v>
      </c>
      <c r="BD34" s="324">
        <v>7.582139848357203E-3</v>
      </c>
      <c r="BE34" s="797">
        <v>67</v>
      </c>
      <c r="BF34" s="324">
        <v>5.6444818871103621E-2</v>
      </c>
      <c r="BG34" s="797">
        <v>210</v>
      </c>
      <c r="BH34" s="324">
        <v>0.17691659646166807</v>
      </c>
      <c r="BI34" s="797">
        <v>496</v>
      </c>
      <c r="BJ34" s="324">
        <v>0.41786015164279694</v>
      </c>
      <c r="BK34" s="797">
        <v>263</v>
      </c>
      <c r="BL34" s="324">
        <v>0.22156697556866048</v>
      </c>
      <c r="BM34" s="797">
        <v>142</v>
      </c>
      <c r="BN34" s="324">
        <v>0.11962931760741365</v>
      </c>
      <c r="BO34" s="355">
        <v>1187</v>
      </c>
      <c r="BP34" s="797">
        <v>8</v>
      </c>
      <c r="BQ34" s="665">
        <v>3.3057851239669422E-2</v>
      </c>
      <c r="BR34" s="797">
        <v>47</v>
      </c>
      <c r="BS34" s="665">
        <v>0.19421487603305784</v>
      </c>
      <c r="BT34" s="797">
        <v>76</v>
      </c>
      <c r="BU34" s="665">
        <v>0.31404958677685951</v>
      </c>
      <c r="BV34" s="797">
        <v>82</v>
      </c>
      <c r="BW34" s="665">
        <v>0.33884297520661155</v>
      </c>
      <c r="BX34" s="797">
        <v>23</v>
      </c>
      <c r="BY34" s="665">
        <v>9.5041322314049589E-2</v>
      </c>
      <c r="BZ34" s="797">
        <v>6</v>
      </c>
      <c r="CA34" s="665">
        <v>2.4793388429752067E-2</v>
      </c>
      <c r="CB34" s="194">
        <v>242</v>
      </c>
      <c r="CD34" s="797">
        <v>5</v>
      </c>
      <c r="CE34" s="194"/>
      <c r="CF34" s="797">
        <v>9</v>
      </c>
      <c r="CG34" s="194"/>
      <c r="CH34" s="797">
        <v>23</v>
      </c>
      <c r="CI34" s="194"/>
      <c r="CJ34" s="797">
        <v>6</v>
      </c>
      <c r="CK34" s="194"/>
      <c r="CL34" s="797">
        <v>3</v>
      </c>
      <c r="CM34" s="194"/>
      <c r="CN34" s="797">
        <v>2</v>
      </c>
      <c r="CO34" s="194">
        <v>48</v>
      </c>
      <c r="CR34" s="141" t="s">
        <v>21</v>
      </c>
      <c r="CS34" s="139">
        <v>39</v>
      </c>
      <c r="CT34" s="142">
        <v>2.7997128499641061E-2</v>
      </c>
      <c r="CU34" s="139">
        <v>712</v>
      </c>
      <c r="CV34" s="142">
        <v>0.51112706389088303</v>
      </c>
      <c r="CW34" s="139">
        <v>642</v>
      </c>
      <c r="CX34" s="142">
        <v>0.46087580760947594</v>
      </c>
      <c r="CY34" s="30">
        <v>1393</v>
      </c>
      <c r="CZ34" s="797">
        <v>35</v>
      </c>
      <c r="DA34" s="143">
        <v>3.0329289428076257E-2</v>
      </c>
      <c r="DB34" s="797">
        <v>593</v>
      </c>
      <c r="DC34" s="143">
        <v>0.51386481802426343</v>
      </c>
      <c r="DD34" s="797">
        <v>526</v>
      </c>
      <c r="DE34" s="143">
        <v>0.4558058925476603</v>
      </c>
      <c r="DF34" s="30">
        <v>1154</v>
      </c>
      <c r="DG34" s="797">
        <v>4</v>
      </c>
      <c r="DH34" s="143">
        <v>1.6736401673640166E-2</v>
      </c>
      <c r="DI34" s="797">
        <v>119</v>
      </c>
      <c r="DJ34" s="143">
        <v>0.497907949790795</v>
      </c>
      <c r="DK34" s="797">
        <v>116</v>
      </c>
      <c r="DL34" s="143">
        <v>0.48535564853556484</v>
      </c>
      <c r="DM34" s="30">
        <v>239</v>
      </c>
      <c r="DN34" s="797">
        <v>0</v>
      </c>
      <c r="DO34" s="143">
        <v>0</v>
      </c>
      <c r="DP34" s="797">
        <v>17</v>
      </c>
      <c r="DQ34" s="143">
        <v>7.2033898305084748E-2</v>
      </c>
      <c r="DR34" s="797">
        <v>219</v>
      </c>
      <c r="DS34" s="143">
        <v>0.92796610169491522</v>
      </c>
      <c r="DT34" s="30">
        <v>236</v>
      </c>
      <c r="DW34" s="133">
        <v>6</v>
      </c>
      <c r="DX34" s="133">
        <v>29</v>
      </c>
      <c r="DY34" s="133">
        <v>201</v>
      </c>
      <c r="DZ34" s="133">
        <v>392</v>
      </c>
      <c r="EA34" s="133">
        <v>421</v>
      </c>
      <c r="EB34" s="133">
        <v>105</v>
      </c>
      <c r="EC34" s="133">
        <v>1</v>
      </c>
      <c r="ED34" s="133">
        <v>3</v>
      </c>
      <c r="EE34" s="133">
        <v>29</v>
      </c>
      <c r="EF34" s="133">
        <v>90</v>
      </c>
      <c r="EG34" s="133">
        <v>96</v>
      </c>
      <c r="EH34" s="133">
        <v>20</v>
      </c>
      <c r="EI34" s="133">
        <v>0</v>
      </c>
      <c r="EJ34" s="133">
        <v>0</v>
      </c>
      <c r="EK34" s="133">
        <v>2</v>
      </c>
      <c r="EL34" s="133">
        <v>15</v>
      </c>
      <c r="EM34" s="133">
        <v>216</v>
      </c>
      <c r="EN34" s="133">
        <v>3</v>
      </c>
    </row>
    <row r="35" spans="1:144" x14ac:dyDescent="0.2">
      <c r="A35" s="140">
        <v>97232</v>
      </c>
      <c r="B35" s="144" t="s">
        <v>26</v>
      </c>
      <c r="C35" s="135">
        <v>3233.9798648381789</v>
      </c>
      <c r="D35" s="145">
        <v>0.81989284448229105</v>
      </c>
      <c r="E35" s="393">
        <v>2690.1391140301012</v>
      </c>
      <c r="F35" s="146">
        <v>0.83183545552616167</v>
      </c>
      <c r="G35" s="393">
        <v>480.63283685953695</v>
      </c>
      <c r="H35" s="146">
        <v>0.14861961327752013</v>
      </c>
      <c r="I35" s="393">
        <v>63.207913948540771</v>
      </c>
      <c r="J35" s="146">
        <v>1.9544931196318241E-2</v>
      </c>
      <c r="K35" s="324"/>
      <c r="L35" s="324">
        <v>0.68201593777256697</v>
      </c>
      <c r="M35" s="324">
        <v>0.12185215747596405</v>
      </c>
      <c r="N35" s="324">
        <v>1.602474923376003E-2</v>
      </c>
      <c r="P35" s="144" t="s">
        <v>26</v>
      </c>
      <c r="Q35" s="135">
        <v>2978.1174526077366</v>
      </c>
      <c r="R35" s="145">
        <v>0.92088311525611644</v>
      </c>
      <c r="S35" s="135">
        <v>221.7533547932311</v>
      </c>
      <c r="T35" s="145">
        <v>6.8569800697979036E-2</v>
      </c>
      <c r="U35" s="135">
        <v>34.10905743721181</v>
      </c>
      <c r="V35" s="145">
        <v>1.0547084045904705E-2</v>
      </c>
      <c r="W35" s="375">
        <v>2616.8902683291703</v>
      </c>
      <c r="X35" s="146">
        <v>0.97277135397239867</v>
      </c>
      <c r="Y35" s="375">
        <v>46.156806880039042</v>
      </c>
      <c r="Z35" s="146">
        <v>1.7157776948899667E-2</v>
      </c>
      <c r="AA35" s="375">
        <v>27.09203882089248</v>
      </c>
      <c r="AB35" s="146">
        <v>1.0070869078701979E-2</v>
      </c>
      <c r="AC35" s="375">
        <v>321.09083046983682</v>
      </c>
      <c r="AD35" s="146">
        <v>0.66805845511482265</v>
      </c>
      <c r="AE35" s="375">
        <v>154.52496216360899</v>
      </c>
      <c r="AF35" s="146">
        <v>0.32150313152400845</v>
      </c>
      <c r="AG35" s="375">
        <v>5.0170442260911994</v>
      </c>
      <c r="AH35" s="146">
        <v>1.04384133611691E-2</v>
      </c>
      <c r="AI35" s="375">
        <v>40.136353808729595</v>
      </c>
      <c r="AJ35" s="146">
        <v>0.63498937556151047</v>
      </c>
      <c r="AK35" s="375">
        <v>21.07158574958304</v>
      </c>
      <c r="AL35" s="146">
        <v>0.33336942216979304</v>
      </c>
      <c r="AM35" s="375">
        <v>1.9999743902281319</v>
      </c>
      <c r="AN35" s="146">
        <v>3.164120226869635E-2</v>
      </c>
      <c r="AP35" s="144" t="s">
        <v>26</v>
      </c>
      <c r="AQ35" s="488">
        <v>32.102239746775325</v>
      </c>
      <c r="AR35" s="491">
        <v>9.9265428631175635E-3</v>
      </c>
      <c r="AS35" s="488">
        <v>216.73631056713984</v>
      </c>
      <c r="AT35" s="491">
        <v>6.7018447741011164E-2</v>
      </c>
      <c r="AU35" s="488">
        <v>884.00319263726954</v>
      </c>
      <c r="AV35" s="491">
        <v>0.27334839101773539</v>
      </c>
      <c r="AW35" s="488">
        <v>1360.6223941159337</v>
      </c>
      <c r="AX35" s="491">
        <v>0.42072692192968131</v>
      </c>
      <c r="AY35" s="488">
        <v>509.73169337086591</v>
      </c>
      <c r="AZ35" s="491">
        <v>0.15761746042793368</v>
      </c>
      <c r="BA35" s="135">
        <v>230.7840344001952</v>
      </c>
      <c r="BB35" s="145">
        <v>7.136223602052115E-2</v>
      </c>
      <c r="BC35" s="797">
        <v>14.047723833055359</v>
      </c>
      <c r="BD35" s="324">
        <v>5.2219321148825049E-3</v>
      </c>
      <c r="BE35" s="797">
        <v>133.45337641402591</v>
      </c>
      <c r="BF35" s="324">
        <v>4.9608355091383796E-2</v>
      </c>
      <c r="BG35" s="797">
        <v>687.33505897449447</v>
      </c>
      <c r="BH35" s="324">
        <v>0.25550167847817973</v>
      </c>
      <c r="BI35" s="797">
        <v>1189.0394815836146</v>
      </c>
      <c r="BJ35" s="324">
        <v>0.44199925400969786</v>
      </c>
      <c r="BK35" s="797">
        <v>451.53398034820799</v>
      </c>
      <c r="BL35" s="324">
        <v>0.16784781797836623</v>
      </c>
      <c r="BM35" s="797">
        <v>214.72949287670335</v>
      </c>
      <c r="BN35" s="324">
        <v>7.9820962327489725E-2</v>
      </c>
      <c r="BO35" s="356">
        <v>2690.1391140301021</v>
      </c>
      <c r="BP35" s="797">
        <v>12.04090614261888</v>
      </c>
      <c r="BQ35" s="665">
        <v>2.5052192066805846E-2</v>
      </c>
      <c r="BR35" s="797">
        <v>67.228392629622093</v>
      </c>
      <c r="BS35" s="665">
        <v>0.13987473903966599</v>
      </c>
      <c r="BT35" s="797">
        <v>177.60336560362848</v>
      </c>
      <c r="BU35" s="665">
        <v>0.36951983298538621</v>
      </c>
      <c r="BV35" s="797">
        <v>158.53859754448192</v>
      </c>
      <c r="BW35" s="665">
        <v>0.3298538622129436</v>
      </c>
      <c r="BX35" s="797">
        <v>49.167033415693759</v>
      </c>
      <c r="BY35" s="665">
        <v>0.1022964509394572</v>
      </c>
      <c r="BZ35" s="797">
        <v>16.054541523491839</v>
      </c>
      <c r="CA35" s="665">
        <v>3.3402922755741124E-2</v>
      </c>
      <c r="CB35" s="194">
        <v>480.63283685953695</v>
      </c>
      <c r="CD35" s="797">
        <v>6.0136097711010912</v>
      </c>
      <c r="CE35" s="194"/>
      <c r="CF35" s="797">
        <v>16.054541523491839</v>
      </c>
      <c r="CG35" s="194"/>
      <c r="CH35" s="797">
        <v>19.064768059146559</v>
      </c>
      <c r="CI35" s="194"/>
      <c r="CJ35" s="797">
        <v>13.044314987837121</v>
      </c>
      <c r="CK35" s="194"/>
      <c r="CL35" s="797">
        <v>9.0306796069641599</v>
      </c>
      <c r="CM35" s="194"/>
      <c r="CN35" s="797">
        <v>0</v>
      </c>
      <c r="CO35" s="194">
        <v>63.207913948540764</v>
      </c>
      <c r="CR35" s="144" t="s">
        <v>26</v>
      </c>
      <c r="CS35" s="139">
        <v>168.57268599666429</v>
      </c>
      <c r="CT35" s="145">
        <v>5.4228534538411872E-2</v>
      </c>
      <c r="CU35" s="139">
        <v>1479.0246378516856</v>
      </c>
      <c r="CV35" s="145">
        <v>0.47579083279535184</v>
      </c>
      <c r="CW35" s="139">
        <v>1460.9632786377574</v>
      </c>
      <c r="CX35" s="145">
        <v>0.4699806326662363</v>
      </c>
      <c r="CY35" s="30">
        <v>3108.5606024861072</v>
      </c>
      <c r="CZ35" s="797">
        <v>151.51473562795422</v>
      </c>
      <c r="DA35" s="146">
        <v>5.7327258921791954E-2</v>
      </c>
      <c r="DB35" s="797">
        <v>1253.2576476775816</v>
      </c>
      <c r="DC35" s="146">
        <v>0.47418375094912685</v>
      </c>
      <c r="DD35" s="797">
        <v>1238.2065149993082</v>
      </c>
      <c r="DE35" s="146">
        <v>0.4684889901290813</v>
      </c>
      <c r="DF35" s="30">
        <v>2642.9788983048438</v>
      </c>
      <c r="DG35" s="797">
        <v>17.057950368710078</v>
      </c>
      <c r="DH35" s="146">
        <v>3.6637931034482756E-2</v>
      </c>
      <c r="DI35" s="797">
        <v>225.766990174104</v>
      </c>
      <c r="DJ35" s="146">
        <v>0.48491379310344823</v>
      </c>
      <c r="DK35" s="797">
        <v>222.75676363844931</v>
      </c>
      <c r="DL35" s="146">
        <v>0.47844827586206901</v>
      </c>
      <c r="DM35" s="30">
        <v>465.58170418126338</v>
      </c>
      <c r="DN35" s="797">
        <v>0</v>
      </c>
      <c r="DO35" s="146">
        <v>0</v>
      </c>
      <c r="DP35" s="797">
        <v>259.88289091152416</v>
      </c>
      <c r="DQ35" s="146">
        <v>0.578125</v>
      </c>
      <c r="DR35" s="797">
        <v>189.64427174624734</v>
      </c>
      <c r="DS35" s="146">
        <v>0.421875</v>
      </c>
      <c r="DT35" s="30">
        <v>449.5271626577715</v>
      </c>
      <c r="DW35" s="133">
        <v>36.12271842785664</v>
      </c>
      <c r="DX35" s="133">
        <v>115.3920172000976</v>
      </c>
      <c r="DY35" s="133">
        <v>379.28854349249468</v>
      </c>
      <c r="DZ35" s="133">
        <v>873.96910418508696</v>
      </c>
      <c r="EA35" s="133">
        <v>895.04068993467013</v>
      </c>
      <c r="EB35" s="133">
        <v>343.16582506463811</v>
      </c>
      <c r="EC35" s="133">
        <v>1.0034088452182399</v>
      </c>
      <c r="ED35" s="133">
        <v>16.054541523491839</v>
      </c>
      <c r="EE35" s="133">
        <v>72.24543685571328</v>
      </c>
      <c r="EF35" s="133">
        <v>153.52155331839072</v>
      </c>
      <c r="EG35" s="133">
        <v>149.50791793751779</v>
      </c>
      <c r="EH35" s="133">
        <v>73.248845700931525</v>
      </c>
      <c r="EI35" s="133">
        <v>0</v>
      </c>
      <c r="EJ35" s="133">
        <v>0</v>
      </c>
      <c r="EK35" s="133">
        <v>1.0034088452182399</v>
      </c>
      <c r="EL35" s="133">
        <v>258.87948206630591</v>
      </c>
      <c r="EM35" s="133">
        <v>17.057950368710078</v>
      </c>
      <c r="EN35" s="133">
        <v>172.58632137753727</v>
      </c>
    </row>
    <row r="36" spans="1:144" x14ac:dyDescent="0.2">
      <c r="A36" s="147"/>
      <c r="B36" s="153" t="s">
        <v>38</v>
      </c>
      <c r="C36" s="154">
        <v>17759.697740001156</v>
      </c>
      <c r="D36" s="155">
        <v>0.79639397147060154</v>
      </c>
      <c r="E36" s="397">
        <v>14715.593459514499</v>
      </c>
      <c r="F36" s="157">
        <v>0.82859481478503705</v>
      </c>
      <c r="G36" s="397">
        <v>2718.4890102212621</v>
      </c>
      <c r="H36" s="157">
        <v>0.15307068003180357</v>
      </c>
      <c r="I36" s="397">
        <v>325.61527026539648</v>
      </c>
      <c r="J36" s="157">
        <v>1.8334505183159457E-2</v>
      </c>
      <c r="K36" s="325"/>
      <c r="L36" s="324">
        <v>0.65988791528660318</v>
      </c>
      <c r="M36" s="324">
        <v>0.12190456678623376</v>
      </c>
      <c r="N36" s="324">
        <v>1.4601489397764688E-2</v>
      </c>
      <c r="P36" s="153" t="s">
        <v>38</v>
      </c>
      <c r="Q36" s="156">
        <v>15419.382712828232</v>
      </c>
      <c r="R36" s="155">
        <v>0.86822326249946791</v>
      </c>
      <c r="S36" s="156">
        <v>2226.4810817037942</v>
      </c>
      <c r="T36" s="155">
        <v>0.12536705941165693</v>
      </c>
      <c r="U36" s="156">
        <v>113.83394546913206</v>
      </c>
      <c r="V36" s="155">
        <v>6.4096780888752139E-3</v>
      </c>
      <c r="W36" s="378">
        <v>13932.28435626686</v>
      </c>
      <c r="X36" s="157">
        <v>0.94677013160205348</v>
      </c>
      <c r="Y36" s="378">
        <v>689.05264033881372</v>
      </c>
      <c r="Z36" s="157">
        <v>4.6824658634022034E-2</v>
      </c>
      <c r="AA36" s="378">
        <v>94.256462908824332</v>
      </c>
      <c r="AB36" s="157">
        <v>6.4052097639244014E-3</v>
      </c>
      <c r="AC36" s="378">
        <v>1352.6950881235766</v>
      </c>
      <c r="AD36" s="157">
        <v>0.49759078776392723</v>
      </c>
      <c r="AE36" s="378">
        <v>1357.273585162611</v>
      </c>
      <c r="AF36" s="157">
        <v>0.49927499432934636</v>
      </c>
      <c r="AG36" s="378">
        <v>8.5203369350751501</v>
      </c>
      <c r="AH36" s="157">
        <v>3.1342179067266733E-3</v>
      </c>
      <c r="AI36" s="378">
        <v>134.40326843779445</v>
      </c>
      <c r="AJ36" s="157">
        <v>0.4127670926742702</v>
      </c>
      <c r="AK36" s="378">
        <v>180.15485620236947</v>
      </c>
      <c r="AL36" s="157">
        <v>0.55327520744199798</v>
      </c>
      <c r="AM36" s="378">
        <v>11.057145625232572</v>
      </c>
      <c r="AN36" s="157">
        <v>3.3957699883731859E-2</v>
      </c>
      <c r="AP36" s="153" t="s">
        <v>38</v>
      </c>
      <c r="AQ36" s="494">
        <v>185.85208662661822</v>
      </c>
      <c r="AR36" s="495">
        <v>1.0464822619588464E-2</v>
      </c>
      <c r="AS36" s="494">
        <v>1335.658668782941</v>
      </c>
      <c r="AT36" s="495">
        <v>7.5207286088803338E-2</v>
      </c>
      <c r="AU36" s="494">
        <v>4997.99587041008</v>
      </c>
      <c r="AV36" s="495">
        <v>0.28142347598364897</v>
      </c>
      <c r="AW36" s="494">
        <v>7689.7808804482393</v>
      </c>
      <c r="AX36" s="495">
        <v>0.43299052681105699</v>
      </c>
      <c r="AY36" s="494">
        <v>2469.8229908277835</v>
      </c>
      <c r="AZ36" s="495">
        <v>0.13906897667885776</v>
      </c>
      <c r="BA36" s="156">
        <v>1080.5872429054948</v>
      </c>
      <c r="BB36" s="155">
        <v>6.0844911818044516E-2</v>
      </c>
      <c r="BC36" s="800">
        <v>80.360269471845314</v>
      </c>
      <c r="BD36" s="215">
        <v>5.4608921952711102E-3</v>
      </c>
      <c r="BE36" s="800">
        <v>766.62948432950077</v>
      </c>
      <c r="BF36" s="215">
        <v>5.2096402801467018E-2</v>
      </c>
      <c r="BG36" s="800">
        <v>3714.4906886363128</v>
      </c>
      <c r="BH36" s="215">
        <v>0.25241868082694796</v>
      </c>
      <c r="BI36" s="800">
        <v>6855.3352688423001</v>
      </c>
      <c r="BJ36" s="215">
        <v>0.46585516837650354</v>
      </c>
      <c r="BK36" s="800">
        <v>2266.3875792943591</v>
      </c>
      <c r="BL36" s="215">
        <v>0.15401265232894878</v>
      </c>
      <c r="BM36" s="800">
        <v>1032.3901689401798</v>
      </c>
      <c r="BN36" s="215">
        <v>7.0156203470861642E-2</v>
      </c>
      <c r="BO36" s="359">
        <v>14715.593459514497</v>
      </c>
      <c r="BP36" s="800">
        <v>61.80415420397761</v>
      </c>
      <c r="BQ36" s="667">
        <v>2.2734744915870474E-2</v>
      </c>
      <c r="BR36" s="800">
        <v>481.22467850737144</v>
      </c>
      <c r="BS36" s="667">
        <v>0.1770191737755834</v>
      </c>
      <c r="BT36" s="800">
        <v>1171.6808237705523</v>
      </c>
      <c r="BU36" s="667">
        <v>0.43100443642227088</v>
      </c>
      <c r="BV36" s="800">
        <v>778.21973384335024</v>
      </c>
      <c r="BW36" s="667">
        <v>0.2862692219528265</v>
      </c>
      <c r="BX36" s="800">
        <v>182.38496274356277</v>
      </c>
      <c r="BY36" s="667">
        <v>6.7090564669495631E-2</v>
      </c>
      <c r="BZ36" s="800">
        <v>43.174657152448347</v>
      </c>
      <c r="CA36" s="667">
        <v>1.5881858263953139E-2</v>
      </c>
      <c r="CB36" s="32">
        <v>2718.4890102212626</v>
      </c>
      <c r="CD36" s="800">
        <v>43.687662950795286</v>
      </c>
      <c r="CE36" s="32"/>
      <c r="CF36" s="800">
        <v>87.804505946068971</v>
      </c>
      <c r="CG36" s="32"/>
      <c r="CH36" s="800">
        <v>111.82435800321447</v>
      </c>
      <c r="CI36" s="32"/>
      <c r="CJ36" s="800">
        <v>56.225877762588986</v>
      </c>
      <c r="CK36" s="32"/>
      <c r="CL36" s="800">
        <v>21.050448789862148</v>
      </c>
      <c r="CM36" s="32"/>
      <c r="CN36" s="800">
        <v>5.02241681286662</v>
      </c>
      <c r="CO36" s="364">
        <v>325.61527026539648</v>
      </c>
      <c r="CR36" s="153" t="s">
        <v>38</v>
      </c>
      <c r="CS36" s="154">
        <v>599.80894309408552</v>
      </c>
      <c r="CT36" s="155">
        <v>3.5651786169260048E-2</v>
      </c>
      <c r="CU36" s="154">
        <v>8106.2358179773537</v>
      </c>
      <c r="CV36" s="155">
        <v>0.48182306940827468</v>
      </c>
      <c r="CW36" s="154">
        <v>8118.0475928554806</v>
      </c>
      <c r="CX36" s="155">
        <v>0.48252514442246525</v>
      </c>
      <c r="CY36" s="32">
        <v>16824.092353926921</v>
      </c>
      <c r="CZ36" s="800">
        <v>511.42200976874835</v>
      </c>
      <c r="DA36" s="157">
        <v>3.6006818058499243E-2</v>
      </c>
      <c r="DB36" s="800">
        <v>6944.8582892437171</v>
      </c>
      <c r="DC36" s="157">
        <v>0.48895480461611429</v>
      </c>
      <c r="DD36" s="800">
        <v>6747.1966352130385</v>
      </c>
      <c r="DE36" s="157">
        <v>0.47503837732538645</v>
      </c>
      <c r="DF36" s="32">
        <v>14203.476934225504</v>
      </c>
      <c r="DG36" s="800">
        <v>88.386933325337196</v>
      </c>
      <c r="DH36" s="157">
        <v>3.3727548369309267E-2</v>
      </c>
      <c r="DI36" s="800">
        <v>1161.3775287336362</v>
      </c>
      <c r="DJ36" s="157">
        <v>0.44316976844544398</v>
      </c>
      <c r="DK36" s="800">
        <v>1370.8509576424419</v>
      </c>
      <c r="DL36" s="157">
        <v>0.52310268318524678</v>
      </c>
      <c r="DM36" s="32">
        <v>2620.6154197014152</v>
      </c>
      <c r="DN36" s="800">
        <v>0</v>
      </c>
      <c r="DO36" s="157">
        <v>0</v>
      </c>
      <c r="DP36" s="800">
        <v>769.03268934113044</v>
      </c>
      <c r="DQ36" s="157">
        <v>0.2981505306719005</v>
      </c>
      <c r="DR36" s="800">
        <v>1810.3109985874739</v>
      </c>
      <c r="DS36" s="157">
        <v>0.70184946932809944</v>
      </c>
      <c r="DT36" s="32">
        <v>2579.3436879286046</v>
      </c>
      <c r="DW36" s="133"/>
      <c r="DX36" s="133"/>
      <c r="DY36" s="133"/>
      <c r="DZ36" s="133"/>
      <c r="EA36" s="133"/>
      <c r="EB36" s="133"/>
      <c r="EC36" s="133"/>
      <c r="ED36" s="133"/>
      <c r="EE36" s="133"/>
      <c r="EF36" s="133"/>
      <c r="EG36" s="133"/>
      <c r="EH36" s="133"/>
      <c r="EI36" s="133"/>
      <c r="EJ36" s="133"/>
      <c r="EK36" s="133"/>
      <c r="EL36" s="133"/>
      <c r="EM36" s="133"/>
      <c r="EN36" s="133"/>
    </row>
    <row r="37" spans="1:144" x14ac:dyDescent="0.2">
      <c r="A37" s="140">
        <v>97202</v>
      </c>
      <c r="B37" s="158" t="s">
        <v>0</v>
      </c>
      <c r="C37" s="135">
        <v>1379.3457058801557</v>
      </c>
      <c r="D37" s="159">
        <v>0.86613651424784621</v>
      </c>
      <c r="E37" s="393">
        <v>1117.6182880849922</v>
      </c>
      <c r="F37" s="160">
        <v>0.81025248661055849</v>
      </c>
      <c r="G37" s="393">
        <v>206.84908825746788</v>
      </c>
      <c r="H37" s="160">
        <v>0.14996174445294569</v>
      </c>
      <c r="I37" s="393">
        <v>54.878329537695564</v>
      </c>
      <c r="J37" s="160">
        <v>3.9785768936495797E-2</v>
      </c>
      <c r="K37" s="324"/>
      <c r="L37" s="324">
        <v>0.70178926441351885</v>
      </c>
      <c r="M37" s="324">
        <v>0.12988734261100066</v>
      </c>
      <c r="N37" s="324">
        <v>3.4459907223326709E-2</v>
      </c>
      <c r="P37" s="158" t="s">
        <v>0</v>
      </c>
      <c r="Q37" s="135">
        <v>1218.9321272315074</v>
      </c>
      <c r="R37" s="159">
        <v>0.88370313695485858</v>
      </c>
      <c r="S37" s="135">
        <v>156.19216868421046</v>
      </c>
      <c r="T37" s="159">
        <v>0.11323641928079572</v>
      </c>
      <c r="U37" s="135">
        <v>4.22140996443812</v>
      </c>
      <c r="V37" s="159">
        <v>3.06044376434583E-3</v>
      </c>
      <c r="W37" s="375">
        <v>1081.7363033872684</v>
      </c>
      <c r="X37" s="160">
        <v>0.96789423984891432</v>
      </c>
      <c r="Y37" s="375">
        <v>34.826632206614491</v>
      </c>
      <c r="Z37" s="160">
        <v>3.1161473087818699E-2</v>
      </c>
      <c r="AA37" s="375">
        <v>1.05535249110953</v>
      </c>
      <c r="AB37" s="160">
        <v>9.4428706326723328E-4</v>
      </c>
      <c r="AC37" s="375">
        <v>106.59060160206253</v>
      </c>
      <c r="AD37" s="160">
        <v>0.51530612244897955</v>
      </c>
      <c r="AE37" s="375">
        <v>98.147781673186302</v>
      </c>
      <c r="AF37" s="160">
        <v>0.47448979591836737</v>
      </c>
      <c r="AG37" s="375">
        <v>2.11070498221906</v>
      </c>
      <c r="AH37" s="160">
        <v>1.020408163265306E-2</v>
      </c>
      <c r="AI37" s="375">
        <v>30.605222242176371</v>
      </c>
      <c r="AJ37" s="160">
        <v>0.55769230769230771</v>
      </c>
      <c r="AK37" s="375">
        <v>23.217754804409662</v>
      </c>
      <c r="AL37" s="160">
        <v>0.42307692307692307</v>
      </c>
      <c r="AM37" s="375">
        <v>1.05535249110953</v>
      </c>
      <c r="AN37" s="160">
        <v>1.9230769230769228E-2</v>
      </c>
      <c r="AP37" s="158" t="s">
        <v>0</v>
      </c>
      <c r="AQ37" s="488">
        <v>13.719582384423891</v>
      </c>
      <c r="AR37" s="496">
        <v>9.9464422341239492E-3</v>
      </c>
      <c r="AS37" s="488">
        <v>97.092429182076756</v>
      </c>
      <c r="AT37" s="496">
        <v>7.0390206579954095E-2</v>
      </c>
      <c r="AU37" s="488">
        <v>263.83812277738252</v>
      </c>
      <c r="AV37" s="496">
        <v>0.1912777352716144</v>
      </c>
      <c r="AW37" s="488">
        <v>500.23708078591727</v>
      </c>
      <c r="AX37" s="496">
        <v>0.36266258607498092</v>
      </c>
      <c r="AY37" s="488">
        <v>316.60574733285898</v>
      </c>
      <c r="AZ37" s="496">
        <v>0.22953328232593725</v>
      </c>
      <c r="BA37" s="135">
        <v>187.85274341749636</v>
      </c>
      <c r="BB37" s="159">
        <v>0.13618974751338944</v>
      </c>
      <c r="BC37" s="797">
        <v>8.44281992887624</v>
      </c>
      <c r="BD37" s="324">
        <v>7.5542965061378663E-3</v>
      </c>
      <c r="BE37" s="797">
        <v>64.376501957681327</v>
      </c>
      <c r="BF37" s="324">
        <v>5.7601510859301229E-2</v>
      </c>
      <c r="BG37" s="797">
        <v>173.07780854196292</v>
      </c>
      <c r="BH37" s="324">
        <v>0.15486307837582627</v>
      </c>
      <c r="BI37" s="797">
        <v>404.20000409495003</v>
      </c>
      <c r="BJ37" s="324">
        <v>0.36166194523135042</v>
      </c>
      <c r="BK37" s="797">
        <v>288.11123007290166</v>
      </c>
      <c r="BL37" s="324">
        <v>0.25779036827195467</v>
      </c>
      <c r="BM37" s="797">
        <v>179.40992348862014</v>
      </c>
      <c r="BN37" s="324">
        <v>0.16052880075542969</v>
      </c>
      <c r="BO37" s="360">
        <v>1117.6182880849922</v>
      </c>
      <c r="BP37" s="797">
        <v>4.22140996443812</v>
      </c>
      <c r="BQ37" s="665">
        <v>2.0408163265306121E-2</v>
      </c>
      <c r="BR37" s="797">
        <v>21.1070498221906</v>
      </c>
      <c r="BS37" s="665">
        <v>0.10204081632653061</v>
      </c>
      <c r="BT37" s="797">
        <v>74.930026868776636</v>
      </c>
      <c r="BU37" s="665">
        <v>0.36224489795918369</v>
      </c>
      <c r="BV37" s="797">
        <v>74.930026868776636</v>
      </c>
      <c r="BW37" s="665">
        <v>0.36224489795918369</v>
      </c>
      <c r="BX37" s="797">
        <v>24.273107295519189</v>
      </c>
      <c r="BY37" s="665">
        <v>0.1173469387755102</v>
      </c>
      <c r="BZ37" s="797">
        <v>7.38746743776671</v>
      </c>
      <c r="CA37" s="665">
        <v>3.5714285714285712E-2</v>
      </c>
      <c r="CB37" s="194">
        <v>206.84908825746788</v>
      </c>
      <c r="CD37" s="797">
        <v>1.05535249110953</v>
      </c>
      <c r="CE37" s="194"/>
      <c r="CF37" s="797">
        <v>11.608877402204829</v>
      </c>
      <c r="CG37" s="194"/>
      <c r="CH37" s="797">
        <v>15.830287366642949</v>
      </c>
      <c r="CI37" s="194"/>
      <c r="CJ37" s="797">
        <v>21.1070498221906</v>
      </c>
      <c r="CK37" s="194"/>
      <c r="CL37" s="797">
        <v>4.22140996443812</v>
      </c>
      <c r="CM37" s="194"/>
      <c r="CN37" s="797">
        <v>1.05535249110953</v>
      </c>
      <c r="CO37" s="194">
        <v>54.878329537695564</v>
      </c>
      <c r="CR37" s="158" t="s">
        <v>0</v>
      </c>
      <c r="CS37" s="139">
        <v>72.819321886557574</v>
      </c>
      <c r="CT37" s="159">
        <v>6.0000000000000005E-2</v>
      </c>
      <c r="CU37" s="139">
        <v>520.28877811699829</v>
      </c>
      <c r="CV37" s="159">
        <v>0.42869565217391303</v>
      </c>
      <c r="CW37" s="139">
        <v>620.54726477240354</v>
      </c>
      <c r="CX37" s="159">
        <v>0.51130434782608691</v>
      </c>
      <c r="CY37" s="30">
        <v>1213.6553647759595</v>
      </c>
      <c r="CZ37" s="797">
        <v>61.210444484352749</v>
      </c>
      <c r="DA37" s="160">
        <v>6.0165975103734455E-2</v>
      </c>
      <c r="DB37" s="797">
        <v>448.52480872155024</v>
      </c>
      <c r="DC37" s="160">
        <v>0.44087136929460585</v>
      </c>
      <c r="DD37" s="797">
        <v>507.62454822368386</v>
      </c>
      <c r="DE37" s="160">
        <v>0.49896265560165975</v>
      </c>
      <c r="DF37" s="30">
        <v>1017.3598014295868</v>
      </c>
      <c r="DG37" s="797">
        <v>11.608877402204829</v>
      </c>
      <c r="DH37" s="160">
        <v>5.9139784946236555E-2</v>
      </c>
      <c r="DI37" s="797">
        <v>71.763969395448044</v>
      </c>
      <c r="DJ37" s="160">
        <v>0.36559139784946237</v>
      </c>
      <c r="DK37" s="797">
        <v>112.92271654871971</v>
      </c>
      <c r="DL37" s="160">
        <v>0.57526881720430112</v>
      </c>
      <c r="DM37" s="30">
        <v>196.29556334637257</v>
      </c>
      <c r="DN37" s="797">
        <v>0</v>
      </c>
      <c r="DO37" s="160">
        <v>0</v>
      </c>
      <c r="DP37" s="797">
        <v>14.77493487553342</v>
      </c>
      <c r="DQ37" s="160">
        <v>0.1359223300970874</v>
      </c>
      <c r="DR37" s="797">
        <v>93.926371708748164</v>
      </c>
      <c r="DS37" s="160">
        <v>0.86407766990291268</v>
      </c>
      <c r="DT37" s="30">
        <v>108.70130658428158</v>
      </c>
      <c r="DW37" s="133">
        <v>22.162402313300131</v>
      </c>
      <c r="DX37" s="133">
        <v>39.048042171052614</v>
      </c>
      <c r="DY37" s="133">
        <v>132.97441387980078</v>
      </c>
      <c r="DZ37" s="133">
        <v>315.55039484174944</v>
      </c>
      <c r="EA37" s="133">
        <v>409.47676655049759</v>
      </c>
      <c r="EB37" s="133">
        <v>98.147781673186302</v>
      </c>
      <c r="EC37" s="133">
        <v>3.16605747332859</v>
      </c>
      <c r="ED37" s="133">
        <v>8.44281992887624</v>
      </c>
      <c r="EE37" s="133">
        <v>13.719582384423891</v>
      </c>
      <c r="EF37" s="133">
        <v>58.044387011024156</v>
      </c>
      <c r="EG37" s="133">
        <v>87.594256762090993</v>
      </c>
      <c r="EH37" s="133">
        <v>25.32845978662872</v>
      </c>
      <c r="EI37" s="133">
        <v>0</v>
      </c>
      <c r="EJ37" s="133">
        <v>0</v>
      </c>
      <c r="EK37" s="133">
        <v>0</v>
      </c>
      <c r="EL37" s="133">
        <v>14.77493487553342</v>
      </c>
      <c r="EM37" s="133">
        <v>60.155091993243204</v>
      </c>
      <c r="EN37" s="133">
        <v>33.77127971550496</v>
      </c>
    </row>
    <row r="38" spans="1:144" x14ac:dyDescent="0.2">
      <c r="A38" s="140">
        <v>97206</v>
      </c>
      <c r="B38" s="141" t="s">
        <v>5</v>
      </c>
      <c r="C38" s="135">
        <v>2175.6689008065377</v>
      </c>
      <c r="D38" s="142">
        <v>0.8624323994964076</v>
      </c>
      <c r="E38" s="393">
        <v>1492.9030623478423</v>
      </c>
      <c r="F38" s="143">
        <v>0.68618118400019934</v>
      </c>
      <c r="G38" s="393">
        <v>560.60871529705764</v>
      </c>
      <c r="H38" s="143">
        <v>0.25767188890241322</v>
      </c>
      <c r="I38" s="393">
        <v>122.1571231616383</v>
      </c>
      <c r="J38" s="143">
        <v>5.6146927097387694E-2</v>
      </c>
      <c r="K38" s="324"/>
      <c r="L38" s="324">
        <v>0.59178488500657778</v>
      </c>
      <c r="M38" s="324">
        <v>0.22222458542887996</v>
      </c>
      <c r="N38" s="324">
        <v>4.8422929060949936E-2</v>
      </c>
      <c r="P38" s="141" t="s">
        <v>5</v>
      </c>
      <c r="Q38" s="135">
        <v>1772.1806641075484</v>
      </c>
      <c r="R38" s="142">
        <v>0.8145452019149545</v>
      </c>
      <c r="S38" s="135">
        <v>393.24750541899823</v>
      </c>
      <c r="T38" s="142">
        <v>0.18074786346085026</v>
      </c>
      <c r="U38" s="135">
        <v>10.24073127999125</v>
      </c>
      <c r="V38" s="142">
        <v>4.7069346241953129E-3</v>
      </c>
      <c r="W38" s="375">
        <v>1421.0301501302706</v>
      </c>
      <c r="X38" s="143">
        <v>0.95185694635488294</v>
      </c>
      <c r="Y38" s="375">
        <v>67.765888662281696</v>
      </c>
      <c r="Z38" s="143">
        <v>4.5392022008253097E-2</v>
      </c>
      <c r="AA38" s="375">
        <v>4.1070235552897998</v>
      </c>
      <c r="AB38" s="143">
        <v>2.751031636863824E-3</v>
      </c>
      <c r="AC38" s="375">
        <v>290.57191653675329</v>
      </c>
      <c r="AD38" s="143">
        <v>0.51831501831501825</v>
      </c>
      <c r="AE38" s="375">
        <v>265.92977520501449</v>
      </c>
      <c r="AF38" s="143">
        <v>0.47435897435897428</v>
      </c>
      <c r="AG38" s="375">
        <v>4.1070235552897998</v>
      </c>
      <c r="AH38" s="143">
        <v>7.326007326007326E-3</v>
      </c>
      <c r="AI38" s="375">
        <v>60.578597440524547</v>
      </c>
      <c r="AJ38" s="143">
        <v>0.49590720436635488</v>
      </c>
      <c r="AK38" s="375">
        <v>59.551841551702097</v>
      </c>
      <c r="AL38" s="143">
        <v>0.48750199751268786</v>
      </c>
      <c r="AM38" s="375">
        <v>2.02668416941165</v>
      </c>
      <c r="AN38" s="143">
        <v>1.6590798120957234E-2</v>
      </c>
      <c r="AP38" s="141" t="s">
        <v>5</v>
      </c>
      <c r="AQ38" s="488">
        <v>52.364550329944947</v>
      </c>
      <c r="AR38" s="490">
        <v>2.406825335901662E-2</v>
      </c>
      <c r="AS38" s="488">
        <v>247.42134159797718</v>
      </c>
      <c r="AT38" s="490">
        <v>0.11372196454444705</v>
      </c>
      <c r="AU38" s="488">
        <v>542.12710929825357</v>
      </c>
      <c r="AV38" s="490">
        <v>0.24917721124628969</v>
      </c>
      <c r="AW38" s="488">
        <v>832.69902583500686</v>
      </c>
      <c r="AX38" s="490">
        <v>0.38273242106200933</v>
      </c>
      <c r="AY38" s="488">
        <v>347.04349042198811</v>
      </c>
      <c r="AZ38" s="490">
        <v>0.15951116932054152</v>
      </c>
      <c r="BA38" s="135">
        <v>154.01338332336746</v>
      </c>
      <c r="BB38" s="142">
        <v>7.0788980467695925E-2</v>
      </c>
      <c r="BC38" s="797">
        <v>15.401338332336749</v>
      </c>
      <c r="BD38" s="324">
        <v>1.0316368638239339E-2</v>
      </c>
      <c r="BE38" s="797">
        <v>84.193982883440896</v>
      </c>
      <c r="BF38" s="324">
        <v>5.6396148555708389E-2</v>
      </c>
      <c r="BG38" s="797">
        <v>311.10703431320235</v>
      </c>
      <c r="BH38" s="324">
        <v>0.20839064649243466</v>
      </c>
      <c r="BI38" s="797">
        <v>655.07025706872309</v>
      </c>
      <c r="BJ38" s="324">
        <v>0.43878954607977994</v>
      </c>
      <c r="BK38" s="797">
        <v>290.57191653675335</v>
      </c>
      <c r="BL38" s="324">
        <v>0.19463548830811556</v>
      </c>
      <c r="BM38" s="797">
        <v>136.55853321338583</v>
      </c>
      <c r="BN38" s="324">
        <v>9.1471801925722129E-2</v>
      </c>
      <c r="BO38" s="355">
        <v>1492.9030623478423</v>
      </c>
      <c r="BP38" s="797">
        <v>20.535117776448999</v>
      </c>
      <c r="BQ38" s="665">
        <v>3.6630036630036632E-2</v>
      </c>
      <c r="BR38" s="797">
        <v>121.15719488104909</v>
      </c>
      <c r="BS38" s="665">
        <v>0.21611721611721613</v>
      </c>
      <c r="BT38" s="797">
        <v>199.19064243155529</v>
      </c>
      <c r="BU38" s="665">
        <v>0.35531135531135533</v>
      </c>
      <c r="BV38" s="797">
        <v>150.93311565690016</v>
      </c>
      <c r="BW38" s="665">
        <v>0.26923076923076927</v>
      </c>
      <c r="BX38" s="797">
        <v>56.471573885234747</v>
      </c>
      <c r="BY38" s="665">
        <v>0.10073260073260074</v>
      </c>
      <c r="BZ38" s="797">
        <v>12.321070665869399</v>
      </c>
      <c r="CA38" s="665">
        <v>2.197802197802198E-2</v>
      </c>
      <c r="CB38" s="194">
        <v>560.60871529705764</v>
      </c>
      <c r="CD38" s="797">
        <v>16.428094221159199</v>
      </c>
      <c r="CE38" s="194"/>
      <c r="CF38" s="797">
        <v>42.0701638334872</v>
      </c>
      <c r="CG38" s="194"/>
      <c r="CH38" s="797">
        <v>31.829432553495948</v>
      </c>
      <c r="CI38" s="194"/>
      <c r="CJ38" s="797">
        <v>26.695653109383699</v>
      </c>
      <c r="CK38" s="194"/>
      <c r="CL38" s="797">
        <v>0</v>
      </c>
      <c r="CM38" s="194"/>
      <c r="CN38" s="797">
        <v>5.1337794441122497</v>
      </c>
      <c r="CO38" s="194">
        <v>122.1571231616383</v>
      </c>
      <c r="CR38" s="141" t="s">
        <v>5</v>
      </c>
      <c r="CS38" s="139">
        <v>34.909700219963298</v>
      </c>
      <c r="CT38" s="142">
        <v>1.7085427135678392E-2</v>
      </c>
      <c r="CU38" s="139">
        <v>863.5017024996805</v>
      </c>
      <c r="CV38" s="142">
        <v>0.42261306532663317</v>
      </c>
      <c r="CW38" s="139">
        <v>1144.8328160370318</v>
      </c>
      <c r="CX38" s="142">
        <v>0.56030150753768848</v>
      </c>
      <c r="CY38" s="30">
        <v>2043.2442187566755</v>
      </c>
      <c r="CZ38" s="797">
        <v>28.749164887028599</v>
      </c>
      <c r="DA38" s="143">
        <v>1.9377162629757784E-2</v>
      </c>
      <c r="DB38" s="797">
        <v>668.41808362341499</v>
      </c>
      <c r="DC38" s="143">
        <v>0.45051903114186853</v>
      </c>
      <c r="DD38" s="797">
        <v>786.49501083799669</v>
      </c>
      <c r="DE38" s="143">
        <v>0.53010380622837372</v>
      </c>
      <c r="DF38" s="30">
        <v>1483.6622593484403</v>
      </c>
      <c r="DG38" s="797">
        <v>6.1605353329346997</v>
      </c>
      <c r="DH38" s="143">
        <v>1.1009174311926606E-2</v>
      </c>
      <c r="DI38" s="797">
        <v>195.08361887626546</v>
      </c>
      <c r="DJ38" s="143">
        <v>0.34862385321100914</v>
      </c>
      <c r="DK38" s="797">
        <v>358.33780519903502</v>
      </c>
      <c r="DL38" s="143">
        <v>0.6403669724770642</v>
      </c>
      <c r="DM38" s="30">
        <v>559.58195940823521</v>
      </c>
      <c r="DN38" s="797">
        <v>0</v>
      </c>
      <c r="DO38" s="143">
        <v>0</v>
      </c>
      <c r="DP38" s="797">
        <v>66.739132773459247</v>
      </c>
      <c r="DQ38" s="143">
        <v>0.27083333333333331</v>
      </c>
      <c r="DR38" s="797">
        <v>179.68228054392875</v>
      </c>
      <c r="DS38" s="143">
        <v>0.72916666666666674</v>
      </c>
      <c r="DT38" s="30">
        <v>246.42141331738799</v>
      </c>
      <c r="DW38" s="133">
        <v>4.1070235552897998</v>
      </c>
      <c r="DX38" s="133">
        <v>24.642141331738799</v>
      </c>
      <c r="DY38" s="133">
        <v>124.23746254751644</v>
      </c>
      <c r="DZ38" s="133">
        <v>544.18062107589856</v>
      </c>
      <c r="EA38" s="133">
        <v>539.04684163178626</v>
      </c>
      <c r="EB38" s="133">
        <v>247.44816920621042</v>
      </c>
      <c r="EC38" s="133">
        <v>1.0267558888224499</v>
      </c>
      <c r="ED38" s="133">
        <v>5.1337794441122497</v>
      </c>
      <c r="EE38" s="133">
        <v>21.561873665271449</v>
      </c>
      <c r="EF38" s="133">
        <v>173.52174521099403</v>
      </c>
      <c r="EG38" s="133">
        <v>247.44816920621042</v>
      </c>
      <c r="EH38" s="133">
        <v>110.88963599282459</v>
      </c>
      <c r="EI38" s="133">
        <v>0</v>
      </c>
      <c r="EJ38" s="133">
        <v>0</v>
      </c>
      <c r="EK38" s="133">
        <v>4.1070235552897998</v>
      </c>
      <c r="EL38" s="133">
        <v>62.632109218169447</v>
      </c>
      <c r="EM38" s="133">
        <v>176.60201287746142</v>
      </c>
      <c r="EN38" s="133">
        <v>3.0802676664673498</v>
      </c>
    </row>
    <row r="39" spans="1:144" x14ac:dyDescent="0.2">
      <c r="A39" s="140">
        <v>97207</v>
      </c>
      <c r="B39" s="141" t="s">
        <v>6</v>
      </c>
      <c r="C39" s="135">
        <v>5750.9256247848916</v>
      </c>
      <c r="D39" s="142">
        <v>0.79304343167145785</v>
      </c>
      <c r="E39" s="393">
        <v>4126.83476155894</v>
      </c>
      <c r="F39" s="143">
        <v>0.71759487616626949</v>
      </c>
      <c r="G39" s="393">
        <v>1534.3799351763801</v>
      </c>
      <c r="H39" s="143">
        <v>0.26680573446535788</v>
      </c>
      <c r="I39" s="393">
        <v>89.710928049571606</v>
      </c>
      <c r="J39" s="143">
        <v>1.5599389368372707E-2</v>
      </c>
      <c r="K39" s="324"/>
      <c r="L39" s="324">
        <v>0.56908390314475321</v>
      </c>
      <c r="M39" s="324">
        <v>0.21158853525003116</v>
      </c>
      <c r="N39" s="324">
        <v>1.2370993276673547E-2</v>
      </c>
      <c r="P39" s="141" t="s">
        <v>6</v>
      </c>
      <c r="Q39" s="135">
        <v>4329.5060956462767</v>
      </c>
      <c r="R39" s="142">
        <v>0.75283639158665316</v>
      </c>
      <c r="S39" s="135">
        <v>1401.4040499370199</v>
      </c>
      <c r="T39" s="142">
        <v>0.24368321577614527</v>
      </c>
      <c r="U39" s="135">
        <v>20.015479201594722</v>
      </c>
      <c r="V39" s="142">
        <v>3.4803926372014913E-3</v>
      </c>
      <c r="W39" s="375">
        <v>3701.0816812444741</v>
      </c>
      <c r="X39" s="143">
        <v>0.89683301975637264</v>
      </c>
      <c r="Y39" s="375">
        <v>415.74460108317146</v>
      </c>
      <c r="Z39" s="143">
        <v>0.10074176096309732</v>
      </c>
      <c r="AA39" s="375">
        <v>10.00847923129478</v>
      </c>
      <c r="AB39" s="143">
        <v>2.4252192805301487E-3</v>
      </c>
      <c r="AC39" s="375">
        <v>581.56869025755259</v>
      </c>
      <c r="AD39" s="143">
        <v>0.37902521854256399</v>
      </c>
      <c r="AE39" s="375">
        <v>947.70911337273708</v>
      </c>
      <c r="AF39" s="143">
        <v>0.61764957403708232</v>
      </c>
      <c r="AG39" s="375">
        <v>5.1021315460904102</v>
      </c>
      <c r="AH39" s="143">
        <v>3.3252074203537533E-3</v>
      </c>
      <c r="AI39" s="375">
        <v>46.855724144250857</v>
      </c>
      <c r="AJ39" s="143">
        <v>0.52229672753312473</v>
      </c>
      <c r="AK39" s="375">
        <v>37.950335481111232</v>
      </c>
      <c r="AL39" s="143">
        <v>0.42302912595153402</v>
      </c>
      <c r="AM39" s="375">
        <v>4.9048684242095302</v>
      </c>
      <c r="AN39" s="143">
        <v>5.4674146515341415E-2</v>
      </c>
      <c r="AP39" s="141" t="s">
        <v>6</v>
      </c>
      <c r="AQ39" s="488">
        <v>87.563326858965567</v>
      </c>
      <c r="AR39" s="490">
        <v>1.5225953624159554E-2</v>
      </c>
      <c r="AS39" s="488">
        <v>518.62732150044917</v>
      </c>
      <c r="AT39" s="490">
        <v>9.0181538649241E-2</v>
      </c>
      <c r="AU39" s="488">
        <v>1347.5513886395768</v>
      </c>
      <c r="AV39" s="490">
        <v>0.23431904297840414</v>
      </c>
      <c r="AW39" s="488">
        <v>2420.9536201491715</v>
      </c>
      <c r="AX39" s="490">
        <v>0.42096764557613714</v>
      </c>
      <c r="AY39" s="488">
        <v>991.25609841945629</v>
      </c>
      <c r="AZ39" s="490">
        <v>0.17236461799252245</v>
      </c>
      <c r="BA39" s="135">
        <v>384.97386921727332</v>
      </c>
      <c r="BB39" s="142">
        <v>6.694120117953585E-2</v>
      </c>
      <c r="BC39" s="797">
        <v>34.737873500695486</v>
      </c>
      <c r="BD39" s="324">
        <v>8.417558615206832E-3</v>
      </c>
      <c r="BE39" s="797">
        <v>134.33405405686975</v>
      </c>
      <c r="BF39" s="324">
        <v>3.2551352748159013E-2</v>
      </c>
      <c r="BG39" s="797">
        <v>736.04399958615363</v>
      </c>
      <c r="BH39" s="324">
        <v>0.1783555780915512</v>
      </c>
      <c r="BI39" s="797">
        <v>1980.199521352318</v>
      </c>
      <c r="BJ39" s="324">
        <v>0.47983494270177274</v>
      </c>
      <c r="BK39" s="797">
        <v>902.87938705551369</v>
      </c>
      <c r="BL39" s="324">
        <v>0.21878253897290639</v>
      </c>
      <c r="BM39" s="797">
        <v>338.63992600739005</v>
      </c>
      <c r="BN39" s="324">
        <v>8.2058028870403935E-2</v>
      </c>
      <c r="BO39" s="355">
        <v>4126.83476155894</v>
      </c>
      <c r="BP39" s="797">
        <v>45.325309565982167</v>
      </c>
      <c r="BQ39" s="665">
        <v>2.9539821609288655E-2</v>
      </c>
      <c r="BR39" s="797">
        <v>354.75729794969664</v>
      </c>
      <c r="BS39" s="665">
        <v>0.23120564197740015</v>
      </c>
      <c r="BT39" s="797">
        <v>589.07065634235698</v>
      </c>
      <c r="BU39" s="665">
        <v>0.38391446788219508</v>
      </c>
      <c r="BV39" s="797">
        <v>415.11827135898432</v>
      </c>
      <c r="BW39" s="665">
        <v>0.27054464271996986</v>
      </c>
      <c r="BX39" s="797">
        <v>83.774456749476812</v>
      </c>
      <c r="BY39" s="665">
        <v>5.4598248340523792E-2</v>
      </c>
      <c r="BZ39" s="797">
        <v>46.333943209883245</v>
      </c>
      <c r="CA39" s="665">
        <v>3.0197177470622397E-2</v>
      </c>
      <c r="CB39" s="194">
        <v>1534.3799351763803</v>
      </c>
      <c r="CD39" s="797">
        <v>7.5001437922879104</v>
      </c>
      <c r="CE39" s="194"/>
      <c r="CF39" s="797">
        <v>29.535969493882831</v>
      </c>
      <c r="CG39" s="194"/>
      <c r="CH39" s="797">
        <v>22.436732711066039</v>
      </c>
      <c r="CI39" s="194"/>
      <c r="CJ39" s="797">
        <v>25.635827437869018</v>
      </c>
      <c r="CK39" s="194"/>
      <c r="CL39" s="797">
        <v>4.6022546144658198</v>
      </c>
      <c r="CM39" s="194"/>
      <c r="CN39" s="797">
        <v>0</v>
      </c>
      <c r="CO39" s="194">
        <v>89.710928049571621</v>
      </c>
      <c r="CR39" s="141" t="s">
        <v>6</v>
      </c>
      <c r="CS39" s="139">
        <v>106.48357551910934</v>
      </c>
      <c r="CT39" s="142">
        <v>1.9680628274611405E-2</v>
      </c>
      <c r="CU39" s="139">
        <v>2367.112748394934</v>
      </c>
      <c r="CV39" s="142">
        <v>0.43749719952720945</v>
      </c>
      <c r="CW39" s="139">
        <v>2936.981734535254</v>
      </c>
      <c r="CX39" s="142">
        <v>0.54282217219817908</v>
      </c>
      <c r="CY39" s="30">
        <v>5410.5780584492977</v>
      </c>
      <c r="CZ39" s="797">
        <v>74.258938962135232</v>
      </c>
      <c r="DA39" s="143">
        <v>1.8881116948646939E-2</v>
      </c>
      <c r="DB39" s="797">
        <v>1797.4096377124911</v>
      </c>
      <c r="DC39" s="143">
        <v>0.45701032156652899</v>
      </c>
      <c r="DD39" s="797">
        <v>2061.3052597835385</v>
      </c>
      <c r="DE39" s="143">
        <v>0.5241085614848241</v>
      </c>
      <c r="DF39" s="30">
        <v>3932.9738364581649</v>
      </c>
      <c r="DG39" s="797">
        <v>32.224636556974097</v>
      </c>
      <c r="DH39" s="143">
        <v>2.1808706335144378E-2</v>
      </c>
      <c r="DI39" s="797">
        <v>569.70311068244303</v>
      </c>
      <c r="DJ39" s="143">
        <v>0.38555866462992677</v>
      </c>
      <c r="DK39" s="797">
        <v>875.67647475171566</v>
      </c>
      <c r="DL39" s="143">
        <v>0.59263262903492886</v>
      </c>
      <c r="DM39" s="30">
        <v>1477.6042219911328</v>
      </c>
      <c r="DN39" s="797">
        <v>34.516909608493648</v>
      </c>
      <c r="DO39" s="143">
        <v>3.2938982861231578E-2</v>
      </c>
      <c r="DP39" s="797">
        <v>461.23691187367677</v>
      </c>
      <c r="DQ39" s="143">
        <v>0.44015165052423827</v>
      </c>
      <c r="DR39" s="797">
        <v>552.15071624778034</v>
      </c>
      <c r="DS39" s="143">
        <v>0.52690936661453014</v>
      </c>
      <c r="DT39" s="30">
        <v>1047.9045377299508</v>
      </c>
      <c r="DW39" s="133">
        <v>16.81000370908238</v>
      </c>
      <c r="DX39" s="133">
        <v>57.448935253052859</v>
      </c>
      <c r="DY39" s="133">
        <v>445.9746211316745</v>
      </c>
      <c r="DZ39" s="133">
        <v>1351.4350165808166</v>
      </c>
      <c r="EA39" s="133">
        <v>1437.8072350683321</v>
      </c>
      <c r="EB39" s="133">
        <v>623.49802471520616</v>
      </c>
      <c r="EC39" s="133">
        <v>2.3011273072329099</v>
      </c>
      <c r="ED39" s="133">
        <v>29.923509249741187</v>
      </c>
      <c r="EE39" s="133">
        <v>54.669835016938379</v>
      </c>
      <c r="EF39" s="133">
        <v>515.03327566550468</v>
      </c>
      <c r="EG39" s="133">
        <v>606.37457024910827</v>
      </c>
      <c r="EH39" s="133">
        <v>269.30190450260744</v>
      </c>
      <c r="EI39" s="133">
        <v>20.71014576509619</v>
      </c>
      <c r="EJ39" s="133">
        <v>13.80676384339746</v>
      </c>
      <c r="EK39" s="133">
        <v>42.226221196088567</v>
      </c>
      <c r="EL39" s="133">
        <v>419.01069067758823</v>
      </c>
      <c r="EM39" s="133">
        <v>391.65172301819797</v>
      </c>
      <c r="EN39" s="133">
        <v>160.4989932295824</v>
      </c>
    </row>
    <row r="40" spans="1:144" x14ac:dyDescent="0.2">
      <c r="A40" s="140">
        <v>97221</v>
      </c>
      <c r="B40" s="141" t="s">
        <v>27</v>
      </c>
      <c r="C40" s="135">
        <v>3846.3102422252973</v>
      </c>
      <c r="D40" s="142">
        <v>0.72332811259492635</v>
      </c>
      <c r="E40" s="393">
        <v>3050.6606153888856</v>
      </c>
      <c r="F40" s="143">
        <v>0.79313950858626381</v>
      </c>
      <c r="G40" s="393">
        <v>715.0654204841951</v>
      </c>
      <c r="H40" s="143">
        <v>0.18590944969392051</v>
      </c>
      <c r="I40" s="393">
        <v>80.584206352216299</v>
      </c>
      <c r="J40" s="143">
        <v>2.0951041719815613E-2</v>
      </c>
      <c r="K40" s="324"/>
      <c r="L40" s="324">
        <v>0.57370010377016956</v>
      </c>
      <c r="M40" s="324">
        <v>0.13447353136066492</v>
      </c>
      <c r="N40" s="324">
        <v>1.5154477464091787E-2</v>
      </c>
      <c r="P40" s="141" t="s">
        <v>27</v>
      </c>
      <c r="Q40" s="135">
        <v>3363.2828584540543</v>
      </c>
      <c r="R40" s="142">
        <v>0.87441798675819093</v>
      </c>
      <c r="S40" s="135">
        <v>465.42243218012595</v>
      </c>
      <c r="T40" s="142">
        <v>0.12100491194669051</v>
      </c>
      <c r="U40" s="135">
        <v>17.604951591117249</v>
      </c>
      <c r="V40" s="142">
        <v>4.5771012951185755E-3</v>
      </c>
      <c r="W40" s="375">
        <v>2914.7489570285557</v>
      </c>
      <c r="X40" s="143">
        <v>0.95544845018986013</v>
      </c>
      <c r="Y40" s="375">
        <v>123.38654242136093</v>
      </c>
      <c r="Z40" s="143">
        <v>4.044584369658967E-2</v>
      </c>
      <c r="AA40" s="375">
        <v>12.52511593896949</v>
      </c>
      <c r="AB40" s="143">
        <v>4.1057061135503729E-3</v>
      </c>
      <c r="AC40" s="375">
        <v>410.8123115674253</v>
      </c>
      <c r="AD40" s="143">
        <v>0.57451010746576214</v>
      </c>
      <c r="AE40" s="375">
        <v>299.17327326462231</v>
      </c>
      <c r="AF40" s="143">
        <v>0.41838587728384619</v>
      </c>
      <c r="AG40" s="375">
        <v>5.0798356521477599</v>
      </c>
      <c r="AH40" s="143">
        <v>7.1040152503920977E-3</v>
      </c>
      <c r="AI40" s="375">
        <v>37.721589858073621</v>
      </c>
      <c r="AJ40" s="143">
        <v>0.46810152467346561</v>
      </c>
      <c r="AK40" s="375">
        <v>42.862616494142685</v>
      </c>
      <c r="AL40" s="143">
        <v>0.53189847532653445</v>
      </c>
      <c r="AM40" s="375">
        <v>0</v>
      </c>
      <c r="AN40" s="143">
        <v>0</v>
      </c>
      <c r="AP40" s="141" t="s">
        <v>27</v>
      </c>
      <c r="AQ40" s="488">
        <v>42.903675152341471</v>
      </c>
      <c r="AR40" s="490">
        <v>1.1154501964334367E-2</v>
      </c>
      <c r="AS40" s="488">
        <v>247.14680707174745</v>
      </c>
      <c r="AT40" s="490">
        <v>6.4255557016315912E-2</v>
      </c>
      <c r="AU40" s="488">
        <v>965.45305056720304</v>
      </c>
      <c r="AV40" s="490">
        <v>0.25100758643136301</v>
      </c>
      <c r="AW40" s="488">
        <v>1707.3676199612262</v>
      </c>
      <c r="AX40" s="490">
        <v>0.44389753099412549</v>
      </c>
      <c r="AY40" s="488">
        <v>689.13234999847009</v>
      </c>
      <c r="AZ40" s="490">
        <v>0.17916712553061501</v>
      </c>
      <c r="BA40" s="135">
        <v>194.30673947430878</v>
      </c>
      <c r="BB40" s="142">
        <v>5.0517698063246165E-2</v>
      </c>
      <c r="BC40" s="797">
        <v>15.091089472079041</v>
      </c>
      <c r="BD40" s="324">
        <v>4.9468267285954024E-3</v>
      </c>
      <c r="BE40" s="797">
        <v>108.2313569101953</v>
      </c>
      <c r="BF40" s="324">
        <v>3.5478006423994957E-2</v>
      </c>
      <c r="BG40" s="797">
        <v>646.72939202011435</v>
      </c>
      <c r="BH40" s="324">
        <v>0.2119965061854879</v>
      </c>
      <c r="BI40" s="797">
        <v>1477.6525310400073</v>
      </c>
      <c r="BJ40" s="324">
        <v>0.48437132717617687</v>
      </c>
      <c r="BK40" s="797">
        <v>621.26775210239236</v>
      </c>
      <c r="BL40" s="324">
        <v>0.20365023528623344</v>
      </c>
      <c r="BM40" s="797">
        <v>181.68849384409728</v>
      </c>
      <c r="BN40" s="324">
        <v>5.9557098199511244E-2</v>
      </c>
      <c r="BO40" s="355">
        <v>3050.6606153888861</v>
      </c>
      <c r="BP40" s="797">
        <v>17.754122701207109</v>
      </c>
      <c r="BQ40" s="665">
        <v>2.4828669087627233E-2</v>
      </c>
      <c r="BR40" s="797">
        <v>108.6765165538487</v>
      </c>
      <c r="BS40" s="665">
        <v>0.15198122219399185</v>
      </c>
      <c r="BT40" s="797">
        <v>298.58788889026164</v>
      </c>
      <c r="BU40" s="665">
        <v>0.41756723278280961</v>
      </c>
      <c r="BV40" s="797">
        <v>214.59328030211628</v>
      </c>
      <c r="BW40" s="665">
        <v>0.30010300338227491</v>
      </c>
      <c r="BX40" s="797">
        <v>65.34998215131391</v>
      </c>
      <c r="BY40" s="665">
        <v>9.139021448843547E-2</v>
      </c>
      <c r="BZ40" s="797">
        <v>10.103629885447679</v>
      </c>
      <c r="CA40" s="665">
        <v>1.4129658064860925E-2</v>
      </c>
      <c r="CB40" s="194">
        <v>715.06542048419533</v>
      </c>
      <c r="CD40" s="797">
        <v>10.058462979055321</v>
      </c>
      <c r="CE40" s="194"/>
      <c r="CF40" s="797">
        <v>30.238933607703441</v>
      </c>
      <c r="CG40" s="194"/>
      <c r="CH40" s="797">
        <v>20.135769656827108</v>
      </c>
      <c r="CI40" s="194"/>
      <c r="CJ40" s="797">
        <v>15.121808619102779</v>
      </c>
      <c r="CK40" s="194"/>
      <c r="CL40" s="797">
        <v>2.5146157447638302</v>
      </c>
      <c r="CM40" s="194"/>
      <c r="CN40" s="797">
        <v>2.5146157447638302</v>
      </c>
      <c r="CO40" s="194">
        <v>80.584206352216313</v>
      </c>
      <c r="CR40" s="141" t="s">
        <v>27</v>
      </c>
      <c r="CS40" s="139">
        <v>88.548031524266051</v>
      </c>
      <c r="CT40" s="142">
        <v>2.4112361953118052E-2</v>
      </c>
      <c r="CU40" s="139">
        <v>1679.6406513766733</v>
      </c>
      <c r="CV40" s="142">
        <v>0.4573800528368212</v>
      </c>
      <c r="CW40" s="139">
        <v>1904.1198075087113</v>
      </c>
      <c r="CX40" s="142">
        <v>0.51850758521006068</v>
      </c>
      <c r="CY40" s="30">
        <v>3672.3084904096509</v>
      </c>
      <c r="CZ40" s="797">
        <v>65.633503486992964</v>
      </c>
      <c r="DA40" s="143">
        <v>2.2006634048382007E-2</v>
      </c>
      <c r="DB40" s="797">
        <v>1338.5822611821472</v>
      </c>
      <c r="DC40" s="143">
        <v>0.44882092834384574</v>
      </c>
      <c r="DD40" s="797">
        <v>1578.2259546186183</v>
      </c>
      <c r="DE40" s="143">
        <v>0.52917243760777222</v>
      </c>
      <c r="DF40" s="30">
        <v>2982.4417192877586</v>
      </c>
      <c r="DG40" s="797">
        <v>22.91452803727309</v>
      </c>
      <c r="DH40" s="143">
        <v>3.3215874421677768E-2</v>
      </c>
      <c r="DI40" s="797">
        <v>341.05839019452617</v>
      </c>
      <c r="DJ40" s="143">
        <v>0.49438298012220794</v>
      </c>
      <c r="DK40" s="797">
        <v>325.89385289009294</v>
      </c>
      <c r="DL40" s="143">
        <v>0.47240114545611439</v>
      </c>
      <c r="DM40" s="30">
        <v>689.86677112189216</v>
      </c>
      <c r="DN40" s="797">
        <v>2.49887935838915</v>
      </c>
      <c r="DO40" s="143">
        <v>2.2795906472643703E-3</v>
      </c>
      <c r="DP40" s="797">
        <v>544.93400775719374</v>
      </c>
      <c r="DQ40" s="143">
        <v>0.49711342137795872</v>
      </c>
      <c r="DR40" s="797">
        <v>548.76364333953984</v>
      </c>
      <c r="DS40" s="143">
        <v>0.50060698797477698</v>
      </c>
      <c r="DT40" s="30">
        <v>1096.1965304551227</v>
      </c>
      <c r="DW40" s="133">
        <v>7.7428688812758297</v>
      </c>
      <c r="DX40" s="133">
        <v>57.890634605717139</v>
      </c>
      <c r="DY40" s="133">
        <v>327.37053908788369</v>
      </c>
      <c r="DZ40" s="133">
        <v>1011.2117220942636</v>
      </c>
      <c r="EA40" s="133">
        <v>1228.4845764070965</v>
      </c>
      <c r="EB40" s="133">
        <v>349.74137821152175</v>
      </c>
      <c r="EC40" s="133">
        <v>0</v>
      </c>
      <c r="ED40" s="133">
        <v>22.91452803727309</v>
      </c>
      <c r="EE40" s="133">
        <v>58.130978588295108</v>
      </c>
      <c r="EF40" s="133">
        <v>282.92741160623103</v>
      </c>
      <c r="EG40" s="133">
        <v>283.1912820184956</v>
      </c>
      <c r="EH40" s="133">
        <v>42.702570871597352</v>
      </c>
      <c r="EI40" s="133">
        <v>0</v>
      </c>
      <c r="EJ40" s="133">
        <v>2.49887935838915</v>
      </c>
      <c r="EK40" s="133">
        <v>4.9970050910526798</v>
      </c>
      <c r="EL40" s="133">
        <v>539.9370026661411</v>
      </c>
      <c r="EM40" s="133">
        <v>528.57755721124693</v>
      </c>
      <c r="EN40" s="133">
        <v>20.186086128292942</v>
      </c>
    </row>
    <row r="41" spans="1:144" x14ac:dyDescent="0.2">
      <c r="A41" s="140">
        <v>97227</v>
      </c>
      <c r="B41" s="141" t="s">
        <v>22</v>
      </c>
      <c r="C41" s="135">
        <v>3482</v>
      </c>
      <c r="D41" s="142">
        <v>0.78903240426014054</v>
      </c>
      <c r="E41" s="393">
        <v>2403</v>
      </c>
      <c r="F41" s="143">
        <v>0.69012062033314192</v>
      </c>
      <c r="G41" s="393">
        <v>946</v>
      </c>
      <c r="H41" s="143">
        <v>0.27168294083859851</v>
      </c>
      <c r="I41" s="393">
        <v>133</v>
      </c>
      <c r="J41" s="143">
        <v>3.819643882825962E-2</v>
      </c>
      <c r="K41" s="324"/>
      <c r="L41" s="324">
        <v>0.54452753229095852</v>
      </c>
      <c r="M41" s="324">
        <v>0.21436664400634489</v>
      </c>
      <c r="N41" s="324">
        <v>3.0138227962837071E-2</v>
      </c>
      <c r="P41" s="141" t="s">
        <v>22</v>
      </c>
      <c r="Q41" s="135">
        <v>2758</v>
      </c>
      <c r="R41" s="142">
        <v>0.79207352096496264</v>
      </c>
      <c r="S41" s="135">
        <v>709</v>
      </c>
      <c r="T41" s="142">
        <v>0.20361860999425618</v>
      </c>
      <c r="U41" s="135">
        <v>15</v>
      </c>
      <c r="V41" s="142">
        <v>4.3078690407811603E-3</v>
      </c>
      <c r="W41" s="375">
        <v>2266</v>
      </c>
      <c r="X41" s="143">
        <v>0.9429879317519767</v>
      </c>
      <c r="Y41" s="375">
        <v>126</v>
      </c>
      <c r="Z41" s="143">
        <v>5.2434456928838954E-2</v>
      </c>
      <c r="AA41" s="375">
        <v>11</v>
      </c>
      <c r="AB41" s="143">
        <v>4.5776113191843531E-3</v>
      </c>
      <c r="AC41" s="375">
        <v>433</v>
      </c>
      <c r="AD41" s="143">
        <v>0.45771670190274844</v>
      </c>
      <c r="AE41" s="375">
        <v>511</v>
      </c>
      <c r="AF41" s="143">
        <v>0.54016913319238902</v>
      </c>
      <c r="AG41" s="375">
        <v>2</v>
      </c>
      <c r="AH41" s="143">
        <v>2.1141649048625794E-3</v>
      </c>
      <c r="AI41" s="375">
        <v>59</v>
      </c>
      <c r="AJ41" s="143">
        <v>0.44360902255639095</v>
      </c>
      <c r="AK41" s="375">
        <v>72</v>
      </c>
      <c r="AL41" s="143">
        <v>0.54135338345864659</v>
      </c>
      <c r="AM41" s="375">
        <v>2</v>
      </c>
      <c r="AN41" s="143">
        <v>1.5037593984962405E-2</v>
      </c>
      <c r="AP41" s="141" t="s">
        <v>22</v>
      </c>
      <c r="AQ41" s="488">
        <v>62</v>
      </c>
      <c r="AR41" s="490">
        <v>1.7805858701895463E-2</v>
      </c>
      <c r="AS41" s="488">
        <v>365</v>
      </c>
      <c r="AT41" s="490">
        <v>0.10482481332567489</v>
      </c>
      <c r="AU41" s="488">
        <v>955</v>
      </c>
      <c r="AV41" s="490">
        <v>0.2742676622630672</v>
      </c>
      <c r="AW41" s="488">
        <v>1525</v>
      </c>
      <c r="AX41" s="490">
        <v>0.43796668581275128</v>
      </c>
      <c r="AY41" s="488">
        <v>429</v>
      </c>
      <c r="AZ41" s="490">
        <v>0.12320505456634118</v>
      </c>
      <c r="BA41" s="135">
        <v>146</v>
      </c>
      <c r="BB41" s="142">
        <v>4.1929925330269957E-2</v>
      </c>
      <c r="BC41" s="797">
        <v>24</v>
      </c>
      <c r="BD41" s="324">
        <v>9.9875156054931337E-3</v>
      </c>
      <c r="BE41" s="797">
        <v>107</v>
      </c>
      <c r="BF41" s="324">
        <v>4.452767374115689E-2</v>
      </c>
      <c r="BG41" s="797">
        <v>522</v>
      </c>
      <c r="BH41" s="324">
        <v>0.21722846441947566</v>
      </c>
      <c r="BI41" s="797">
        <v>1242</v>
      </c>
      <c r="BJ41" s="324">
        <v>0.5168539325842697</v>
      </c>
      <c r="BK41" s="797">
        <v>368</v>
      </c>
      <c r="BL41" s="324">
        <v>0.15314190595089472</v>
      </c>
      <c r="BM41" s="797">
        <v>140</v>
      </c>
      <c r="BN41" s="324">
        <v>5.8260507698709947E-2</v>
      </c>
      <c r="BO41" s="355">
        <v>2403</v>
      </c>
      <c r="BP41" s="797">
        <v>26</v>
      </c>
      <c r="BQ41" s="665">
        <v>2.748414376321353E-2</v>
      </c>
      <c r="BR41" s="797">
        <v>219</v>
      </c>
      <c r="BS41" s="665">
        <v>0.23150105708245244</v>
      </c>
      <c r="BT41" s="797">
        <v>380</v>
      </c>
      <c r="BU41" s="665">
        <v>0.40169133192389006</v>
      </c>
      <c r="BV41" s="797">
        <v>260</v>
      </c>
      <c r="BW41" s="665">
        <v>0.27484143763213531</v>
      </c>
      <c r="BX41" s="797">
        <v>56</v>
      </c>
      <c r="BY41" s="665">
        <v>5.9196617336152217E-2</v>
      </c>
      <c r="BZ41" s="797">
        <v>5</v>
      </c>
      <c r="CA41" s="665">
        <v>5.2854122621564482E-3</v>
      </c>
      <c r="CB41" s="194">
        <v>946</v>
      </c>
      <c r="CD41" s="797">
        <v>12</v>
      </c>
      <c r="CE41" s="194"/>
      <c r="CF41" s="797">
        <v>39</v>
      </c>
      <c r="CG41" s="194"/>
      <c r="CH41" s="797">
        <v>53</v>
      </c>
      <c r="CI41" s="194"/>
      <c r="CJ41" s="797">
        <v>23</v>
      </c>
      <c r="CK41" s="194"/>
      <c r="CL41" s="797">
        <v>5</v>
      </c>
      <c r="CM41" s="194"/>
      <c r="CN41" s="797">
        <v>1</v>
      </c>
      <c r="CO41" s="194">
        <v>133</v>
      </c>
      <c r="CR41" s="141" t="s">
        <v>22</v>
      </c>
      <c r="CS41" s="139">
        <v>34</v>
      </c>
      <c r="CT41" s="142">
        <v>1.0708661417322834E-2</v>
      </c>
      <c r="CU41" s="139">
        <v>1356</v>
      </c>
      <c r="CV41" s="142">
        <v>0.42708661417322835</v>
      </c>
      <c r="CW41" s="139">
        <v>1785</v>
      </c>
      <c r="CX41" s="142">
        <v>0.5622047244094488</v>
      </c>
      <c r="CY41" s="30">
        <v>3175</v>
      </c>
      <c r="CZ41" s="797">
        <v>29</v>
      </c>
      <c r="DA41" s="143">
        <v>1.2592270950933565E-2</v>
      </c>
      <c r="DB41" s="797">
        <v>993</v>
      </c>
      <c r="DC41" s="143">
        <v>0.43117672600955276</v>
      </c>
      <c r="DD41" s="797">
        <v>1281</v>
      </c>
      <c r="DE41" s="143">
        <v>0.55623100303951367</v>
      </c>
      <c r="DF41" s="30">
        <v>2303</v>
      </c>
      <c r="DG41" s="797">
        <v>5</v>
      </c>
      <c r="DH41" s="143">
        <v>5.7339449541284407E-3</v>
      </c>
      <c r="DI41" s="797">
        <v>363</v>
      </c>
      <c r="DJ41" s="143">
        <v>0.41628440366972475</v>
      </c>
      <c r="DK41" s="797">
        <v>504</v>
      </c>
      <c r="DL41" s="143">
        <v>0.57798165137614677</v>
      </c>
      <c r="DM41" s="30">
        <v>872</v>
      </c>
      <c r="DN41" s="797">
        <v>0</v>
      </c>
      <c r="DO41" s="143">
        <v>0</v>
      </c>
      <c r="DP41" s="797">
        <v>126</v>
      </c>
      <c r="DQ41" s="143">
        <v>0.2016</v>
      </c>
      <c r="DR41" s="797">
        <v>499</v>
      </c>
      <c r="DS41" s="143">
        <v>0.7984</v>
      </c>
      <c r="DT41" s="30">
        <v>625</v>
      </c>
      <c r="DW41" s="133">
        <v>2</v>
      </c>
      <c r="DX41" s="133">
        <v>27</v>
      </c>
      <c r="DY41" s="133">
        <v>222</v>
      </c>
      <c r="DZ41" s="133">
        <v>771</v>
      </c>
      <c r="EA41" s="133">
        <v>938</v>
      </c>
      <c r="EB41" s="133">
        <v>343</v>
      </c>
      <c r="EC41" s="133">
        <v>0</v>
      </c>
      <c r="ED41" s="133">
        <v>5</v>
      </c>
      <c r="EE41" s="133">
        <v>79</v>
      </c>
      <c r="EF41" s="133">
        <v>284</v>
      </c>
      <c r="EG41" s="133">
        <v>296</v>
      </c>
      <c r="EH41" s="133">
        <v>208</v>
      </c>
      <c r="EI41" s="133">
        <v>0</v>
      </c>
      <c r="EJ41" s="133">
        <v>0</v>
      </c>
      <c r="EK41" s="133">
        <v>2</v>
      </c>
      <c r="EL41" s="133">
        <v>124</v>
      </c>
      <c r="EM41" s="133">
        <v>465</v>
      </c>
      <c r="EN41" s="133">
        <v>34</v>
      </c>
    </row>
    <row r="42" spans="1:144" x14ac:dyDescent="0.2">
      <c r="A42" s="140">
        <v>97223</v>
      </c>
      <c r="B42" s="141" t="s">
        <v>18</v>
      </c>
      <c r="C42" s="135">
        <v>3253.2691158423363</v>
      </c>
      <c r="D42" s="142">
        <v>0.82553082629828589</v>
      </c>
      <c r="E42" s="393">
        <v>2615.116233806948</v>
      </c>
      <c r="F42" s="143">
        <v>0.80384257824604899</v>
      </c>
      <c r="G42" s="393">
        <v>575.6481763699951</v>
      </c>
      <c r="H42" s="143">
        <v>0.17694453052370623</v>
      </c>
      <c r="I42" s="393">
        <v>62.504705665393523</v>
      </c>
      <c r="J42" s="143">
        <v>1.9212891230244816E-2</v>
      </c>
      <c r="K42" s="324"/>
      <c r="L42" s="324">
        <v>0.66359682783320539</v>
      </c>
      <c r="M42" s="324">
        <v>0.14607316449219748</v>
      </c>
      <c r="N42" s="324">
        <v>1.5860833972883091E-2</v>
      </c>
      <c r="P42" s="141" t="s">
        <v>18</v>
      </c>
      <c r="Q42" s="135">
        <v>2754.2396109331462</v>
      </c>
      <c r="R42" s="142">
        <v>0.84660675550046482</v>
      </c>
      <c r="S42" s="135">
        <v>485.92367952773679</v>
      </c>
      <c r="T42" s="142">
        <v>0.14936473504803227</v>
      </c>
      <c r="U42" s="135">
        <v>13.10582538145348</v>
      </c>
      <c r="V42" s="142">
        <v>4.0285094515029448E-3</v>
      </c>
      <c r="W42" s="375">
        <v>2504.2207882715725</v>
      </c>
      <c r="X42" s="143">
        <v>0.9575944487278335</v>
      </c>
      <c r="Y42" s="375">
        <v>97.789620153922129</v>
      </c>
      <c r="Z42" s="143">
        <v>3.7393986121819593E-2</v>
      </c>
      <c r="AA42" s="375">
        <v>13.10582538145348</v>
      </c>
      <c r="AB42" s="143">
        <v>5.0115651503469544E-3</v>
      </c>
      <c r="AC42" s="375">
        <v>229.85601438241491</v>
      </c>
      <c r="AD42" s="143">
        <v>0.39929947460595455</v>
      </c>
      <c r="AE42" s="375">
        <v>345.7921619875803</v>
      </c>
      <c r="AF42" s="143">
        <v>0.60070052539404561</v>
      </c>
      <c r="AG42" s="375">
        <v>0</v>
      </c>
      <c r="AH42" s="143">
        <v>0</v>
      </c>
      <c r="AI42" s="375">
        <v>20.162808279159201</v>
      </c>
      <c r="AJ42" s="143">
        <v>0.32258064516129031</v>
      </c>
      <c r="AK42" s="375">
        <v>42.341897386234322</v>
      </c>
      <c r="AL42" s="143">
        <v>0.67741935483870963</v>
      </c>
      <c r="AM42" s="375">
        <v>0</v>
      </c>
      <c r="AN42" s="143">
        <v>0</v>
      </c>
      <c r="AP42" s="141" t="s">
        <v>18</v>
      </c>
      <c r="AQ42" s="488">
        <v>33.268633660612679</v>
      </c>
      <c r="AR42" s="490">
        <v>1.0226216299969013E-2</v>
      </c>
      <c r="AS42" s="488">
        <v>181.46527451243281</v>
      </c>
      <c r="AT42" s="490">
        <v>5.5779361636194624E-2</v>
      </c>
      <c r="AU42" s="488">
        <v>752.07274881263811</v>
      </c>
      <c r="AV42" s="490">
        <v>0.23117446544778436</v>
      </c>
      <c r="AW42" s="488">
        <v>1342.8430313920026</v>
      </c>
      <c r="AX42" s="490">
        <v>0.41276727610784014</v>
      </c>
      <c r="AY42" s="488">
        <v>739.97506384514247</v>
      </c>
      <c r="AZ42" s="490">
        <v>0.22745584133870467</v>
      </c>
      <c r="BA42" s="135">
        <v>203.64436361950791</v>
      </c>
      <c r="BB42" s="142">
        <v>6.2596839169507298E-2</v>
      </c>
      <c r="BC42" s="797">
        <v>17.13838703728532</v>
      </c>
      <c r="BD42" s="324">
        <v>6.5535851966075564E-3</v>
      </c>
      <c r="BE42" s="797">
        <v>89.724496842258446</v>
      </c>
      <c r="BF42" s="324">
        <v>3.4309946029298384E-2</v>
      </c>
      <c r="BG42" s="797">
        <v>500.03764532314818</v>
      </c>
      <c r="BH42" s="324">
        <v>0.19121048573631461</v>
      </c>
      <c r="BI42" s="797">
        <v>1146.2556506702006</v>
      </c>
      <c r="BJ42" s="324">
        <v>0.43831919814957598</v>
      </c>
      <c r="BK42" s="797">
        <v>668.39709445412734</v>
      </c>
      <c r="BL42" s="324">
        <v>0.25558982266769464</v>
      </c>
      <c r="BM42" s="797">
        <v>193.56295947992831</v>
      </c>
      <c r="BN42" s="324">
        <v>7.4016962220508867E-2</v>
      </c>
      <c r="BO42" s="355">
        <v>2615.116233806948</v>
      </c>
      <c r="BP42" s="797">
        <v>15.122106209369401</v>
      </c>
      <c r="BQ42" s="665">
        <v>2.6269702276707531E-2</v>
      </c>
      <c r="BR42" s="797">
        <v>72.58610980497312</v>
      </c>
      <c r="BS42" s="665">
        <v>0.12609457092819615</v>
      </c>
      <c r="BT42" s="797">
        <v>228.84787396845692</v>
      </c>
      <c r="BU42" s="665">
        <v>0.39754816112084063</v>
      </c>
      <c r="BV42" s="797">
        <v>182.47341492639077</v>
      </c>
      <c r="BW42" s="665">
        <v>0.31698774080560421</v>
      </c>
      <c r="BX42" s="797">
        <v>68.553548149141278</v>
      </c>
      <c r="BY42" s="665">
        <v>0.11908931698774079</v>
      </c>
      <c r="BZ42" s="797">
        <v>8.0651233116636796</v>
      </c>
      <c r="CA42" s="665">
        <v>1.4010507880910681E-2</v>
      </c>
      <c r="CB42" s="194">
        <v>575.64817636999521</v>
      </c>
      <c r="CD42" s="797">
        <v>1.0081404139579599</v>
      </c>
      <c r="CE42" s="194"/>
      <c r="CF42" s="797">
        <v>19.15466786520124</v>
      </c>
      <c r="CG42" s="194"/>
      <c r="CH42" s="797">
        <v>23.187229521033082</v>
      </c>
      <c r="CI42" s="194"/>
      <c r="CJ42" s="797">
        <v>14.11396579541144</v>
      </c>
      <c r="CK42" s="194"/>
      <c r="CL42" s="797">
        <v>3.0244212418738798</v>
      </c>
      <c r="CM42" s="194"/>
      <c r="CN42" s="797">
        <v>2.0162808279159199</v>
      </c>
      <c r="CO42" s="194">
        <v>62.504705665393523</v>
      </c>
      <c r="CR42" s="141" t="s">
        <v>18</v>
      </c>
      <c r="CS42" s="139">
        <v>169.36758954493729</v>
      </c>
      <c r="CT42" s="142">
        <v>5.5776892430278883E-2</v>
      </c>
      <c r="CU42" s="139">
        <v>1377.1198054665733</v>
      </c>
      <c r="CV42" s="142">
        <v>0.45351925630810092</v>
      </c>
      <c r="CW42" s="139">
        <v>1490.0315318298649</v>
      </c>
      <c r="CX42" s="142">
        <v>0.49070385126162019</v>
      </c>
      <c r="CY42" s="30">
        <v>3036.5189268413756</v>
      </c>
      <c r="CZ42" s="797">
        <v>122.99313050287111</v>
      </c>
      <c r="DA42" s="143">
        <v>4.9253128784820341E-2</v>
      </c>
      <c r="DB42" s="797">
        <v>1129.1172636329152</v>
      </c>
      <c r="DC42" s="143">
        <v>0.45215987081146547</v>
      </c>
      <c r="DD42" s="797">
        <v>1245.0534112380806</v>
      </c>
      <c r="DE42" s="143">
        <v>0.49858700040371412</v>
      </c>
      <c r="DF42" s="30">
        <v>2497.163805373867</v>
      </c>
      <c r="DG42" s="797">
        <v>46.374459042066164</v>
      </c>
      <c r="DH42" s="143">
        <v>8.5981308411214957E-2</v>
      </c>
      <c r="DI42" s="797">
        <v>248.00254183365817</v>
      </c>
      <c r="DJ42" s="143">
        <v>0.45981308411214949</v>
      </c>
      <c r="DK42" s="797">
        <v>244.97812059178426</v>
      </c>
      <c r="DL42" s="143">
        <v>0.45420560747663546</v>
      </c>
      <c r="DM42" s="30">
        <v>539.35512146750864</v>
      </c>
      <c r="DN42" s="797">
        <v>0</v>
      </c>
      <c r="DO42" s="143">
        <v>0</v>
      </c>
      <c r="DP42" s="797">
        <v>169.36758954493729</v>
      </c>
      <c r="DQ42" s="143">
        <v>0.46027397260273972</v>
      </c>
      <c r="DR42" s="797">
        <v>198.60366154971814</v>
      </c>
      <c r="DS42" s="143">
        <v>0.53972602739726028</v>
      </c>
      <c r="DT42" s="30">
        <v>367.97125109465543</v>
      </c>
      <c r="DW42" s="133">
        <v>19.15466786520124</v>
      </c>
      <c r="DX42" s="133">
        <v>103.83846263766988</v>
      </c>
      <c r="DY42" s="133">
        <v>359.90612778299175</v>
      </c>
      <c r="DZ42" s="133">
        <v>769.21113584992338</v>
      </c>
      <c r="EA42" s="133">
        <v>1008.14041395796</v>
      </c>
      <c r="EB42" s="133">
        <v>236.91299728012063</v>
      </c>
      <c r="EC42" s="133">
        <v>6.0488424837477597</v>
      </c>
      <c r="ED42" s="133">
        <v>40.325616558318401</v>
      </c>
      <c r="EE42" s="133">
        <v>58.472144009561681</v>
      </c>
      <c r="EF42" s="133">
        <v>189.5303978240965</v>
      </c>
      <c r="EG42" s="133">
        <v>211.7094869311716</v>
      </c>
      <c r="EH42" s="133">
        <v>33.268633660612679</v>
      </c>
      <c r="EI42" s="133">
        <v>0</v>
      </c>
      <c r="EJ42" s="133">
        <v>0</v>
      </c>
      <c r="EK42" s="133">
        <v>41.333756972276362</v>
      </c>
      <c r="EL42" s="133">
        <v>128.03383257266091</v>
      </c>
      <c r="EM42" s="133">
        <v>157.26990457744176</v>
      </c>
      <c r="EN42" s="133">
        <v>41.333756972276362</v>
      </c>
    </row>
    <row r="43" spans="1:144" x14ac:dyDescent="0.2">
      <c r="A43" s="140">
        <v>97231</v>
      </c>
      <c r="B43" s="144" t="s">
        <v>29</v>
      </c>
      <c r="C43" s="135">
        <v>2908.2594328421351</v>
      </c>
      <c r="D43" s="145">
        <v>0.82620824821450134</v>
      </c>
      <c r="E43" s="393">
        <v>1667.3746088655994</v>
      </c>
      <c r="F43" s="146">
        <v>0.57332388920892641</v>
      </c>
      <c r="G43" s="393">
        <v>974.26583075161011</v>
      </c>
      <c r="H43" s="146">
        <v>0.33499962890157153</v>
      </c>
      <c r="I43" s="393">
        <v>266.61899322492576</v>
      </c>
      <c r="J43" s="146">
        <v>9.1676481889502143E-2</v>
      </c>
      <c r="K43" s="324"/>
      <c r="L43" s="324">
        <v>0.47368492616283192</v>
      </c>
      <c r="M43" s="324">
        <v>0.27677945654727543</v>
      </c>
      <c r="N43" s="324">
        <v>7.574386550439402E-2</v>
      </c>
      <c r="P43" s="144" t="s">
        <v>29</v>
      </c>
      <c r="Q43" s="135">
        <v>1628.2391949453447</v>
      </c>
      <c r="R43" s="145">
        <v>0.55986724449617842</v>
      </c>
      <c r="S43" s="135">
        <v>1262.6320385850679</v>
      </c>
      <c r="T43" s="145">
        <v>0.43415385310076826</v>
      </c>
      <c r="U43" s="135">
        <v>17.388199311723103</v>
      </c>
      <c r="V43" s="145">
        <v>5.9789024030535865E-3</v>
      </c>
      <c r="W43" s="375">
        <v>1313.096124955923</v>
      </c>
      <c r="X43" s="143">
        <v>0.78752316244595433</v>
      </c>
      <c r="Y43" s="375">
        <v>348.09920802753095</v>
      </c>
      <c r="Z43" s="146">
        <v>0.20877084620135886</v>
      </c>
      <c r="AA43" s="375">
        <v>6.1792758821455198</v>
      </c>
      <c r="AB43" s="143">
        <v>3.7059913526868438E-3</v>
      </c>
      <c r="AC43" s="375">
        <v>263.64910430487555</v>
      </c>
      <c r="AD43" s="146">
        <v>0.27061310782241021</v>
      </c>
      <c r="AE43" s="375">
        <v>704.43745056458931</v>
      </c>
      <c r="AF43" s="143">
        <v>0.72304439746300231</v>
      </c>
      <c r="AG43" s="375">
        <v>6.1792758821455198</v>
      </c>
      <c r="AH43" s="146">
        <v>6.3424947145877394E-3</v>
      </c>
      <c r="AI43" s="375">
        <v>51.493965684546005</v>
      </c>
      <c r="AJ43" s="146">
        <v>0.1931368994447614</v>
      </c>
      <c r="AK43" s="375">
        <v>210.09537999294767</v>
      </c>
      <c r="AL43" s="146">
        <v>0.78799854973462635</v>
      </c>
      <c r="AM43" s="375">
        <v>5.0296475474320639</v>
      </c>
      <c r="AN43" s="146">
        <v>1.8864550820612169E-2</v>
      </c>
      <c r="AP43" s="144" t="s">
        <v>29</v>
      </c>
      <c r="AQ43" s="488">
        <v>156.42190665999732</v>
      </c>
      <c r="AR43" s="491">
        <v>5.3785403356237702E-2</v>
      </c>
      <c r="AS43" s="488">
        <v>531.41772586451475</v>
      </c>
      <c r="AT43" s="491">
        <v>0.18272707030994814</v>
      </c>
      <c r="AU43" s="488">
        <v>889.81572702895483</v>
      </c>
      <c r="AV43" s="490">
        <v>0.30596160610037826</v>
      </c>
      <c r="AW43" s="488">
        <v>835.23212340333612</v>
      </c>
      <c r="AX43" s="490">
        <v>0.28719312794838747</v>
      </c>
      <c r="AY43" s="488">
        <v>317.2028286168034</v>
      </c>
      <c r="AZ43" s="490">
        <v>0.10906964661911635</v>
      </c>
      <c r="BA43" s="135">
        <v>178.16912126852912</v>
      </c>
      <c r="BB43" s="142">
        <v>6.126314566593221E-2</v>
      </c>
      <c r="BC43" s="797">
        <v>41.195172547636794</v>
      </c>
      <c r="BD43" s="324">
        <v>2.4706609017912291E-2</v>
      </c>
      <c r="BE43" s="797">
        <v>149.3325004851834</v>
      </c>
      <c r="BF43" s="324">
        <v>8.9561457689932067E-2</v>
      </c>
      <c r="BG43" s="797">
        <v>458.29629459245939</v>
      </c>
      <c r="BH43" s="324">
        <v>0.27486102532427426</v>
      </c>
      <c r="BI43" s="797">
        <v>597.33000194073361</v>
      </c>
      <c r="BJ43" s="324">
        <v>0.35824583075972827</v>
      </c>
      <c r="BK43" s="797">
        <v>261.58934567749367</v>
      </c>
      <c r="BL43" s="324">
        <v>0.15688696726374304</v>
      </c>
      <c r="BM43" s="797">
        <v>159.63129362209258</v>
      </c>
      <c r="BN43" s="324">
        <v>9.5738109944410121E-2</v>
      </c>
      <c r="BO43" s="355">
        <v>1667.3746088655994</v>
      </c>
      <c r="BP43" s="797">
        <v>46.3445691160914</v>
      </c>
      <c r="BQ43" s="665">
        <v>4.7568710359408038E-2</v>
      </c>
      <c r="BR43" s="797">
        <v>256.43994910903905</v>
      </c>
      <c r="BS43" s="665">
        <v>0.2632135306553911</v>
      </c>
      <c r="BT43" s="797">
        <v>385.17486332040409</v>
      </c>
      <c r="BU43" s="665">
        <v>0.39534883720930236</v>
      </c>
      <c r="BV43" s="797">
        <v>217.30453518878412</v>
      </c>
      <c r="BW43" s="665">
        <v>0.22304439746300214</v>
      </c>
      <c r="BX43" s="797">
        <v>51.493965684546005</v>
      </c>
      <c r="BY43" s="665">
        <v>5.2854122621564491E-2</v>
      </c>
      <c r="BZ43" s="797">
        <v>17.507948332745638</v>
      </c>
      <c r="CA43" s="665">
        <v>1.7970401691331923E-2</v>
      </c>
      <c r="CB43" s="194">
        <v>974.26583075161022</v>
      </c>
      <c r="CD43" s="797">
        <v>68.882164996269111</v>
      </c>
      <c r="CE43" s="194"/>
      <c r="CF43" s="797">
        <v>125.64527627029224</v>
      </c>
      <c r="CG43" s="194"/>
      <c r="CH43" s="797">
        <v>46.344569116091407</v>
      </c>
      <c r="CI43" s="194"/>
      <c r="CJ43" s="797">
        <v>20.597586273818401</v>
      </c>
      <c r="CK43" s="194"/>
      <c r="CL43" s="797">
        <v>4.1195172547636796</v>
      </c>
      <c r="CM43" s="194"/>
      <c r="CN43" s="797">
        <v>1.0298793136909199</v>
      </c>
      <c r="CO43" s="194">
        <v>266.61899322492576</v>
      </c>
      <c r="CR43" s="144" t="s">
        <v>29</v>
      </c>
      <c r="CS43" s="139">
        <v>65.912276076218888</v>
      </c>
      <c r="CT43" s="145">
        <v>2.5246548323471403E-2</v>
      </c>
      <c r="CU43" s="139">
        <v>918.65234781230072</v>
      </c>
      <c r="CV43" s="145">
        <v>0.35187376725838271</v>
      </c>
      <c r="CW43" s="139">
        <v>1626.1794363179627</v>
      </c>
      <c r="CX43" s="145">
        <v>0.62287968441814601</v>
      </c>
      <c r="CY43" s="30">
        <v>2610.7440602064821</v>
      </c>
      <c r="CZ43" s="797">
        <v>48.404327743473246</v>
      </c>
      <c r="DA43" s="146">
        <v>2.955974842767296E-2</v>
      </c>
      <c r="DB43" s="797">
        <v>666.33191595802532</v>
      </c>
      <c r="DC43" s="146">
        <v>0.40691823899371071</v>
      </c>
      <c r="DD43" s="797">
        <v>922.77186506706425</v>
      </c>
      <c r="DE43" s="146">
        <v>0.56352201257861634</v>
      </c>
      <c r="DF43" s="30">
        <v>1637.5081087685628</v>
      </c>
      <c r="DG43" s="797">
        <v>17.507948332745642</v>
      </c>
      <c r="DH43" s="146">
        <v>1.7989417989417989E-2</v>
      </c>
      <c r="DI43" s="797">
        <v>252.3204318542754</v>
      </c>
      <c r="DJ43" s="146">
        <v>0.25925925925925924</v>
      </c>
      <c r="DK43" s="797">
        <v>703.4075712508984</v>
      </c>
      <c r="DL43" s="146">
        <v>0.72275132275132281</v>
      </c>
      <c r="DM43" s="30">
        <v>973.23595143791943</v>
      </c>
      <c r="DN43" s="797">
        <v>16.478069019054718</v>
      </c>
      <c r="DO43" s="146">
        <v>3.827751196172248E-2</v>
      </c>
      <c r="DP43" s="797">
        <v>100.92817274171017</v>
      </c>
      <c r="DQ43" s="146">
        <v>0.23444976076555024</v>
      </c>
      <c r="DR43" s="797">
        <v>313.08331136203969</v>
      </c>
      <c r="DS43" s="146">
        <v>0.72727272727272729</v>
      </c>
      <c r="DT43" s="30">
        <v>430.48955312280458</v>
      </c>
      <c r="DW43" s="133">
        <v>13.388431077981959</v>
      </c>
      <c r="DX43" s="133">
        <v>35.015896665491283</v>
      </c>
      <c r="DY43" s="133">
        <v>168.90020744531088</v>
      </c>
      <c r="DZ43" s="133">
        <v>497.43170851271441</v>
      </c>
      <c r="EA43" s="133">
        <v>653.97336419373414</v>
      </c>
      <c r="EB43" s="133">
        <v>268.79850087333011</v>
      </c>
      <c r="EC43" s="133">
        <v>11.32867245060012</v>
      </c>
      <c r="ED43" s="133">
        <v>6.1792758821455198</v>
      </c>
      <c r="EE43" s="133">
        <v>74.151310585746245</v>
      </c>
      <c r="EF43" s="133">
        <v>178.16912126852915</v>
      </c>
      <c r="EG43" s="133">
        <v>365.60715636027663</v>
      </c>
      <c r="EH43" s="133">
        <v>337.80041489062177</v>
      </c>
      <c r="EI43" s="133">
        <v>0</v>
      </c>
      <c r="EJ43" s="133">
        <v>16.478069019054718</v>
      </c>
      <c r="EK43" s="133">
        <v>3.0896379410727599</v>
      </c>
      <c r="EL43" s="133">
        <v>97.838534800637404</v>
      </c>
      <c r="EM43" s="133">
        <v>255.41006979534816</v>
      </c>
      <c r="EN43" s="133">
        <v>57.673241566691523</v>
      </c>
    </row>
    <row r="44" spans="1:144" x14ac:dyDescent="0.2">
      <c r="A44" s="147"/>
      <c r="B44" s="153" t="s">
        <v>40</v>
      </c>
      <c r="C44" s="154">
        <v>22795.779022381354</v>
      </c>
      <c r="D44" s="155">
        <v>0.7982189984389374</v>
      </c>
      <c r="E44" s="397">
        <v>16473.507570053207</v>
      </c>
      <c r="F44" s="157">
        <v>0.72265604759017832</v>
      </c>
      <c r="G44" s="397">
        <v>5512.8171663367057</v>
      </c>
      <c r="H44" s="157">
        <v>0.24183499765128058</v>
      </c>
      <c r="I44" s="397">
        <v>809.45428599144111</v>
      </c>
      <c r="J44" s="157">
        <v>3.5508954758541163E-2</v>
      </c>
      <c r="K44" s="325"/>
      <c r="L44" s="324">
        <v>0.57683778652327322</v>
      </c>
      <c r="M44" s="324">
        <v>0.19303728961268796</v>
      </c>
      <c r="N44" s="324">
        <v>2.8343922302976266E-2</v>
      </c>
      <c r="P44" s="153" t="s">
        <v>40</v>
      </c>
      <c r="Q44" s="156">
        <v>17824.380551317878</v>
      </c>
      <c r="R44" s="155">
        <v>0.78191583335746251</v>
      </c>
      <c r="S44" s="156">
        <v>4873.821874333159</v>
      </c>
      <c r="T44" s="155">
        <v>0.21380369890179857</v>
      </c>
      <c r="U44" s="156">
        <v>97.576596730317931</v>
      </c>
      <c r="V44" s="155">
        <v>4.280467740738988E-3</v>
      </c>
      <c r="W44" s="378">
        <v>15201.914005018063</v>
      </c>
      <c r="X44" s="157">
        <v>0.92280978658444646</v>
      </c>
      <c r="Y44" s="378">
        <v>1213.6124925548816</v>
      </c>
      <c r="Z44" s="157">
        <v>7.3670557857458269E-2</v>
      </c>
      <c r="AA44" s="378">
        <v>57.981072480262597</v>
      </c>
      <c r="AB44" s="157">
        <v>3.5196555580952896E-3</v>
      </c>
      <c r="AC44" s="378">
        <v>2316.0486386510838</v>
      </c>
      <c r="AD44" s="157">
        <v>0.42012070576070087</v>
      </c>
      <c r="AE44" s="378">
        <v>3172.1895560677294</v>
      </c>
      <c r="AF44" s="157">
        <v>0.57542078040213063</v>
      </c>
      <c r="AG44" s="378">
        <v>24.578971617892549</v>
      </c>
      <c r="AH44" s="157">
        <v>4.4585138371685557E-3</v>
      </c>
      <c r="AI44" s="378">
        <v>306.41790764873065</v>
      </c>
      <c r="AJ44" s="157">
        <v>0.3785487493878939</v>
      </c>
      <c r="AK44" s="378">
        <v>488.01982571054771</v>
      </c>
      <c r="AL44" s="157">
        <v>0.60289979824222939</v>
      </c>
      <c r="AM44" s="378">
        <v>15.016552632162774</v>
      </c>
      <c r="AN44" s="157">
        <v>1.8551452369876702E-2</v>
      </c>
      <c r="AP44" s="153" t="s">
        <v>40</v>
      </c>
      <c r="AQ44" s="494">
        <v>448.24167504628588</v>
      </c>
      <c r="AR44" s="495">
        <v>1.9663362879864435E-2</v>
      </c>
      <c r="AS44" s="494">
        <v>2188.1708997291985</v>
      </c>
      <c r="AT44" s="495">
        <v>9.5990178601959963E-2</v>
      </c>
      <c r="AU44" s="494">
        <v>5715.8581471240095</v>
      </c>
      <c r="AV44" s="495">
        <v>0.2507419527760848</v>
      </c>
      <c r="AW44" s="494">
        <v>9164.3325015266601</v>
      </c>
      <c r="AX44" s="495">
        <v>0.40201883394855398</v>
      </c>
      <c r="AY44" s="494">
        <v>3830.2155786347193</v>
      </c>
      <c r="AZ44" s="495">
        <v>0.16802301754522786</v>
      </c>
      <c r="BA44" s="156">
        <v>1448.9602203204829</v>
      </c>
      <c r="BB44" s="155">
        <v>6.3562654248309064E-2</v>
      </c>
      <c r="BC44" s="800">
        <v>156.00668081890962</v>
      </c>
      <c r="BD44" s="215">
        <v>9.4701556517635867E-3</v>
      </c>
      <c r="BE44" s="800">
        <v>737.19289313562922</v>
      </c>
      <c r="BF44" s="215">
        <v>4.4750208175200916E-2</v>
      </c>
      <c r="BG44" s="800">
        <v>3347.2921743770412</v>
      </c>
      <c r="BH44" s="215">
        <v>0.20319243853458405</v>
      </c>
      <c r="BI44" s="800">
        <v>7502.7079661669322</v>
      </c>
      <c r="BJ44" s="215">
        <v>0.45544083033087163</v>
      </c>
      <c r="BK44" s="800">
        <v>3400.8167258991825</v>
      </c>
      <c r="BL44" s="215">
        <v>0.20644156755550017</v>
      </c>
      <c r="BM44" s="800">
        <v>1329.4911296555142</v>
      </c>
      <c r="BN44" s="215">
        <v>8.0704799752079767E-2</v>
      </c>
      <c r="BO44" s="359">
        <v>16473.507570053207</v>
      </c>
      <c r="BP44" s="800">
        <v>175.30263533353721</v>
      </c>
      <c r="BQ44" s="667">
        <v>3.1799101991627748E-2</v>
      </c>
      <c r="BR44" s="800">
        <v>1153.7241181207974</v>
      </c>
      <c r="BS44" s="667">
        <v>0.20928031590923457</v>
      </c>
      <c r="BT44" s="800">
        <v>2155.8019518218116</v>
      </c>
      <c r="BU44" s="667">
        <v>0.39105268445794517</v>
      </c>
      <c r="BV44" s="800">
        <v>1515.3526443019523</v>
      </c>
      <c r="BW44" s="667">
        <v>0.27487808838559968</v>
      </c>
      <c r="BX44" s="800">
        <v>405.9166339152319</v>
      </c>
      <c r="BY44" s="667">
        <v>7.3631434104854496E-2</v>
      </c>
      <c r="BZ44" s="800">
        <v>106.71918284337634</v>
      </c>
      <c r="CA44" s="667">
        <v>1.9358375150738356E-2</v>
      </c>
      <c r="CB44" s="32">
        <v>5512.8171663367066</v>
      </c>
      <c r="CD44" s="800">
        <v>116.93235889383904</v>
      </c>
      <c r="CE44" s="32"/>
      <c r="CF44" s="800">
        <v>297.25388847277179</v>
      </c>
      <c r="CG44" s="32"/>
      <c r="CH44" s="800">
        <v>212.76402092515656</v>
      </c>
      <c r="CI44" s="32"/>
      <c r="CJ44" s="800">
        <v>146.27189105777595</v>
      </c>
      <c r="CK44" s="32"/>
      <c r="CL44" s="800">
        <v>23.482218820305331</v>
      </c>
      <c r="CM44" s="32"/>
      <c r="CN44" s="800">
        <v>12.749907821592451</v>
      </c>
      <c r="CO44" s="364">
        <v>809.45428599144111</v>
      </c>
      <c r="CR44" s="153" t="s">
        <v>40</v>
      </c>
      <c r="CS44" s="154">
        <v>572.04049477105241</v>
      </c>
      <c r="CT44" s="155">
        <v>2.7031432142626328E-2</v>
      </c>
      <c r="CU44" s="154">
        <v>9082.316033667159</v>
      </c>
      <c r="CV44" s="155">
        <v>0.42917942314594443</v>
      </c>
      <c r="CW44" s="154">
        <v>11507.692591001229</v>
      </c>
      <c r="CX44" s="155">
        <v>0.54378914471142936</v>
      </c>
      <c r="CY44" s="32">
        <v>21162.049119439438</v>
      </c>
      <c r="CZ44" s="800">
        <v>430.24951006685393</v>
      </c>
      <c r="DA44" s="157">
        <v>2.7138043245798719E-2</v>
      </c>
      <c r="DB44" s="800">
        <v>7041.383970830545</v>
      </c>
      <c r="DC44" s="157">
        <v>0.44413620059899889</v>
      </c>
      <c r="DD44" s="800">
        <v>8382.476049768984</v>
      </c>
      <c r="DE44" s="157">
        <v>0.52872575615520234</v>
      </c>
      <c r="DF44" s="32">
        <v>15854.109530666383</v>
      </c>
      <c r="DG44" s="800">
        <v>141.79098470419854</v>
      </c>
      <c r="DH44" s="157">
        <v>2.6712998958033311E-2</v>
      </c>
      <c r="DI44" s="800">
        <v>2040.9320628366163</v>
      </c>
      <c r="DJ44" s="157">
        <v>0.38450551832832391</v>
      </c>
      <c r="DK44" s="800">
        <v>3125.2165412322461</v>
      </c>
      <c r="DL44" s="157">
        <v>0.58878148271364283</v>
      </c>
      <c r="DM44" s="32">
        <v>5307.9395887730607</v>
      </c>
      <c r="DN44" s="800">
        <v>53.49385798593751</v>
      </c>
      <c r="DO44" s="157">
        <v>1.3637053076070785E-2</v>
      </c>
      <c r="DP44" s="800">
        <v>1483.9807495665107</v>
      </c>
      <c r="DQ44" s="157">
        <v>0.37830743579993348</v>
      </c>
      <c r="DR44" s="800">
        <v>2385.2099847517547</v>
      </c>
      <c r="DS44" s="157">
        <v>0.60805551112399558</v>
      </c>
      <c r="DT44" s="32">
        <v>3922.6845923042033</v>
      </c>
      <c r="DW44" s="133"/>
      <c r="DX44" s="133"/>
      <c r="DY44" s="133"/>
      <c r="DZ44" s="133"/>
      <c r="EA44" s="133"/>
      <c r="EB44" s="133"/>
      <c r="EC44" s="133"/>
      <c r="ED44" s="133"/>
      <c r="EE44" s="133"/>
      <c r="EF44" s="133"/>
      <c r="EG44" s="133"/>
      <c r="EH44" s="133"/>
      <c r="EI44" s="133"/>
      <c r="EJ44" s="133"/>
      <c r="EK44" s="133"/>
      <c r="EL44" s="133"/>
      <c r="EM44" s="133"/>
      <c r="EN44" s="133"/>
    </row>
    <row r="45" spans="1:144" ht="13.5" thickBot="1" x14ac:dyDescent="0.25">
      <c r="A45" s="147"/>
      <c r="B45" s="148" t="s">
        <v>41</v>
      </c>
      <c r="C45" s="149">
        <v>40555.47676238251</v>
      </c>
      <c r="D45" s="150">
        <v>0.79741877026891772</v>
      </c>
      <c r="E45" s="395">
        <v>31189.101029567704</v>
      </c>
      <c r="F45" s="152">
        <v>0.76904782089745649</v>
      </c>
      <c r="G45" s="395">
        <v>8231.3061765579678</v>
      </c>
      <c r="H45" s="152">
        <v>0.20296410827040179</v>
      </c>
      <c r="I45" s="395">
        <v>1135.0695562568376</v>
      </c>
      <c r="J45" s="152">
        <v>2.7988070832141679E-2</v>
      </c>
      <c r="K45" s="325"/>
      <c r="L45" s="324">
        <v>0.61325316761804061</v>
      </c>
      <c r="M45" s="324">
        <v>0.16184738962571127</v>
      </c>
      <c r="N45" s="324">
        <v>2.2318213025165783E-2</v>
      </c>
      <c r="P45" s="148" t="s">
        <v>41</v>
      </c>
      <c r="Q45" s="151">
        <v>33243.76326414611</v>
      </c>
      <c r="R45" s="150">
        <v>0.81971082374209869</v>
      </c>
      <c r="S45" s="151">
        <v>7100.3029560369532</v>
      </c>
      <c r="T45" s="150">
        <v>0.17507630344572558</v>
      </c>
      <c r="U45" s="151">
        <v>211.41054219944999</v>
      </c>
      <c r="V45" s="150">
        <v>5.2128728121757697E-3</v>
      </c>
      <c r="W45" s="377">
        <v>29134.198361284922</v>
      </c>
      <c r="X45" s="152">
        <v>0.9341147195510795</v>
      </c>
      <c r="Y45" s="377">
        <v>1902.6651328936953</v>
      </c>
      <c r="Z45" s="152">
        <v>6.1004167163713444E-2</v>
      </c>
      <c r="AA45" s="377">
        <v>152.23753538908693</v>
      </c>
      <c r="AB45" s="152">
        <v>4.8811132852070224E-3</v>
      </c>
      <c r="AC45" s="377">
        <v>3668.7437267746604</v>
      </c>
      <c r="AD45" s="152">
        <v>0.4457061428747382</v>
      </c>
      <c r="AE45" s="377">
        <v>4529.4631412303406</v>
      </c>
      <c r="AF45" s="152">
        <v>0.55027270813104379</v>
      </c>
      <c r="AG45" s="377">
        <v>33.099308552967699</v>
      </c>
      <c r="AH45" s="152">
        <v>4.0211489942181475E-3</v>
      </c>
      <c r="AI45" s="377">
        <v>440.8211760865251</v>
      </c>
      <c r="AJ45" s="152">
        <v>0.38836490121384104</v>
      </c>
      <c r="AK45" s="377">
        <v>668.17468191291721</v>
      </c>
      <c r="AL45" s="152">
        <v>0.58866408514768243</v>
      </c>
      <c r="AM45" s="377">
        <v>26.073698257395346</v>
      </c>
      <c r="AN45" s="152">
        <v>2.2971013638476555E-2</v>
      </c>
      <c r="AP45" s="148" t="s">
        <v>41</v>
      </c>
      <c r="AQ45" s="492">
        <v>634.09376167290407</v>
      </c>
      <c r="AR45" s="493">
        <v>1.5635219020802185E-2</v>
      </c>
      <c r="AS45" s="492">
        <v>3523.8295685121398</v>
      </c>
      <c r="AT45" s="493">
        <v>8.6889117076801081E-2</v>
      </c>
      <c r="AU45" s="492">
        <v>10713.85401753409</v>
      </c>
      <c r="AV45" s="493">
        <v>0.2641777356066442</v>
      </c>
      <c r="AW45" s="492">
        <v>16854.113381974901</v>
      </c>
      <c r="AX45" s="493">
        <v>0.41558168532266004</v>
      </c>
      <c r="AY45" s="492">
        <v>6300.0385694625029</v>
      </c>
      <c r="AZ45" s="493">
        <v>0.1553437185900905</v>
      </c>
      <c r="BA45" s="151">
        <v>2529.5474632259775</v>
      </c>
      <c r="BB45" s="150">
        <v>6.237252438300208E-2</v>
      </c>
      <c r="BC45" s="798">
        <v>236.36695029075491</v>
      </c>
      <c r="BD45" s="216">
        <v>7.5785111621741114E-3</v>
      </c>
      <c r="BE45" s="798">
        <v>1503.8223774651301</v>
      </c>
      <c r="BF45" s="216">
        <v>4.8216278373637171E-2</v>
      </c>
      <c r="BG45" s="798">
        <v>7061.7828630133536</v>
      </c>
      <c r="BH45" s="216">
        <v>0.22641828811669451</v>
      </c>
      <c r="BI45" s="798">
        <v>14358.043235009232</v>
      </c>
      <c r="BJ45" s="216">
        <v>0.46035450721704374</v>
      </c>
      <c r="BK45" s="798">
        <v>5667.2043051935416</v>
      </c>
      <c r="BL45" s="216">
        <v>0.1817046377778235</v>
      </c>
      <c r="BM45" s="798">
        <v>2361.8812985956938</v>
      </c>
      <c r="BN45" s="216">
        <v>7.5727777352627035E-2</v>
      </c>
      <c r="BO45" s="357">
        <v>31189.101029567704</v>
      </c>
      <c r="BP45" s="798">
        <v>237.10678953751483</v>
      </c>
      <c r="BQ45" s="666">
        <v>2.8805487786710444E-2</v>
      </c>
      <c r="BR45" s="798">
        <v>1634.9487966281688</v>
      </c>
      <c r="BS45" s="666">
        <v>0.19862568121744251</v>
      </c>
      <c r="BT45" s="798">
        <v>3327.4827755923639</v>
      </c>
      <c r="BU45" s="666">
        <v>0.40424723661339923</v>
      </c>
      <c r="BV45" s="798">
        <v>2293.5723781453025</v>
      </c>
      <c r="BW45" s="666">
        <v>0.27864014883533228</v>
      </c>
      <c r="BX45" s="798">
        <v>588.30159665879467</v>
      </c>
      <c r="BY45" s="666">
        <v>7.1471232394953968E-2</v>
      </c>
      <c r="BZ45" s="798">
        <v>149.89383999582469</v>
      </c>
      <c r="CA45" s="666">
        <v>1.8210213152161567E-2</v>
      </c>
      <c r="CB45" s="48">
        <v>8231.3061765579696</v>
      </c>
      <c r="CD45" s="798">
        <v>160.62002184463432</v>
      </c>
      <c r="CE45" s="48"/>
      <c r="CF45" s="798">
        <v>385.05839441884075</v>
      </c>
      <c r="CG45" s="48"/>
      <c r="CH45" s="798">
        <v>324.58837892837101</v>
      </c>
      <c r="CI45" s="48"/>
      <c r="CJ45" s="798">
        <v>202.49776882036494</v>
      </c>
      <c r="CK45" s="48"/>
      <c r="CL45" s="798">
        <v>44.532667610167479</v>
      </c>
      <c r="CM45" s="48"/>
      <c r="CN45" s="798">
        <v>17.772324634459071</v>
      </c>
      <c r="CO45" s="364">
        <v>1135.0695562568376</v>
      </c>
      <c r="CR45" s="148" t="s">
        <v>41</v>
      </c>
      <c r="CS45" s="149">
        <v>1171.849437865138</v>
      </c>
      <c r="CT45" s="150">
        <v>3.0849393816078156E-2</v>
      </c>
      <c r="CU45" s="149">
        <v>17188.551851644512</v>
      </c>
      <c r="CV45" s="150">
        <v>0.45249533606081344</v>
      </c>
      <c r="CW45" s="149">
        <v>19625.740183856709</v>
      </c>
      <c r="CX45" s="150">
        <v>0.51665527012310852</v>
      </c>
      <c r="CY45" s="48">
        <v>37986.141473366355</v>
      </c>
      <c r="CZ45" s="798">
        <v>941.67151983560234</v>
      </c>
      <c r="DA45" s="152">
        <v>3.1328913282358893E-2</v>
      </c>
      <c r="DB45" s="798">
        <v>13986.242260074261</v>
      </c>
      <c r="DC45" s="152">
        <v>0.46531488070110316</v>
      </c>
      <c r="DD45" s="798">
        <v>15129.672684982022</v>
      </c>
      <c r="DE45" s="152">
        <v>0.50335620601653797</v>
      </c>
      <c r="DF45" s="48">
        <v>30057.586464891887</v>
      </c>
      <c r="DG45" s="798">
        <v>230.17791802953573</v>
      </c>
      <c r="DH45" s="152">
        <v>2.9031509245191451E-2</v>
      </c>
      <c r="DI45" s="798">
        <v>3202.3095915702525</v>
      </c>
      <c r="DJ45" s="152">
        <v>0.40389573991067068</v>
      </c>
      <c r="DK45" s="798">
        <v>4496.0674988746878</v>
      </c>
      <c r="DL45" s="152">
        <v>0.56707275084413777</v>
      </c>
      <c r="DM45" s="48">
        <v>7928.5550084744764</v>
      </c>
      <c r="DN45" s="798">
        <v>53.49385798593751</v>
      </c>
      <c r="DO45" s="152">
        <v>8.2272570466307079E-3</v>
      </c>
      <c r="DP45" s="798">
        <v>2253.0134389076411</v>
      </c>
      <c r="DQ45" s="152">
        <v>0.346509326290868</v>
      </c>
      <c r="DR45" s="798">
        <v>4195.5209833392291</v>
      </c>
      <c r="DS45" s="152">
        <v>0.64526341666250131</v>
      </c>
      <c r="DT45" s="48">
        <v>6502.0282802328074</v>
      </c>
      <c r="DW45" s="133"/>
      <c r="DX45" s="133"/>
      <c r="DY45" s="133"/>
      <c r="DZ45" s="133"/>
      <c r="EA45" s="133"/>
      <c r="EB45" s="133"/>
      <c r="EC45" s="133"/>
      <c r="ED45" s="133"/>
      <c r="EE45" s="133"/>
      <c r="EF45" s="133"/>
      <c r="EG45" s="133"/>
      <c r="EH45" s="133"/>
      <c r="EI45" s="133"/>
      <c r="EJ45" s="133"/>
      <c r="EK45" s="133"/>
      <c r="EL45" s="133"/>
      <c r="EM45" s="133"/>
      <c r="EN45" s="133"/>
    </row>
    <row r="46" spans="1:144" ht="13.5" thickBot="1" x14ac:dyDescent="0.25">
      <c r="A46" s="147"/>
      <c r="B46" s="161" t="s">
        <v>42</v>
      </c>
      <c r="C46" s="162">
        <v>127533.70300778253</v>
      </c>
      <c r="D46" s="163">
        <v>0.76885177556394557</v>
      </c>
      <c r="E46" s="398">
        <v>90296.53079922669</v>
      </c>
      <c r="F46" s="165">
        <v>0.70802092834798735</v>
      </c>
      <c r="G46" s="398">
        <v>34298.987839899397</v>
      </c>
      <c r="H46" s="165">
        <v>0.26894057830192825</v>
      </c>
      <c r="I46" s="398">
        <v>2938.1843686564407</v>
      </c>
      <c r="J46" s="165">
        <v>2.303849335008443E-2</v>
      </c>
      <c r="K46" s="325"/>
      <c r="L46" s="324">
        <v>0.54436314789678319</v>
      </c>
      <c r="M46" s="324">
        <v>0.20677544114863186</v>
      </c>
      <c r="N46" s="324">
        <v>1.7713186518530568E-2</v>
      </c>
      <c r="P46" s="161" t="s">
        <v>42</v>
      </c>
      <c r="Q46" s="164">
        <v>96472.815036145563</v>
      </c>
      <c r="R46" s="163">
        <v>0.75644957184579253</v>
      </c>
      <c r="S46" s="164">
        <v>30592.160289706913</v>
      </c>
      <c r="T46" s="163">
        <v>0.23987510413494445</v>
      </c>
      <c r="U46" s="164">
        <v>468.72768193005726</v>
      </c>
      <c r="V46" s="970">
        <v>3.6753240192630016E-3</v>
      </c>
      <c r="W46" s="683">
        <v>81596.388891803042</v>
      </c>
      <c r="X46" s="165">
        <v>0.9036492118753896</v>
      </c>
      <c r="Y46" s="683">
        <v>8409.0509939757885</v>
      </c>
      <c r="Z46" s="165">
        <v>9.312706611811275E-2</v>
      </c>
      <c r="AA46" s="683">
        <v>291.09091344786282</v>
      </c>
      <c r="AB46" s="165">
        <v>3.2237220064976822E-3</v>
      </c>
      <c r="AC46" s="683">
        <v>13816.950182767931</v>
      </c>
      <c r="AD46" s="165">
        <v>0.40283842331623909</v>
      </c>
      <c r="AE46" s="683">
        <v>20389.165557702629</v>
      </c>
      <c r="AF46" s="165">
        <v>0.59445385539873796</v>
      </c>
      <c r="AG46" s="683">
        <v>92.87209942884229</v>
      </c>
      <c r="AH46" s="165">
        <v>2.7077212850230479E-3</v>
      </c>
      <c r="AI46" s="683">
        <v>1059.4759615745941</v>
      </c>
      <c r="AJ46" s="165">
        <v>0.36058865906330662</v>
      </c>
      <c r="AK46" s="683">
        <v>1793.9437380284949</v>
      </c>
      <c r="AL46" s="165">
        <v>0.61056200460586518</v>
      </c>
      <c r="AM46" s="683">
        <v>84.764669053352122</v>
      </c>
      <c r="AN46" s="165">
        <v>2.8849336330828319E-2</v>
      </c>
      <c r="AP46" s="161" t="s">
        <v>42</v>
      </c>
      <c r="AQ46" s="497">
        <v>3168.3057747738476</v>
      </c>
      <c r="AR46" s="498">
        <v>2.4842890154146209E-2</v>
      </c>
      <c r="AS46" s="497">
        <v>12783.941945244715</v>
      </c>
      <c r="AT46" s="498">
        <v>0.10023971423824019</v>
      </c>
      <c r="AU46" s="497">
        <v>35532.62653135915</v>
      </c>
      <c r="AV46" s="498">
        <v>0.2786136189364064</v>
      </c>
      <c r="AW46" s="497">
        <v>50012.254740692042</v>
      </c>
      <c r="AX46" s="498">
        <v>0.39214931866002611</v>
      </c>
      <c r="AY46" s="497">
        <v>18850.196104993225</v>
      </c>
      <c r="AZ46" s="498">
        <v>0.14780560479642721</v>
      </c>
      <c r="BA46" s="164">
        <v>7186.3779107195578</v>
      </c>
      <c r="BB46" s="163">
        <v>5.6348853214753913E-2</v>
      </c>
      <c r="BC46" s="801">
        <v>635.67751112356086</v>
      </c>
      <c r="BD46" s="344">
        <v>7.0398885261382009E-3</v>
      </c>
      <c r="BE46" s="801">
        <v>4395.6094215870762</v>
      </c>
      <c r="BF46" s="344">
        <v>4.8679715407457483E-2</v>
      </c>
      <c r="BG46" s="801">
        <v>20947.812280261634</v>
      </c>
      <c r="BH46" s="344">
        <v>0.23198911513930529</v>
      </c>
      <c r="BI46" s="801">
        <v>41044.879190926942</v>
      </c>
      <c r="BJ46" s="344">
        <v>0.45455654638814141</v>
      </c>
      <c r="BK46" s="801">
        <v>16727.461115492963</v>
      </c>
      <c r="BL46" s="344">
        <v>0.18525031878230491</v>
      </c>
      <c r="BM46" s="801">
        <v>6545.0912798345225</v>
      </c>
      <c r="BN46" s="344">
        <v>7.2484415756652446E-2</v>
      </c>
      <c r="BO46" s="361">
        <v>90296.530799226719</v>
      </c>
      <c r="BP46" s="801">
        <v>1968.0089925020252</v>
      </c>
      <c r="BQ46" s="668">
        <v>5.7378048637711565E-2</v>
      </c>
      <c r="BR46" s="801">
        <v>7544.6459130658341</v>
      </c>
      <c r="BS46" s="668">
        <v>0.21996701326239379</v>
      </c>
      <c r="BT46" s="801">
        <v>13813.316919177205</v>
      </c>
      <c r="BU46" s="668">
        <v>0.40273249413816292</v>
      </c>
      <c r="BV46" s="801">
        <v>8435.1436024518061</v>
      </c>
      <c r="BW46" s="668">
        <v>0.24592981116018109</v>
      </c>
      <c r="BX46" s="801">
        <v>1946.9535719479859</v>
      </c>
      <c r="BY46" s="668">
        <v>5.6764169865185635E-2</v>
      </c>
      <c r="BZ46" s="801">
        <v>590.91884075454743</v>
      </c>
      <c r="CA46" s="668">
        <v>1.7228462936365201E-2</v>
      </c>
      <c r="CB46" s="49">
        <v>34298.987839899397</v>
      </c>
      <c r="CD46" s="801">
        <v>564.61927114826153</v>
      </c>
      <c r="CE46" s="49"/>
      <c r="CF46" s="801">
        <v>843.68661059180579</v>
      </c>
      <c r="CG46" s="49"/>
      <c r="CH46" s="801">
        <v>771.49733192031567</v>
      </c>
      <c r="CI46" s="49"/>
      <c r="CJ46" s="801">
        <v>532.23194731329409</v>
      </c>
      <c r="CK46" s="49"/>
      <c r="CL46" s="801">
        <v>175.78141755227597</v>
      </c>
      <c r="CM46" s="49"/>
      <c r="CN46" s="801">
        <v>50.367790130487862</v>
      </c>
      <c r="CO46" s="364">
        <v>2938.1843686564407</v>
      </c>
      <c r="CR46" s="161" t="s">
        <v>42</v>
      </c>
      <c r="CS46" s="162">
        <v>5878.0133031353907</v>
      </c>
      <c r="CT46" s="163">
        <v>4.855470068824827E-2</v>
      </c>
      <c r="CU46" s="162">
        <v>65853.842906177888</v>
      </c>
      <c r="CV46" s="163">
        <v>0.54397863131320301</v>
      </c>
      <c r="CW46" s="162">
        <v>49327.757377349204</v>
      </c>
      <c r="CX46" s="163">
        <v>0.40746666799854875</v>
      </c>
      <c r="CY46" s="49">
        <v>121059.61358666248</v>
      </c>
      <c r="CZ46" s="801">
        <v>4068.3504378689267</v>
      </c>
      <c r="DA46" s="578">
        <v>4.6329394502692661E-2</v>
      </c>
      <c r="DB46" s="801">
        <v>48714.289967434102</v>
      </c>
      <c r="DC46" s="578">
        <v>0.55474659626470701</v>
      </c>
      <c r="DD46" s="801">
        <v>35030.949250665275</v>
      </c>
      <c r="DE46" s="578">
        <v>0.3989240092326003</v>
      </c>
      <c r="DF46" s="49">
        <v>87813.589655968302</v>
      </c>
      <c r="DG46" s="801">
        <v>1809.6628652664635</v>
      </c>
      <c r="DH46" s="579">
        <v>5.4432459924800322E-2</v>
      </c>
      <c r="DI46" s="801">
        <v>17139.552938743785</v>
      </c>
      <c r="DJ46" s="579">
        <v>0.51553692479057034</v>
      </c>
      <c r="DK46" s="801">
        <v>14296.808126683933</v>
      </c>
      <c r="DL46" s="579">
        <v>0.43003061528462944</v>
      </c>
      <c r="DM46" s="49">
        <v>33246.02393069418</v>
      </c>
      <c r="DN46" s="801">
        <v>240.91361198665396</v>
      </c>
      <c r="DO46" s="165">
        <v>9.532914258922361E-3</v>
      </c>
      <c r="DP46" s="801">
        <v>12440.165090707087</v>
      </c>
      <c r="DQ46" s="165">
        <v>0.49225540308249349</v>
      </c>
      <c r="DR46" s="801">
        <v>12590.690815339018</v>
      </c>
      <c r="DS46" s="165">
        <v>0.49821168265858423</v>
      </c>
      <c r="DT46" s="49">
        <v>25271.769518032757</v>
      </c>
      <c r="DW46" s="133"/>
      <c r="DX46" s="133"/>
      <c r="DY46" s="133"/>
      <c r="DZ46" s="133"/>
      <c r="EA46" s="133"/>
      <c r="EB46" s="133"/>
      <c r="EC46" s="133"/>
      <c r="ED46" s="133"/>
      <c r="EE46" s="133"/>
      <c r="EF46" s="133"/>
      <c r="EG46" s="133"/>
      <c r="EH46" s="133"/>
      <c r="EI46" s="133"/>
      <c r="EJ46" s="133"/>
      <c r="EK46" s="133"/>
      <c r="EL46" s="133"/>
      <c r="EM46" s="133"/>
      <c r="EN46" s="133"/>
    </row>
    <row r="47" spans="1:144" x14ac:dyDescent="0.2">
      <c r="B47" s="166" t="s">
        <v>269</v>
      </c>
      <c r="D47" s="135"/>
      <c r="F47" s="137"/>
      <c r="H47" s="137"/>
      <c r="J47" s="137"/>
      <c r="K47" s="137"/>
      <c r="L47" s="137"/>
      <c r="M47" s="137"/>
      <c r="N47" s="137"/>
      <c r="P47" s="166" t="s">
        <v>269</v>
      </c>
      <c r="R47" s="135"/>
      <c r="X47" s="137"/>
      <c r="AD47" s="137"/>
      <c r="AJ47" s="137"/>
      <c r="AP47" s="166" t="s">
        <v>269</v>
      </c>
      <c r="AQ47" s="499"/>
      <c r="AR47" s="499"/>
      <c r="AS47" s="499"/>
      <c r="AT47" s="499"/>
      <c r="AU47" s="499"/>
      <c r="AV47" s="499"/>
      <c r="AW47" s="499"/>
      <c r="AX47" s="499"/>
      <c r="AY47" s="499"/>
      <c r="AZ47" s="499"/>
      <c r="CR47" s="166" t="s">
        <v>269</v>
      </c>
    </row>
    <row r="48" spans="1:144" x14ac:dyDescent="0.2">
      <c r="AQ48" s="485"/>
      <c r="AR48" s="485"/>
      <c r="AS48" s="485"/>
      <c r="AT48" s="485"/>
      <c r="AU48" s="485"/>
      <c r="AV48" s="485"/>
      <c r="AW48" s="485"/>
      <c r="AX48" s="485"/>
      <c r="AY48" s="485"/>
      <c r="AZ48" s="485"/>
      <c r="BE48" s="121"/>
      <c r="BR48" s="121"/>
      <c r="DI48" s="121"/>
      <c r="DK48" s="121"/>
    </row>
    <row r="49" spans="43:124" x14ac:dyDescent="0.2">
      <c r="AQ49" s="485"/>
      <c r="AR49" s="485"/>
      <c r="AS49" s="485"/>
      <c r="AT49" s="485"/>
      <c r="AU49" s="485"/>
      <c r="AV49" s="485"/>
      <c r="AW49" s="485"/>
      <c r="AX49" s="485"/>
      <c r="AY49" s="485"/>
      <c r="AZ49" s="485"/>
      <c r="BA49" s="120"/>
      <c r="CT49" s="348"/>
      <c r="CU49" s="348"/>
      <c r="CV49" s="348"/>
      <c r="CW49" s="348"/>
      <c r="CX49" s="348"/>
      <c r="CY49" s="119"/>
      <c r="CZ49" s="119"/>
      <c r="DF49" s="119"/>
      <c r="DG49" s="340"/>
      <c r="DH49" s="340"/>
      <c r="DI49" s="340"/>
      <c r="DJ49" s="340"/>
      <c r="DK49" s="340"/>
      <c r="DM49" s="119"/>
      <c r="DT49" s="119"/>
    </row>
    <row r="50" spans="43:124" x14ac:dyDescent="0.2">
      <c r="CY50" s="119"/>
      <c r="CZ50" s="119"/>
      <c r="DF50" s="119"/>
      <c r="DM50" s="119"/>
      <c r="DT50" s="119"/>
    </row>
    <row r="51" spans="43:124" x14ac:dyDescent="0.2">
      <c r="CY51" s="119"/>
      <c r="CZ51" s="119"/>
      <c r="DF51" s="119"/>
      <c r="DM51" s="119"/>
      <c r="DT51" s="119"/>
    </row>
    <row r="52" spans="43:124" x14ac:dyDescent="0.2">
      <c r="AQ52" s="532"/>
    </row>
    <row r="53" spans="43:124" x14ac:dyDescent="0.2">
      <c r="AQ53" s="532"/>
    </row>
    <row r="54" spans="43:124" x14ac:dyDescent="0.2">
      <c r="AQ54" s="532"/>
    </row>
    <row r="55" spans="43:124" x14ac:dyDescent="0.2">
      <c r="AQ55" s="532"/>
    </row>
    <row r="56" spans="43:124" x14ac:dyDescent="0.2">
      <c r="AQ56" s="532"/>
    </row>
    <row r="83" spans="16:22" x14ac:dyDescent="0.2">
      <c r="T83" s="328"/>
      <c r="U83" s="619"/>
    </row>
    <row r="84" spans="16:22" x14ac:dyDescent="0.2">
      <c r="T84" s="327"/>
      <c r="U84" s="327"/>
      <c r="V84" s="532"/>
    </row>
    <row r="85" spans="16:22" x14ac:dyDescent="0.2">
      <c r="T85" s="327"/>
      <c r="U85" s="327"/>
      <c r="V85" s="532"/>
    </row>
    <row r="86" spans="16:22" x14ac:dyDescent="0.2">
      <c r="T86" s="327"/>
      <c r="U86" s="327"/>
      <c r="V86" s="532"/>
    </row>
    <row r="87" spans="16:22" x14ac:dyDescent="0.2">
      <c r="T87" s="327"/>
      <c r="U87" s="327"/>
      <c r="V87" s="532"/>
    </row>
    <row r="88" spans="16:22" x14ac:dyDescent="0.2">
      <c r="P88"/>
    </row>
  </sheetData>
  <autoFilter ref="F3:F47"/>
  <phoneticPr fontId="2" type="noConversion"/>
  <printOptions horizontalCentered="1" verticalCentered="1"/>
  <pageMargins left="0.39370078740157483" right="0.39370078740157483" top="0.78740157480314965" bottom="0.39370078740157483" header="0.51181102362204722" footer="0.51181102362204722"/>
  <pageSetup paperSize="9" scale="60" orientation="portrait" r:id="rId1"/>
  <headerFooter alignWithMargins="0">
    <oddHeader>&amp;C&amp;"-,Normal"&amp;K002060Observatoire de l'habitat de la Martinique
&amp;"-,Gras"&amp;K000000Le parc privé</oddHeader>
  </headerFooter>
  <rowBreaks count="1" manualBreakCount="1">
    <brk id="51" max="16383" man="1"/>
  </rowBreaks>
  <colBreaks count="6" manualBreakCount="6">
    <brk id="15" max="1048575" man="1"/>
    <brk id="26" max="46" man="1"/>
    <brk id="41" max="46" man="1"/>
    <brk id="54" max="46" man="1"/>
    <brk id="93" max="1048575" man="1"/>
    <brk id="103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Q74"/>
  <sheetViews>
    <sheetView zoomScale="90" zoomScaleNormal="90" workbookViewId="0">
      <pane xSplit="2" ySplit="3" topLeftCell="C4" activePane="bottomRight" state="frozen"/>
      <selection activeCell="M37" sqref="M37"/>
      <selection pane="topRight" activeCell="M37" sqref="M37"/>
      <selection pane="bottomLeft" activeCell="M37" sqref="M37"/>
      <selection pane="bottomRight" activeCell="B3" sqref="B3"/>
    </sheetView>
  </sheetViews>
  <sheetFormatPr baseColWidth="10" defaultColWidth="11.42578125" defaultRowHeight="12" x14ac:dyDescent="0.2"/>
  <cols>
    <col min="1" max="1" width="11.85546875" style="827" hidden="1" customWidth="1"/>
    <col min="2" max="2" width="15" style="828" customWidth="1"/>
    <col min="3" max="3" width="6.28515625" style="827" customWidth="1"/>
    <col min="4" max="4" width="6.28515625" style="828" customWidth="1"/>
    <col min="5" max="5" width="6.28515625" style="829" customWidth="1"/>
    <col min="6" max="6" width="15" style="827" customWidth="1"/>
    <col min="7" max="14" width="6.28515625" style="827" customWidth="1"/>
    <col min="15" max="15" width="15" style="827" customWidth="1"/>
    <col min="16" max="28" width="6.28515625" style="827" customWidth="1"/>
    <col min="29" max="29" width="15" style="827" customWidth="1"/>
    <col min="30" max="37" width="6.28515625" style="827" customWidth="1"/>
    <col min="38" max="51" width="11.42578125" style="827" customWidth="1"/>
    <col min="52" max="16384" width="11.42578125" style="827"/>
  </cols>
  <sheetData>
    <row r="1" spans="1:43" ht="12.75" hidden="1" thickBot="1" x14ac:dyDescent="0.25">
      <c r="G1" s="830"/>
      <c r="H1" s="830"/>
      <c r="I1" s="830"/>
      <c r="J1" s="830"/>
      <c r="K1" s="830"/>
      <c r="P1" s="827">
        <v>90</v>
      </c>
      <c r="R1" s="827">
        <v>91</v>
      </c>
      <c r="T1" s="827">
        <v>92</v>
      </c>
      <c r="V1" s="827">
        <v>93</v>
      </c>
      <c r="X1" s="827">
        <v>94</v>
      </c>
      <c r="Z1" s="827">
        <v>95</v>
      </c>
      <c r="AL1" s="827">
        <v>76</v>
      </c>
      <c r="AM1" s="827">
        <v>77</v>
      </c>
      <c r="AN1" s="827">
        <v>78</v>
      </c>
      <c r="AO1" s="827">
        <v>79</v>
      </c>
      <c r="AP1" s="827">
        <v>80</v>
      </c>
      <c r="AQ1" s="827">
        <v>81</v>
      </c>
    </row>
    <row r="2" spans="1:43" x14ac:dyDescent="0.2">
      <c r="C2" s="831" t="s">
        <v>133</v>
      </c>
      <c r="D2" s="832"/>
      <c r="G2" s="833" t="s">
        <v>138</v>
      </c>
      <c r="H2" s="834"/>
      <c r="I2" s="835"/>
      <c r="J2" s="834"/>
      <c r="K2" s="835"/>
      <c r="L2" s="836"/>
      <c r="P2" s="837" t="s">
        <v>137</v>
      </c>
      <c r="Q2" s="838"/>
      <c r="R2" s="837"/>
      <c r="S2" s="838"/>
      <c r="T2" s="837"/>
      <c r="U2" s="838"/>
      <c r="V2" s="837"/>
      <c r="W2" s="838"/>
      <c r="X2" s="837"/>
      <c r="Y2" s="838"/>
      <c r="Z2" s="837"/>
      <c r="AA2" s="836"/>
      <c r="AD2" s="839" t="s">
        <v>136</v>
      </c>
      <c r="AE2" s="840"/>
      <c r="AF2" s="840"/>
      <c r="AG2" s="840"/>
      <c r="AH2" s="840"/>
      <c r="AI2" s="840"/>
      <c r="AJ2" s="841"/>
      <c r="AL2" s="839" t="s">
        <v>136</v>
      </c>
      <c r="AM2" s="839"/>
      <c r="AN2" s="839"/>
      <c r="AO2" s="839"/>
      <c r="AP2" s="839"/>
      <c r="AQ2" s="839"/>
    </row>
    <row r="3" spans="1:43" s="830" customFormat="1" ht="48.75" thickBot="1" x14ac:dyDescent="0.25">
      <c r="C3" s="885">
        <v>2014</v>
      </c>
      <c r="D3" s="886" t="s">
        <v>55</v>
      </c>
      <c r="E3" s="887"/>
      <c r="G3" s="842" t="s">
        <v>127</v>
      </c>
      <c r="H3" s="843" t="s">
        <v>55</v>
      </c>
      <c r="I3" s="844" t="s">
        <v>128</v>
      </c>
      <c r="J3" s="843" t="s">
        <v>55</v>
      </c>
      <c r="K3" s="844" t="s">
        <v>246</v>
      </c>
      <c r="L3" s="843" t="s">
        <v>55</v>
      </c>
      <c r="P3" s="842" t="s">
        <v>60</v>
      </c>
      <c r="Q3" s="843" t="s">
        <v>55</v>
      </c>
      <c r="R3" s="844" t="s">
        <v>61</v>
      </c>
      <c r="S3" s="843" t="s">
        <v>55</v>
      </c>
      <c r="T3" s="844" t="s">
        <v>62</v>
      </c>
      <c r="U3" s="843" t="s">
        <v>55</v>
      </c>
      <c r="V3" s="844" t="s">
        <v>63</v>
      </c>
      <c r="W3" s="843" t="s">
        <v>55</v>
      </c>
      <c r="X3" s="844" t="s">
        <v>97</v>
      </c>
      <c r="Y3" s="843" t="s">
        <v>55</v>
      </c>
      <c r="Z3" s="844" t="s">
        <v>134</v>
      </c>
      <c r="AA3" s="843" t="s">
        <v>55</v>
      </c>
      <c r="AB3" s="830" t="s">
        <v>298</v>
      </c>
      <c r="AD3" s="888" t="s">
        <v>263</v>
      </c>
      <c r="AE3" s="889" t="s">
        <v>55</v>
      </c>
      <c r="AF3" s="888" t="s">
        <v>264</v>
      </c>
      <c r="AG3" s="889" t="s">
        <v>55</v>
      </c>
      <c r="AH3" s="888" t="s">
        <v>287</v>
      </c>
      <c r="AI3" s="889" t="s">
        <v>55</v>
      </c>
      <c r="AJ3" s="890" t="s">
        <v>65</v>
      </c>
      <c r="AL3" s="888" t="s">
        <v>288</v>
      </c>
      <c r="AM3" s="888" t="s">
        <v>289</v>
      </c>
      <c r="AN3" s="888" t="s">
        <v>290</v>
      </c>
      <c r="AO3" s="888" t="s">
        <v>291</v>
      </c>
      <c r="AP3" s="888" t="s">
        <v>292</v>
      </c>
      <c r="AQ3" s="888" t="s">
        <v>293</v>
      </c>
    </row>
    <row r="4" spans="1:43" s="830" customFormat="1" ht="12.75" x14ac:dyDescent="0.2">
      <c r="A4" s="891">
        <v>97209</v>
      </c>
      <c r="B4" s="892" t="s">
        <v>8</v>
      </c>
      <c r="C4" s="848">
        <v>7800.7646614589803</v>
      </c>
      <c r="D4" s="893">
        <v>0.16695786889556075</v>
      </c>
      <c r="E4" s="865"/>
      <c r="F4" s="892" t="s">
        <v>8</v>
      </c>
      <c r="G4" s="848">
        <v>3959.4878102717644</v>
      </c>
      <c r="H4" s="849">
        <v>0.52301845713102879</v>
      </c>
      <c r="I4" s="848">
        <v>3573.0021439338293</v>
      </c>
      <c r="J4" s="849">
        <v>0.47196661744940832</v>
      </c>
      <c r="K4" s="848">
        <v>37.965268333172538</v>
      </c>
      <c r="L4" s="849">
        <v>5.0149254195629225E-3</v>
      </c>
      <c r="M4" s="866">
        <v>7570.4552225387661</v>
      </c>
      <c r="O4" s="892" t="s">
        <v>8</v>
      </c>
      <c r="P4" s="848">
        <v>1094.3434886265907</v>
      </c>
      <c r="Q4" s="849">
        <v>0.14028669446129852</v>
      </c>
      <c r="R4" s="848">
        <v>1835.5550775692125</v>
      </c>
      <c r="S4" s="849">
        <v>0.23530450631821878</v>
      </c>
      <c r="T4" s="848">
        <v>2653.8621045293958</v>
      </c>
      <c r="U4" s="849">
        <v>0.34020537981888599</v>
      </c>
      <c r="V4" s="848">
        <v>1278.0243183326425</v>
      </c>
      <c r="W4" s="849">
        <v>0.16383321043473359</v>
      </c>
      <c r="X4" s="848">
        <v>862.87154908230286</v>
      </c>
      <c r="Y4" s="849">
        <v>0.11061371372289543</v>
      </c>
      <c r="Z4" s="848">
        <v>76.108123318833037</v>
      </c>
      <c r="AA4" s="849">
        <v>9.7564952439673398E-3</v>
      </c>
      <c r="AB4" s="928">
        <v>0.28420341940159632</v>
      </c>
      <c r="AC4" s="892" t="s">
        <v>8</v>
      </c>
      <c r="AD4" s="848">
        <v>901.69635808650651</v>
      </c>
      <c r="AE4" s="850">
        <v>0.11910728372079599</v>
      </c>
      <c r="AF4" s="848">
        <v>5250.8820108385316</v>
      </c>
      <c r="AG4" s="850">
        <v>0.69360188475926798</v>
      </c>
      <c r="AH4" s="848">
        <v>1417.8768536137279</v>
      </c>
      <c r="AI4" s="850">
        <v>0.18729083151993603</v>
      </c>
      <c r="AJ4" s="867">
        <v>7570.4552225387661</v>
      </c>
      <c r="AL4" s="848">
        <v>149.43127476202602</v>
      </c>
      <c r="AM4" s="848">
        <v>752.26508332448043</v>
      </c>
      <c r="AN4" s="848">
        <v>2703.1250176634385</v>
      </c>
      <c r="AO4" s="848">
        <v>2547.7569931750932</v>
      </c>
      <c r="AP4" s="848">
        <v>1152.4773043349801</v>
      </c>
      <c r="AQ4" s="848">
        <v>265.39954927874783</v>
      </c>
    </row>
    <row r="5" spans="1:43" s="830" customFormat="1" ht="12.75" x14ac:dyDescent="0.2">
      <c r="A5" s="862">
        <v>97213</v>
      </c>
      <c r="B5" s="863" t="s">
        <v>10</v>
      </c>
      <c r="C5" s="848">
        <v>2321.8650725447601</v>
      </c>
      <c r="D5" s="864">
        <v>0.11849318559331283</v>
      </c>
      <c r="E5" s="865"/>
      <c r="F5" s="863" t="s">
        <v>10</v>
      </c>
      <c r="G5" s="848">
        <v>1263.9777803901495</v>
      </c>
      <c r="H5" s="850">
        <v>0.60014390340047974</v>
      </c>
      <c r="I5" s="848">
        <v>822.05433896037437</v>
      </c>
      <c r="J5" s="850">
        <v>0.3903161174547693</v>
      </c>
      <c r="K5" s="848">
        <v>20.092383836654779</v>
      </c>
      <c r="L5" s="850">
        <v>9.5399791447510172E-3</v>
      </c>
      <c r="M5" s="866">
        <v>2106.1245031871786</v>
      </c>
      <c r="O5" s="863" t="s">
        <v>10</v>
      </c>
      <c r="P5" s="848">
        <v>258.75540592322864</v>
      </c>
      <c r="Q5" s="850">
        <v>0.11144291241679825</v>
      </c>
      <c r="R5" s="848">
        <v>515.63032784529958</v>
      </c>
      <c r="S5" s="850">
        <v>0.2220759224738971</v>
      </c>
      <c r="T5" s="848">
        <v>711.8213499395298</v>
      </c>
      <c r="U5" s="850">
        <v>0.30657309003721511</v>
      </c>
      <c r="V5" s="848">
        <v>613.8845434618537</v>
      </c>
      <c r="W5" s="850">
        <v>0.26439285844850463</v>
      </c>
      <c r="X5" s="848">
        <v>25.042835162715882</v>
      </c>
      <c r="Y5" s="850">
        <v>1.0785654799169264E-2</v>
      </c>
      <c r="Z5" s="848">
        <v>196.73061021213516</v>
      </c>
      <c r="AA5" s="850">
        <v>8.4729561824416766E-2</v>
      </c>
      <c r="AB5" s="928">
        <v>0.35990807507209066</v>
      </c>
      <c r="AC5" s="863" t="s">
        <v>10</v>
      </c>
      <c r="AD5" s="848">
        <v>110.43601916630023</v>
      </c>
      <c r="AE5" s="850">
        <v>5.24356556315538E-2</v>
      </c>
      <c r="AF5" s="848">
        <v>1067.0753055693694</v>
      </c>
      <c r="AG5" s="850">
        <v>0.50665347844088715</v>
      </c>
      <c r="AH5" s="848">
        <v>928.61317845150893</v>
      </c>
      <c r="AI5" s="850">
        <v>0.44091086592755901</v>
      </c>
      <c r="AJ5" s="867">
        <v>2106.1245031871786</v>
      </c>
      <c r="AL5" s="848">
        <v>10.045339578656169</v>
      </c>
      <c r="AM5" s="848">
        <v>100.39067958764406</v>
      </c>
      <c r="AN5" s="848">
        <v>328.12676655224294</v>
      </c>
      <c r="AO5" s="848">
        <v>738.94853901712645</v>
      </c>
      <c r="AP5" s="848">
        <v>735.21210035855336</v>
      </c>
      <c r="AQ5" s="848">
        <v>193.40107809295554</v>
      </c>
    </row>
    <row r="6" spans="1:43" s="830" customFormat="1" ht="12.75" x14ac:dyDescent="0.2">
      <c r="A6" s="862">
        <v>97224</v>
      </c>
      <c r="B6" s="863" t="s">
        <v>19</v>
      </c>
      <c r="C6" s="848">
        <v>1033.48258222151</v>
      </c>
      <c r="D6" s="864">
        <v>0.12718669697753457</v>
      </c>
      <c r="E6" s="865"/>
      <c r="F6" s="863" t="s">
        <v>19</v>
      </c>
      <c r="G6" s="848">
        <v>588.23898140123856</v>
      </c>
      <c r="H6" s="850">
        <v>0.66204576332984899</v>
      </c>
      <c r="I6" s="848">
        <v>280.2729602793554</v>
      </c>
      <c r="J6" s="850">
        <v>0.31543901678677766</v>
      </c>
      <c r="K6" s="848">
        <v>20.00515786643863</v>
      </c>
      <c r="L6" s="850">
        <v>2.2515219883373423E-2</v>
      </c>
      <c r="M6" s="866">
        <v>888.51709954703256</v>
      </c>
      <c r="O6" s="863" t="s">
        <v>19</v>
      </c>
      <c r="P6" s="848">
        <v>77.473537919321132</v>
      </c>
      <c r="Q6" s="850">
        <v>7.4963564216814202E-2</v>
      </c>
      <c r="R6" s="848">
        <v>277.71946060542257</v>
      </c>
      <c r="S6" s="850">
        <v>0.26872195563127349</v>
      </c>
      <c r="T6" s="848">
        <v>425.55269320200352</v>
      </c>
      <c r="U6" s="850">
        <v>0.41176571383260457</v>
      </c>
      <c r="V6" s="848">
        <v>187.75695940981447</v>
      </c>
      <c r="W6" s="850">
        <v>0.18167404331694081</v>
      </c>
      <c r="X6" s="848">
        <v>57.480733335455227</v>
      </c>
      <c r="Y6" s="850">
        <v>5.5618482908437808E-2</v>
      </c>
      <c r="Z6" s="848">
        <v>7.4991977494922901</v>
      </c>
      <c r="AA6" s="850">
        <v>7.256240093928318E-3</v>
      </c>
      <c r="AB6" s="928">
        <v>0.24454876631930694</v>
      </c>
      <c r="AC6" s="863" t="s">
        <v>19</v>
      </c>
      <c r="AD6" s="848">
        <v>22.553195104187072</v>
      </c>
      <c r="AE6" s="850">
        <v>2.5382961245973463E-2</v>
      </c>
      <c r="AF6" s="848">
        <v>465.6115114137051</v>
      </c>
      <c r="AG6" s="850">
        <v>0.52403213359773781</v>
      </c>
      <c r="AH6" s="848">
        <v>400.35239302914027</v>
      </c>
      <c r="AI6" s="850">
        <v>0.45058490515628857</v>
      </c>
      <c r="AJ6" s="867">
        <v>888.51709954703256</v>
      </c>
      <c r="AL6" s="848">
        <v>0</v>
      </c>
      <c r="AM6" s="848">
        <v>22.553195104187072</v>
      </c>
      <c r="AN6" s="848">
        <v>115.13589824524693</v>
      </c>
      <c r="AO6" s="848">
        <v>350.47561316845815</v>
      </c>
      <c r="AP6" s="848">
        <v>305.33921257452306</v>
      </c>
      <c r="AQ6" s="848">
        <v>95.013180454617199</v>
      </c>
    </row>
    <row r="7" spans="1:43" s="830" customFormat="1" ht="12.75" x14ac:dyDescent="0.2">
      <c r="A7" s="862">
        <v>97229</v>
      </c>
      <c r="B7" s="875" t="s">
        <v>24</v>
      </c>
      <c r="C7" s="848">
        <v>1612.1901431004801</v>
      </c>
      <c r="D7" s="876">
        <v>0.1448186661756691</v>
      </c>
      <c r="E7" s="865"/>
      <c r="F7" s="875" t="s">
        <v>24</v>
      </c>
      <c r="G7" s="848">
        <v>528.83053116403926</v>
      </c>
      <c r="H7" s="845">
        <v>0.33005311185752811</v>
      </c>
      <c r="I7" s="848">
        <v>1066.0377133066299</v>
      </c>
      <c r="J7" s="845">
        <v>0.66533424963165688</v>
      </c>
      <c r="K7" s="848">
        <v>7.3906410396003697</v>
      </c>
      <c r="L7" s="845">
        <v>4.6126385108151112E-3</v>
      </c>
      <c r="M7" s="866">
        <v>1602.2588855102695</v>
      </c>
      <c r="O7" s="875" t="s">
        <v>24</v>
      </c>
      <c r="P7" s="848">
        <v>620.50997635219517</v>
      </c>
      <c r="Q7" s="845">
        <v>0.38488634793341603</v>
      </c>
      <c r="R7" s="848">
        <v>228.2783690091909</v>
      </c>
      <c r="S7" s="845">
        <v>0.14159518961589596</v>
      </c>
      <c r="T7" s="848">
        <v>413.12634851424002</v>
      </c>
      <c r="U7" s="845">
        <v>0.25625162781341471</v>
      </c>
      <c r="V7" s="848">
        <v>225.70590041469328</v>
      </c>
      <c r="W7" s="845">
        <v>0.13999955363864677</v>
      </c>
      <c r="X7" s="848">
        <v>91.678118229485946</v>
      </c>
      <c r="Y7" s="845">
        <v>5.6865574213954294E-2</v>
      </c>
      <c r="Z7" s="848">
        <v>32.89143058066923</v>
      </c>
      <c r="AA7" s="845">
        <v>2.0401706784668801E-2</v>
      </c>
      <c r="AB7" s="928">
        <v>0.21726683463726987</v>
      </c>
      <c r="AC7" s="875" t="s">
        <v>24</v>
      </c>
      <c r="AD7" s="848">
        <v>54.066022178224934</v>
      </c>
      <c r="AE7" s="845">
        <v>3.3743624496116675E-2</v>
      </c>
      <c r="AF7" s="848">
        <v>852.08072243067159</v>
      </c>
      <c r="AG7" s="845">
        <v>0.53179965493485803</v>
      </c>
      <c r="AH7" s="848">
        <v>696.11214090137298</v>
      </c>
      <c r="AI7" s="845">
        <v>0.43445672056902529</v>
      </c>
      <c r="AJ7" s="894">
        <v>1602.2588855102695</v>
      </c>
      <c r="AL7" s="848">
        <v>9.727279053848001</v>
      </c>
      <c r="AM7" s="848">
        <v>44.338743124376933</v>
      </c>
      <c r="AN7" s="848">
        <v>276.8349021986138</v>
      </c>
      <c r="AO7" s="848">
        <v>575.24582023205778</v>
      </c>
      <c r="AP7" s="848">
        <v>571.28197733781724</v>
      </c>
      <c r="AQ7" s="848">
        <v>124.83016356355577</v>
      </c>
    </row>
    <row r="8" spans="1:43" s="830" customFormat="1" ht="13.5" thickBot="1" x14ac:dyDescent="0.25">
      <c r="A8" s="868"/>
      <c r="B8" s="877" t="s">
        <v>34</v>
      </c>
      <c r="C8" s="878">
        <v>12768.302459325731</v>
      </c>
      <c r="D8" s="879">
        <v>0.14920413063577725</v>
      </c>
      <c r="E8" s="895">
        <v>0.41226683225013711</v>
      </c>
      <c r="F8" s="877" t="s">
        <v>34</v>
      </c>
      <c r="G8" s="878">
        <v>6340.5351032271919</v>
      </c>
      <c r="H8" s="847">
        <v>0.52111035905755032</v>
      </c>
      <c r="I8" s="878">
        <v>5741.367156480188</v>
      </c>
      <c r="J8" s="847">
        <v>0.47186646736989335</v>
      </c>
      <c r="K8" s="878">
        <v>85.453451075866312</v>
      </c>
      <c r="L8" s="847">
        <v>7.0231735725564187E-3</v>
      </c>
      <c r="M8" s="866">
        <v>12167.355710783246</v>
      </c>
      <c r="O8" s="877" t="s">
        <v>34</v>
      </c>
      <c r="P8" s="878">
        <v>2051.0824088213358</v>
      </c>
      <c r="Q8" s="847">
        <v>0.16063861389211245</v>
      </c>
      <c r="R8" s="878">
        <v>2857.1832350291256</v>
      </c>
      <c r="S8" s="847">
        <v>0.22377158154976914</v>
      </c>
      <c r="T8" s="878">
        <v>4204.3624961851692</v>
      </c>
      <c r="U8" s="847">
        <v>0.32928124232476819</v>
      </c>
      <c r="V8" s="878">
        <v>2305.3717216190039</v>
      </c>
      <c r="W8" s="847">
        <v>0.1805542850322443</v>
      </c>
      <c r="X8" s="878">
        <v>1037.0732358099599</v>
      </c>
      <c r="Y8" s="847">
        <v>8.1222483498775588E-2</v>
      </c>
      <c r="Z8" s="878">
        <v>313.22936186112969</v>
      </c>
      <c r="AA8" s="847">
        <v>2.453179370232985E-2</v>
      </c>
      <c r="AB8" s="928">
        <v>0.28630856223334977</v>
      </c>
      <c r="AC8" s="877" t="s">
        <v>34</v>
      </c>
      <c r="AD8" s="878">
        <v>1088.7515945352188</v>
      </c>
      <c r="AE8" s="847">
        <v>8.9481364761146834E-2</v>
      </c>
      <c r="AF8" s="878">
        <v>7635.6495502522775</v>
      </c>
      <c r="AG8" s="847">
        <v>0.62755209363076547</v>
      </c>
      <c r="AH8" s="878">
        <v>3442.9545659957503</v>
      </c>
      <c r="AI8" s="847">
        <v>0.2829665416080876</v>
      </c>
      <c r="AJ8" s="896">
        <v>12167.355710783248</v>
      </c>
      <c r="AL8" s="878">
        <v>169.20389339453021</v>
      </c>
      <c r="AM8" s="878">
        <v>919.54770114068856</v>
      </c>
      <c r="AN8" s="878">
        <v>3423.222584659542</v>
      </c>
      <c r="AO8" s="878">
        <v>4212.4269655927355</v>
      </c>
      <c r="AP8" s="878">
        <v>2764.310594605874</v>
      </c>
      <c r="AQ8" s="878">
        <v>678.64397138987636</v>
      </c>
    </row>
    <row r="9" spans="1:43" s="830" customFormat="1" ht="12.75" x14ac:dyDescent="0.2">
      <c r="A9" s="862">
        <v>97212</v>
      </c>
      <c r="B9" s="892" t="s">
        <v>9</v>
      </c>
      <c r="C9" s="848">
        <v>928.77000248552201</v>
      </c>
      <c r="D9" s="893">
        <v>0.17488894466395688</v>
      </c>
      <c r="E9" s="865"/>
      <c r="F9" s="892" t="s">
        <v>9</v>
      </c>
      <c r="G9" s="848">
        <v>685.93859601539441</v>
      </c>
      <c r="H9" s="849">
        <v>0.78287983292602203</v>
      </c>
      <c r="I9" s="848">
        <v>165.11668666541769</v>
      </c>
      <c r="J9" s="849">
        <v>0.18845203465853586</v>
      </c>
      <c r="K9" s="848">
        <v>25.118259115112533</v>
      </c>
      <c r="L9" s="849">
        <v>2.8668132415442183E-2</v>
      </c>
      <c r="M9" s="866">
        <v>876.17354179592462</v>
      </c>
      <c r="O9" s="892" t="s">
        <v>9</v>
      </c>
      <c r="P9" s="848">
        <v>52.584977090233835</v>
      </c>
      <c r="Q9" s="849">
        <v>5.6617867663155443E-2</v>
      </c>
      <c r="R9" s="848">
        <v>157.68806611433044</v>
      </c>
      <c r="S9" s="849">
        <v>0.16978160975519721</v>
      </c>
      <c r="T9" s="848">
        <v>473.02836172058238</v>
      </c>
      <c r="U9" s="849">
        <v>0.5093062442312849</v>
      </c>
      <c r="V9" s="848">
        <v>200.3577195525861</v>
      </c>
      <c r="W9" s="849">
        <v>0.21572371956070938</v>
      </c>
      <c r="X9" s="848">
        <v>35.097369683589704</v>
      </c>
      <c r="Y9" s="849">
        <v>3.7789086199666332E-2</v>
      </c>
      <c r="Z9" s="848">
        <v>10.01350832419978</v>
      </c>
      <c r="AA9" s="849">
        <v>1.0781472589986964E-2</v>
      </c>
      <c r="AB9" s="928">
        <v>0.26429427835036268</v>
      </c>
      <c r="AC9" s="892" t="s">
        <v>9</v>
      </c>
      <c r="AD9" s="848">
        <v>57.619628082636417</v>
      </c>
      <c r="AE9" s="849">
        <v>6.5762803068135769E-2</v>
      </c>
      <c r="AF9" s="848">
        <v>535.76796908900224</v>
      </c>
      <c r="AG9" s="849">
        <v>0.61148613092198523</v>
      </c>
      <c r="AH9" s="848">
        <v>282.785944624286</v>
      </c>
      <c r="AI9" s="849">
        <v>0.32275106600987907</v>
      </c>
      <c r="AJ9" s="897">
        <v>876.17354179592462</v>
      </c>
      <c r="AL9" s="848">
        <v>2.4935400516795898</v>
      </c>
      <c r="AM9" s="848">
        <v>55.126088030956829</v>
      </c>
      <c r="AN9" s="848">
        <v>270.52684237076375</v>
      </c>
      <c r="AO9" s="848">
        <v>265.24112671823849</v>
      </c>
      <c r="AP9" s="848">
        <v>225.21472842388874</v>
      </c>
      <c r="AQ9" s="848">
        <v>57.571216200397274</v>
      </c>
    </row>
    <row r="10" spans="1:43" s="830" customFormat="1" ht="12.75" x14ac:dyDescent="0.2">
      <c r="A10" s="862">
        <v>97222</v>
      </c>
      <c r="B10" s="863" t="s">
        <v>17</v>
      </c>
      <c r="C10" s="848">
        <v>1693.0192691401901</v>
      </c>
      <c r="D10" s="864">
        <v>0.14532063058448472</v>
      </c>
      <c r="E10" s="865"/>
      <c r="F10" s="863" t="s">
        <v>17</v>
      </c>
      <c r="G10" s="848">
        <v>731.65163075490705</v>
      </c>
      <c r="H10" s="850">
        <v>0.51318900347583085</v>
      </c>
      <c r="I10" s="848">
        <v>679.05151063433311</v>
      </c>
      <c r="J10" s="850">
        <v>0.47629466456820818</v>
      </c>
      <c r="K10" s="848">
        <v>14.993094889066739</v>
      </c>
      <c r="L10" s="850">
        <v>1.0516331955960899E-2</v>
      </c>
      <c r="M10" s="866">
        <v>1425.696236278307</v>
      </c>
      <c r="O10" s="863" t="s">
        <v>17</v>
      </c>
      <c r="P10" s="848">
        <v>102.40338513807082</v>
      </c>
      <c r="Q10" s="850">
        <v>6.0485658376515102E-2</v>
      </c>
      <c r="R10" s="848">
        <v>374.44048801098711</v>
      </c>
      <c r="S10" s="850">
        <v>0.22116729256197357</v>
      </c>
      <c r="T10" s="848">
        <v>816.63426500258538</v>
      </c>
      <c r="U10" s="850">
        <v>0.48235379235660913</v>
      </c>
      <c r="V10" s="848">
        <v>334.59001866909574</v>
      </c>
      <c r="W10" s="850">
        <v>0.19762918518878952</v>
      </c>
      <c r="X10" s="848">
        <v>62.447861344152535</v>
      </c>
      <c r="Y10" s="850">
        <v>3.6885499463846651E-2</v>
      </c>
      <c r="Z10" s="848">
        <v>2.5032509752925902</v>
      </c>
      <c r="AA10" s="850">
        <v>1.4785720522625127E-3</v>
      </c>
      <c r="AB10" s="928">
        <v>0.23599325670489868</v>
      </c>
      <c r="AC10" s="863" t="s">
        <v>17</v>
      </c>
      <c r="AD10" s="848">
        <v>34.922334569528367</v>
      </c>
      <c r="AE10" s="850">
        <v>2.4494933549583455E-2</v>
      </c>
      <c r="AF10" s="848">
        <v>811.38384132516887</v>
      </c>
      <c r="AG10" s="850">
        <v>0.56911410767502391</v>
      </c>
      <c r="AH10" s="848">
        <v>579.39006038360981</v>
      </c>
      <c r="AI10" s="850">
        <v>0.4063909587753925</v>
      </c>
      <c r="AJ10" s="867">
        <v>1425.6962362783072</v>
      </c>
      <c r="AL10" s="848">
        <v>4.9954853273137596</v>
      </c>
      <c r="AM10" s="848">
        <v>29.926849242214608</v>
      </c>
      <c r="AN10" s="848">
        <v>239.62249771825256</v>
      </c>
      <c r="AO10" s="848">
        <v>571.76134360691628</v>
      </c>
      <c r="AP10" s="848">
        <v>422.09576837689542</v>
      </c>
      <c r="AQ10" s="848">
        <v>157.29429200671433</v>
      </c>
    </row>
    <row r="11" spans="1:43" s="830" customFormat="1" ht="12.75" x14ac:dyDescent="0.2">
      <c r="A11" s="862">
        <v>97228</v>
      </c>
      <c r="B11" s="863" t="s">
        <v>23</v>
      </c>
      <c r="C11" s="848">
        <v>1424.7238470867001</v>
      </c>
      <c r="D11" s="864">
        <v>0.1667340704690366</v>
      </c>
      <c r="E11" s="865"/>
      <c r="F11" s="863" t="s">
        <v>23</v>
      </c>
      <c r="G11" s="848">
        <v>1209.4064492368873</v>
      </c>
      <c r="H11" s="850">
        <v>0.86251544464297114</v>
      </c>
      <c r="I11" s="848">
        <v>172.760142576487</v>
      </c>
      <c r="J11" s="850">
        <v>0.12320778617061551</v>
      </c>
      <c r="K11" s="848">
        <v>20.018675416834999</v>
      </c>
      <c r="L11" s="850">
        <v>1.4276769186413334E-2</v>
      </c>
      <c r="M11" s="866">
        <v>1402.1852672302093</v>
      </c>
      <c r="O11" s="863" t="s">
        <v>23</v>
      </c>
      <c r="P11" s="848">
        <v>52.587103969056308</v>
      </c>
      <c r="Q11" s="850">
        <v>3.6910383774783673E-2</v>
      </c>
      <c r="R11" s="848">
        <v>205.19247228048351</v>
      </c>
      <c r="S11" s="850">
        <v>0.14402262775348684</v>
      </c>
      <c r="T11" s="848">
        <v>676.35882456093805</v>
      </c>
      <c r="U11" s="850">
        <v>0.47472977022457247</v>
      </c>
      <c r="V11" s="848">
        <v>302.92718860276955</v>
      </c>
      <c r="W11" s="850">
        <v>0.2126216875096183</v>
      </c>
      <c r="X11" s="848">
        <v>157.64361174335883</v>
      </c>
      <c r="Y11" s="850">
        <v>0.11064853870854427</v>
      </c>
      <c r="Z11" s="848">
        <v>30.014645930089468</v>
      </c>
      <c r="AA11" s="850">
        <v>2.1066992028991396E-2</v>
      </c>
      <c r="AB11" s="928">
        <v>0.34433721824715396</v>
      </c>
      <c r="AC11" s="863" t="s">
        <v>23</v>
      </c>
      <c r="AD11" s="848">
        <v>85.117225445634531</v>
      </c>
      <c r="AE11" s="850">
        <v>6.0703266133846821E-2</v>
      </c>
      <c r="AF11" s="848">
        <v>848.99437536408141</v>
      </c>
      <c r="AG11" s="850">
        <v>0.60547945781881773</v>
      </c>
      <c r="AH11" s="848">
        <v>468.07366642049345</v>
      </c>
      <c r="AI11" s="850">
        <v>0.3338172760473353</v>
      </c>
      <c r="AJ11" s="867">
        <v>1402.1852672302095</v>
      </c>
      <c r="AL11" s="848">
        <v>10.019887437901771</v>
      </c>
      <c r="AM11" s="848">
        <v>75.097338007732759</v>
      </c>
      <c r="AN11" s="848">
        <v>340.62694303484477</v>
      </c>
      <c r="AO11" s="848">
        <v>508.36743232923658</v>
      </c>
      <c r="AP11" s="848">
        <v>355.44952621365979</v>
      </c>
      <c r="AQ11" s="848">
        <v>112.62414020683364</v>
      </c>
    </row>
    <row r="12" spans="1:43" s="830" customFormat="1" ht="12.75" x14ac:dyDescent="0.2">
      <c r="A12" s="862">
        <v>97230</v>
      </c>
      <c r="B12" s="875" t="s">
        <v>25</v>
      </c>
      <c r="C12" s="848">
        <v>942.97732147527302</v>
      </c>
      <c r="D12" s="876">
        <v>0.13671181570875438</v>
      </c>
      <c r="E12" s="865"/>
      <c r="F12" s="875" t="s">
        <v>25</v>
      </c>
      <c r="G12" s="848">
        <v>654.30250231847504</v>
      </c>
      <c r="H12" s="845">
        <v>0.70881374777885831</v>
      </c>
      <c r="I12" s="848">
        <v>261.344714643207</v>
      </c>
      <c r="J12" s="845">
        <v>0.28311786366710523</v>
      </c>
      <c r="K12" s="848">
        <v>7.4478899952584108</v>
      </c>
      <c r="L12" s="845">
        <v>8.0683885540364271E-3</v>
      </c>
      <c r="M12" s="866">
        <v>923.09510695694053</v>
      </c>
      <c r="O12" s="875" t="s">
        <v>25</v>
      </c>
      <c r="P12" s="848">
        <v>22.558165545522389</v>
      </c>
      <c r="Q12" s="845">
        <v>2.3922277908264535E-2</v>
      </c>
      <c r="R12" s="848">
        <v>157.46459432696673</v>
      </c>
      <c r="S12" s="845">
        <v>0.16698661859716402</v>
      </c>
      <c r="T12" s="848">
        <v>375.36879156181067</v>
      </c>
      <c r="U12" s="845">
        <v>0.39806767672265136</v>
      </c>
      <c r="V12" s="848">
        <v>274.98813651870154</v>
      </c>
      <c r="W12" s="845">
        <v>0.29161691406160967</v>
      </c>
      <c r="X12" s="848">
        <v>100.07045502798724</v>
      </c>
      <c r="Y12" s="845">
        <v>0.10612180457471512</v>
      </c>
      <c r="Z12" s="848">
        <v>12.527178494283749</v>
      </c>
      <c r="AA12" s="845">
        <v>1.3284708135594585E-2</v>
      </c>
      <c r="AB12" s="928">
        <v>0.41102342677191939</v>
      </c>
      <c r="AC12" s="875" t="s">
        <v>25</v>
      </c>
      <c r="AD12" s="848">
        <v>52.465311708388683</v>
      </c>
      <c r="AE12" s="845">
        <v>5.6836301387562245E-2</v>
      </c>
      <c r="AF12" s="848">
        <v>510.69371933389391</v>
      </c>
      <c r="AG12" s="845">
        <v>0.55324063087869457</v>
      </c>
      <c r="AH12" s="848">
        <v>359.93607591465803</v>
      </c>
      <c r="AI12" s="845">
        <v>0.38992306773374313</v>
      </c>
      <c r="AJ12" s="867">
        <v>923.09510695694064</v>
      </c>
      <c r="AL12" s="848">
        <v>2.4807017543859602</v>
      </c>
      <c r="AM12" s="848">
        <v>49.984609954002721</v>
      </c>
      <c r="AN12" s="848">
        <v>232.30002460702096</v>
      </c>
      <c r="AO12" s="848">
        <v>278.39369472687292</v>
      </c>
      <c r="AP12" s="848">
        <v>312.50282746766078</v>
      </c>
      <c r="AQ12" s="848">
        <v>47.43324844699724</v>
      </c>
    </row>
    <row r="13" spans="1:43" s="830" customFormat="1" ht="12.75" x14ac:dyDescent="0.2">
      <c r="A13" s="868"/>
      <c r="B13" s="869" t="s">
        <v>35</v>
      </c>
      <c r="C13" s="870">
        <v>4989.4904401876847</v>
      </c>
      <c r="D13" s="871">
        <v>0.153980918876965</v>
      </c>
      <c r="E13" s="865"/>
      <c r="F13" s="869" t="s">
        <v>35</v>
      </c>
      <c r="G13" s="870">
        <v>3281.2991783256634</v>
      </c>
      <c r="H13" s="851">
        <v>0.70914041480197632</v>
      </c>
      <c r="I13" s="870">
        <v>1278.2730545194447</v>
      </c>
      <c r="J13" s="851">
        <v>0.27625493283262637</v>
      </c>
      <c r="K13" s="870">
        <v>67.577919416272678</v>
      </c>
      <c r="L13" s="851">
        <v>1.4604652365397305E-2</v>
      </c>
      <c r="M13" s="866">
        <v>4627.1501522613808</v>
      </c>
      <c r="O13" s="869" t="s">
        <v>35</v>
      </c>
      <c r="P13" s="870">
        <v>230.13363174288335</v>
      </c>
      <c r="Q13" s="851">
        <v>4.6123674251238096E-2</v>
      </c>
      <c r="R13" s="870">
        <v>894.78562073276794</v>
      </c>
      <c r="S13" s="851">
        <v>0.17933406857055922</v>
      </c>
      <c r="T13" s="870">
        <v>2341.3902428459164</v>
      </c>
      <c r="U13" s="851">
        <v>0.46926440102726052</v>
      </c>
      <c r="V13" s="870">
        <v>1112.863063343153</v>
      </c>
      <c r="W13" s="851">
        <v>0.22304142611029665</v>
      </c>
      <c r="X13" s="870">
        <v>355.2592977990883</v>
      </c>
      <c r="Y13" s="851">
        <v>7.1201518884105697E-2</v>
      </c>
      <c r="Z13" s="870">
        <v>55.058583723865581</v>
      </c>
      <c r="AA13" s="851">
        <v>1.103491115653776E-2</v>
      </c>
      <c r="AB13" s="928">
        <v>0.30527785615094011</v>
      </c>
      <c r="AC13" s="869" t="s">
        <v>35</v>
      </c>
      <c r="AD13" s="870">
        <v>230.124499806188</v>
      </c>
      <c r="AE13" s="851">
        <v>4.9733527599860036E-2</v>
      </c>
      <c r="AF13" s="870">
        <v>2706.8399051121464</v>
      </c>
      <c r="AG13" s="851">
        <v>0.58499072129510621</v>
      </c>
      <c r="AH13" s="870">
        <v>1690.1857473430473</v>
      </c>
      <c r="AI13" s="851">
        <v>0.36527575110503369</v>
      </c>
      <c r="AJ13" s="872">
        <v>4627.1501522613817</v>
      </c>
      <c r="AL13" s="870">
        <v>19.989614571281081</v>
      </c>
      <c r="AM13" s="870">
        <v>210.1348852349069</v>
      </c>
      <c r="AN13" s="870">
        <v>1083.076307730882</v>
      </c>
      <c r="AO13" s="870">
        <v>1623.7635973812644</v>
      </c>
      <c r="AP13" s="870">
        <v>1315.2628504821048</v>
      </c>
      <c r="AQ13" s="870">
        <v>374.9228968609425</v>
      </c>
    </row>
    <row r="14" spans="1:43" s="830" customFormat="1" ht="12.75" x14ac:dyDescent="0.2">
      <c r="A14" s="862">
        <v>97201</v>
      </c>
      <c r="B14" s="873" t="s">
        <v>32</v>
      </c>
      <c r="C14" s="848">
        <v>194</v>
      </c>
      <c r="D14" s="874">
        <v>0.19917864476386038</v>
      </c>
      <c r="E14" s="865"/>
      <c r="F14" s="873" t="s">
        <v>32</v>
      </c>
      <c r="G14" s="848">
        <v>151</v>
      </c>
      <c r="H14" s="852">
        <v>0.86781609195402298</v>
      </c>
      <c r="I14" s="848">
        <v>23</v>
      </c>
      <c r="J14" s="852">
        <v>0.13218390804597702</v>
      </c>
      <c r="K14" s="848">
        <v>0</v>
      </c>
      <c r="L14" s="852">
        <v>0</v>
      </c>
      <c r="M14" s="866">
        <v>174</v>
      </c>
      <c r="O14" s="873" t="s">
        <v>32</v>
      </c>
      <c r="P14" s="848">
        <v>1</v>
      </c>
      <c r="Q14" s="852">
        <v>5.1546391752577319E-3</v>
      </c>
      <c r="R14" s="848">
        <v>33</v>
      </c>
      <c r="S14" s="852">
        <v>0.17010309278350516</v>
      </c>
      <c r="T14" s="848">
        <v>68</v>
      </c>
      <c r="U14" s="852">
        <v>0.35051546391752575</v>
      </c>
      <c r="V14" s="848">
        <v>81</v>
      </c>
      <c r="W14" s="852">
        <v>0.4175257731958763</v>
      </c>
      <c r="X14" s="848">
        <v>6</v>
      </c>
      <c r="Y14" s="852">
        <v>3.0927835051546393E-2</v>
      </c>
      <c r="Z14" s="848">
        <v>5</v>
      </c>
      <c r="AA14" s="852">
        <v>2.5773195876288658E-2</v>
      </c>
      <c r="AB14" s="928">
        <v>0.47422680412371138</v>
      </c>
      <c r="AC14" s="873" t="s">
        <v>32</v>
      </c>
      <c r="AD14" s="848">
        <v>22</v>
      </c>
      <c r="AE14" s="852">
        <v>0.12643678160919541</v>
      </c>
      <c r="AF14" s="848">
        <v>95</v>
      </c>
      <c r="AG14" s="852">
        <v>0.54597701149425293</v>
      </c>
      <c r="AH14" s="848">
        <v>57</v>
      </c>
      <c r="AI14" s="852">
        <v>0.32758620689655171</v>
      </c>
      <c r="AJ14" s="867">
        <v>174</v>
      </c>
      <c r="AL14" s="848">
        <v>2</v>
      </c>
      <c r="AM14" s="848">
        <v>20</v>
      </c>
      <c r="AN14" s="848">
        <v>53</v>
      </c>
      <c r="AO14" s="848">
        <v>42</v>
      </c>
      <c r="AP14" s="848">
        <v>40</v>
      </c>
      <c r="AQ14" s="848">
        <v>17</v>
      </c>
    </row>
    <row r="15" spans="1:43" s="830" customFormat="1" ht="12.75" x14ac:dyDescent="0.2">
      <c r="A15" s="862">
        <v>97203</v>
      </c>
      <c r="B15" s="863" t="s">
        <v>1</v>
      </c>
      <c r="C15" s="848">
        <v>210.72085390262501</v>
      </c>
      <c r="D15" s="864">
        <v>0.12289584544350035</v>
      </c>
      <c r="E15" s="865"/>
      <c r="F15" s="863" t="s">
        <v>1</v>
      </c>
      <c r="G15" s="848">
        <v>202.75241825084558</v>
      </c>
      <c r="H15" s="850">
        <v>0.96218487394957974</v>
      </c>
      <c r="I15" s="848">
        <v>7.9684356517799575</v>
      </c>
      <c r="J15" s="850">
        <v>3.7815126050420166E-2</v>
      </c>
      <c r="K15" s="848">
        <v>0</v>
      </c>
      <c r="L15" s="850">
        <v>0</v>
      </c>
      <c r="M15" s="866">
        <v>210.72085390262555</v>
      </c>
      <c r="O15" s="863" t="s">
        <v>1</v>
      </c>
      <c r="P15" s="848">
        <v>0</v>
      </c>
      <c r="Q15" s="850">
        <v>0</v>
      </c>
      <c r="R15" s="848">
        <v>5.312290434519972</v>
      </c>
      <c r="S15" s="850">
        <v>2.5210084033613512E-2</v>
      </c>
      <c r="T15" s="848">
        <v>2.656145217259986</v>
      </c>
      <c r="U15" s="850">
        <v>1.2605042016806756E-2</v>
      </c>
      <c r="V15" s="848">
        <v>143.43184173203923</v>
      </c>
      <c r="W15" s="850">
        <v>0.68067226890756471</v>
      </c>
      <c r="X15" s="848">
        <v>50.466759127939731</v>
      </c>
      <c r="Y15" s="850">
        <v>0.23949579831932835</v>
      </c>
      <c r="Z15" s="848">
        <v>8.8538173908666202</v>
      </c>
      <c r="AA15" s="850">
        <v>4.2016806722689183E-2</v>
      </c>
      <c r="AB15" s="928">
        <v>0.96218487394958219</v>
      </c>
      <c r="AC15" s="863" t="s">
        <v>1</v>
      </c>
      <c r="AD15" s="848">
        <v>34.52988782437982</v>
      </c>
      <c r="AE15" s="850">
        <v>0.16386554621848742</v>
      </c>
      <c r="AF15" s="848">
        <v>124.83882521121933</v>
      </c>
      <c r="AG15" s="850">
        <v>0.59243697478991597</v>
      </c>
      <c r="AH15" s="848">
        <v>51.352140867026392</v>
      </c>
      <c r="AI15" s="850">
        <v>0.24369747899159666</v>
      </c>
      <c r="AJ15" s="867">
        <v>210.72085390262552</v>
      </c>
      <c r="AL15" s="848">
        <v>2.656145217259986</v>
      </c>
      <c r="AM15" s="848">
        <v>31.873742607119837</v>
      </c>
      <c r="AN15" s="848">
        <v>67.289012170586318</v>
      </c>
      <c r="AO15" s="848">
        <v>57.549813040633019</v>
      </c>
      <c r="AP15" s="848">
        <v>41.612941737073115</v>
      </c>
      <c r="AQ15" s="848">
        <v>9.7391991299532794</v>
      </c>
    </row>
    <row r="16" spans="1:43" s="830" customFormat="1" ht="12.75" x14ac:dyDescent="0.2">
      <c r="A16" s="862">
        <v>97211</v>
      </c>
      <c r="B16" s="863" t="s">
        <v>30</v>
      </c>
      <c r="C16" s="848">
        <v>87.576303741328999</v>
      </c>
      <c r="D16" s="864">
        <v>0.22456521171614655</v>
      </c>
      <c r="E16" s="865"/>
      <c r="F16" s="863" t="s">
        <v>30</v>
      </c>
      <c r="G16" s="848">
        <v>85.413925871173049</v>
      </c>
      <c r="H16" s="850">
        <v>0.98749999999999993</v>
      </c>
      <c r="I16" s="848">
        <v>1.0811889350781401</v>
      </c>
      <c r="J16" s="850">
        <v>1.2500000000000001E-2</v>
      </c>
      <c r="K16" s="848">
        <v>0</v>
      </c>
      <c r="L16" s="850">
        <v>0</v>
      </c>
      <c r="M16" s="866">
        <v>86.495114806251195</v>
      </c>
      <c r="O16" s="863" t="s">
        <v>30</v>
      </c>
      <c r="P16" s="848">
        <v>0</v>
      </c>
      <c r="Q16" s="850">
        <v>0</v>
      </c>
      <c r="R16" s="848">
        <v>1.0811889350781401</v>
      </c>
      <c r="S16" s="850">
        <v>1.2345679012345729E-2</v>
      </c>
      <c r="T16" s="848">
        <v>0</v>
      </c>
      <c r="U16" s="850">
        <v>0</v>
      </c>
      <c r="V16" s="848">
        <v>85.413925871173063</v>
      </c>
      <c r="W16" s="850">
        <v>0.97530864197531253</v>
      </c>
      <c r="X16" s="848">
        <v>0</v>
      </c>
      <c r="Y16" s="850">
        <v>0</v>
      </c>
      <c r="Z16" s="848">
        <v>1.0811889350781401</v>
      </c>
      <c r="AA16" s="850">
        <v>1.2345679012345729E-2</v>
      </c>
      <c r="AB16" s="928">
        <v>0.98765432098765826</v>
      </c>
      <c r="AC16" s="863" t="s">
        <v>30</v>
      </c>
      <c r="AD16" s="848">
        <v>11.893078285859541</v>
      </c>
      <c r="AE16" s="850">
        <v>0.13750000000000001</v>
      </c>
      <c r="AF16" s="848">
        <v>55.140635688985142</v>
      </c>
      <c r="AG16" s="850">
        <v>0.63749999999999996</v>
      </c>
      <c r="AH16" s="848">
        <v>19.461400831406522</v>
      </c>
      <c r="AI16" s="850">
        <v>0.22500000000000001</v>
      </c>
      <c r="AJ16" s="867">
        <v>86.495114806251209</v>
      </c>
      <c r="AL16" s="848">
        <v>2.1623778701562801</v>
      </c>
      <c r="AM16" s="848">
        <v>9.7307004157032608</v>
      </c>
      <c r="AN16" s="848">
        <v>36.760423792656759</v>
      </c>
      <c r="AO16" s="848">
        <v>18.38021189632838</v>
      </c>
      <c r="AP16" s="848">
        <v>12.97426722093768</v>
      </c>
      <c r="AQ16" s="848">
        <v>6.48713361046884</v>
      </c>
    </row>
    <row r="17" spans="1:43" s="830" customFormat="1" ht="12.75" x14ac:dyDescent="0.2">
      <c r="A17" s="862">
        <v>97214</v>
      </c>
      <c r="B17" s="863" t="s">
        <v>11</v>
      </c>
      <c r="C17" s="848">
        <v>830.96446746866604</v>
      </c>
      <c r="D17" s="864">
        <v>0.21717130659460165</v>
      </c>
      <c r="E17" s="865"/>
      <c r="F17" s="863" t="s">
        <v>11</v>
      </c>
      <c r="G17" s="848">
        <v>691.35350183212745</v>
      </c>
      <c r="H17" s="850">
        <v>0.83875338753387529</v>
      </c>
      <c r="I17" s="848">
        <v>129.55897611070566</v>
      </c>
      <c r="J17" s="850">
        <v>0.15718157181571818</v>
      </c>
      <c r="K17" s="848">
        <v>3.3506631752768699</v>
      </c>
      <c r="L17" s="850">
        <v>4.0650406504065045E-3</v>
      </c>
      <c r="M17" s="866">
        <v>824.26314111810996</v>
      </c>
      <c r="O17" s="863" t="s">
        <v>11</v>
      </c>
      <c r="P17" s="848">
        <v>4.4675509003691598</v>
      </c>
      <c r="Q17" s="850">
        <v>5.3763440860214902E-3</v>
      </c>
      <c r="R17" s="848">
        <v>86.000354832106325</v>
      </c>
      <c r="S17" s="850">
        <v>0.10349462365591369</v>
      </c>
      <c r="T17" s="848">
        <v>226.72820819373493</v>
      </c>
      <c r="U17" s="850">
        <v>0.27284946236559071</v>
      </c>
      <c r="V17" s="848">
        <v>144.0785165369054</v>
      </c>
      <c r="W17" s="850">
        <v>0.17338709677419306</v>
      </c>
      <c r="X17" s="848">
        <v>178.70203601476641</v>
      </c>
      <c r="Y17" s="850">
        <v>0.21505376344085964</v>
      </c>
      <c r="Z17" s="848">
        <v>190.98780099078161</v>
      </c>
      <c r="AA17" s="850">
        <v>0.22983870967741873</v>
      </c>
      <c r="AB17" s="928">
        <v>0.61827956989247146</v>
      </c>
      <c r="AC17" s="863" t="s">
        <v>11</v>
      </c>
      <c r="AD17" s="848">
        <v>74.831477581183421</v>
      </c>
      <c r="AE17" s="850">
        <v>9.0785907859078585E-2</v>
      </c>
      <c r="AF17" s="848">
        <v>466.85906908857714</v>
      </c>
      <c r="AG17" s="850">
        <v>0.56639566395663954</v>
      </c>
      <c r="AH17" s="848">
        <v>282.57259444834938</v>
      </c>
      <c r="AI17" s="850">
        <v>0.34281842818428188</v>
      </c>
      <c r="AJ17" s="867">
        <v>824.26314111810996</v>
      </c>
      <c r="AL17" s="848">
        <v>1.11688772509229</v>
      </c>
      <c r="AM17" s="848">
        <v>73.714589856091138</v>
      </c>
      <c r="AN17" s="848">
        <v>173.11759738930493</v>
      </c>
      <c r="AO17" s="848">
        <v>293.74147169927221</v>
      </c>
      <c r="AP17" s="848">
        <v>247.94907497048837</v>
      </c>
      <c r="AQ17" s="848">
        <v>34.623519477860988</v>
      </c>
    </row>
    <row r="18" spans="1:43" s="830" customFormat="1" ht="12.75" x14ac:dyDescent="0.2">
      <c r="A18" s="862">
        <v>97215</v>
      </c>
      <c r="B18" s="863" t="s">
        <v>12</v>
      </c>
      <c r="C18" s="848">
        <v>172.34296761673102</v>
      </c>
      <c r="D18" s="864">
        <v>0.27678000170858186</v>
      </c>
      <c r="E18" s="865"/>
      <c r="F18" s="863" t="s">
        <v>12</v>
      </c>
      <c r="G18" s="848">
        <v>169.07063278856529</v>
      </c>
      <c r="H18" s="850">
        <v>0.98726114649681529</v>
      </c>
      <c r="I18" s="848">
        <v>2.18155655211052</v>
      </c>
      <c r="J18" s="850">
        <v>1.2738853503184714E-2</v>
      </c>
      <c r="K18" s="848">
        <v>0</v>
      </c>
      <c r="L18" s="850">
        <v>0</v>
      </c>
      <c r="M18" s="866">
        <v>171.25218934067581</v>
      </c>
      <c r="O18" s="863" t="s">
        <v>12</v>
      </c>
      <c r="P18" s="848">
        <v>0</v>
      </c>
      <c r="Q18" s="850">
        <v>0</v>
      </c>
      <c r="R18" s="848">
        <v>2.18155655211052</v>
      </c>
      <c r="S18" s="850">
        <v>1.2658227848101271E-2</v>
      </c>
      <c r="T18" s="848">
        <v>94.897710016807622</v>
      </c>
      <c r="U18" s="850">
        <v>0.55063291139240533</v>
      </c>
      <c r="V18" s="848">
        <v>64.355918287260337</v>
      </c>
      <c r="W18" s="850">
        <v>0.37341772151898744</v>
      </c>
      <c r="X18" s="848">
        <v>10.9077827605526</v>
      </c>
      <c r="Y18" s="850">
        <v>6.3291139240506347E-2</v>
      </c>
      <c r="Z18" s="848">
        <v>0</v>
      </c>
      <c r="AA18" s="850">
        <v>0</v>
      </c>
      <c r="AB18" s="928">
        <v>0.43670886075949378</v>
      </c>
      <c r="AC18" s="863" t="s">
        <v>12</v>
      </c>
      <c r="AD18" s="848">
        <v>15.270895864773641</v>
      </c>
      <c r="AE18" s="850">
        <v>8.9171974522292988E-2</v>
      </c>
      <c r="AF18" s="848">
        <v>133.07494967874172</v>
      </c>
      <c r="AG18" s="850">
        <v>0.77707006369426745</v>
      </c>
      <c r="AH18" s="848">
        <v>22.906343797160464</v>
      </c>
      <c r="AI18" s="850">
        <v>0.13375796178343949</v>
      </c>
      <c r="AJ18" s="867">
        <v>171.25218934067584</v>
      </c>
      <c r="AL18" s="848">
        <v>0</v>
      </c>
      <c r="AM18" s="848">
        <v>15.270895864773641</v>
      </c>
      <c r="AN18" s="848">
        <v>67.628253115426119</v>
      </c>
      <c r="AO18" s="848">
        <v>65.446696563315598</v>
      </c>
      <c r="AP18" s="848">
        <v>21.815565521105203</v>
      </c>
      <c r="AQ18" s="848">
        <v>1.09077827605526</v>
      </c>
    </row>
    <row r="19" spans="1:43" s="830" customFormat="1" ht="12.75" x14ac:dyDescent="0.2">
      <c r="A19" s="862">
        <v>97216</v>
      </c>
      <c r="B19" s="875" t="s">
        <v>13</v>
      </c>
      <c r="C19" s="848">
        <v>254.576613671026</v>
      </c>
      <c r="D19" s="876">
        <v>0.14362349619448228</v>
      </c>
      <c r="E19" s="865"/>
      <c r="F19" s="875" t="s">
        <v>13</v>
      </c>
      <c r="G19" s="848">
        <v>212.93582927873896</v>
      </c>
      <c r="H19" s="845">
        <v>0.8587786259541984</v>
      </c>
      <c r="I19" s="848">
        <v>34.069732684598229</v>
      </c>
      <c r="J19" s="845">
        <v>0.13740458015267173</v>
      </c>
      <c r="K19" s="848">
        <v>0.946381463461062</v>
      </c>
      <c r="L19" s="845">
        <v>3.8167938931297708E-3</v>
      </c>
      <c r="M19" s="866">
        <v>247.95194342679827</v>
      </c>
      <c r="O19" s="875" t="s">
        <v>13</v>
      </c>
      <c r="P19" s="848">
        <v>36.908877074981419</v>
      </c>
      <c r="Q19" s="845">
        <v>0.14498141263940503</v>
      </c>
      <c r="R19" s="848">
        <v>2.8391443903831859</v>
      </c>
      <c r="S19" s="845">
        <v>1.1152416356877309E-2</v>
      </c>
      <c r="T19" s="848">
        <v>67.193083905735406</v>
      </c>
      <c r="U19" s="845">
        <v>0.26394052044609634</v>
      </c>
      <c r="V19" s="848">
        <v>133.43978634800973</v>
      </c>
      <c r="W19" s="845">
        <v>0.52416356877323356</v>
      </c>
      <c r="X19" s="848">
        <v>6.6246702442274339</v>
      </c>
      <c r="Y19" s="845">
        <v>2.602230483271372E-2</v>
      </c>
      <c r="Z19" s="848">
        <v>7.571051707688496</v>
      </c>
      <c r="AA19" s="845">
        <v>2.9739776951672826E-2</v>
      </c>
      <c r="AB19" s="928">
        <v>0.57992565055762013</v>
      </c>
      <c r="AC19" s="875" t="s">
        <v>13</v>
      </c>
      <c r="AD19" s="848">
        <v>14.195721951915928</v>
      </c>
      <c r="AE19" s="845">
        <v>5.7251908396946549E-2</v>
      </c>
      <c r="AF19" s="848">
        <v>143.84998244608144</v>
      </c>
      <c r="AG19" s="845">
        <v>0.58015267175572516</v>
      </c>
      <c r="AH19" s="848">
        <v>89.906239028800883</v>
      </c>
      <c r="AI19" s="845">
        <v>0.36259541984732818</v>
      </c>
      <c r="AJ19" s="867">
        <v>247.95194342679827</v>
      </c>
      <c r="AL19" s="848">
        <v>4.7319073173053097</v>
      </c>
      <c r="AM19" s="848">
        <v>9.4638146346106193</v>
      </c>
      <c r="AN19" s="848">
        <v>60.568413661507968</v>
      </c>
      <c r="AO19" s="848">
        <v>83.281568784573466</v>
      </c>
      <c r="AP19" s="848">
        <v>70.032228296118589</v>
      </c>
      <c r="AQ19" s="848">
        <v>19.874010732682301</v>
      </c>
    </row>
    <row r="20" spans="1:43" s="830" customFormat="1" ht="12.75" x14ac:dyDescent="0.2">
      <c r="A20" s="868"/>
      <c r="B20" s="869" t="s">
        <v>36</v>
      </c>
      <c r="C20" s="870">
        <v>1750.1812064003773</v>
      </c>
      <c r="D20" s="871">
        <v>0.18818912199729354</v>
      </c>
      <c r="E20" s="865"/>
      <c r="F20" s="869" t="s">
        <v>36</v>
      </c>
      <c r="G20" s="870">
        <v>1512.5263080214504</v>
      </c>
      <c r="H20" s="851">
        <v>0.88210246093784073</v>
      </c>
      <c r="I20" s="870">
        <v>197.8598899342725</v>
      </c>
      <c r="J20" s="851">
        <v>0.11539151081624484</v>
      </c>
      <c r="K20" s="870">
        <v>4.2970446387379315</v>
      </c>
      <c r="L20" s="851">
        <v>2.5060282459144698E-3</v>
      </c>
      <c r="M20" s="866">
        <v>1714.6832425944608</v>
      </c>
      <c r="O20" s="869" t="s">
        <v>36</v>
      </c>
      <c r="P20" s="870">
        <v>42.37642797535058</v>
      </c>
      <c r="Q20" s="851">
        <v>2.421259457042553E-2</v>
      </c>
      <c r="R20" s="870">
        <v>130.41453514419814</v>
      </c>
      <c r="S20" s="851">
        <v>7.4514875755307408E-2</v>
      </c>
      <c r="T20" s="870">
        <v>459.47514733353796</v>
      </c>
      <c r="U20" s="851">
        <v>0.26253004297683386</v>
      </c>
      <c r="V20" s="870">
        <v>651.71998877538772</v>
      </c>
      <c r="W20" s="851">
        <v>0.37237286424517696</v>
      </c>
      <c r="X20" s="870">
        <v>252.70124814748618</v>
      </c>
      <c r="Y20" s="851">
        <v>0.1443857625846757</v>
      </c>
      <c r="Z20" s="870">
        <v>213.49385902441486</v>
      </c>
      <c r="AA20" s="851">
        <v>0.12198385986757951</v>
      </c>
      <c r="AB20" s="928">
        <v>0.63874248669743217</v>
      </c>
      <c r="AC20" s="869" t="s">
        <v>36</v>
      </c>
      <c r="AD20" s="870">
        <v>172.7210615081124</v>
      </c>
      <c r="AE20" s="851">
        <v>0.10073059397651245</v>
      </c>
      <c r="AF20" s="870">
        <v>1018.7634621136046</v>
      </c>
      <c r="AG20" s="851">
        <v>0.59414090999812275</v>
      </c>
      <c r="AH20" s="870">
        <v>523.19871897274368</v>
      </c>
      <c r="AI20" s="851">
        <v>0.3051284960253649</v>
      </c>
      <c r="AJ20" s="872">
        <v>1714.6832425944606</v>
      </c>
      <c r="AL20" s="870">
        <v>12.667318129813868</v>
      </c>
      <c r="AM20" s="870">
        <v>160.05374337829852</v>
      </c>
      <c r="AN20" s="870">
        <v>458.36370012948208</v>
      </c>
      <c r="AO20" s="870">
        <v>560.39976198412262</v>
      </c>
      <c r="AP20" s="870">
        <v>434.384077745723</v>
      </c>
      <c r="AQ20" s="870">
        <v>88.814641227020672</v>
      </c>
    </row>
    <row r="21" spans="1:43" s="830" customFormat="1" ht="12.75" x14ac:dyDescent="0.2">
      <c r="A21" s="862">
        <v>97234</v>
      </c>
      <c r="B21" s="873" t="s">
        <v>2</v>
      </c>
      <c r="C21" s="848">
        <v>312.58229903441003</v>
      </c>
      <c r="D21" s="874">
        <v>0.32168035254626293</v>
      </c>
      <c r="E21" s="865"/>
      <c r="F21" s="873" t="s">
        <v>2</v>
      </c>
      <c r="G21" s="848">
        <v>103.45250466263408</v>
      </c>
      <c r="H21" s="852">
        <v>0.81578947368421062</v>
      </c>
      <c r="I21" s="848">
        <v>21.13545794182847</v>
      </c>
      <c r="J21" s="852">
        <v>0.16666666666666669</v>
      </c>
      <c r="K21" s="848">
        <v>2.2247850465082601</v>
      </c>
      <c r="L21" s="852">
        <v>1.754385964912281E-2</v>
      </c>
      <c r="M21" s="866">
        <v>126.81274765097081</v>
      </c>
      <c r="O21" s="873" t="s">
        <v>2</v>
      </c>
      <c r="P21" s="848">
        <v>0</v>
      </c>
      <c r="Q21" s="852">
        <v>0</v>
      </c>
      <c r="R21" s="848">
        <v>170.19605605788189</v>
      </c>
      <c r="S21" s="852">
        <v>0.54448398576512547</v>
      </c>
      <c r="T21" s="848">
        <v>12.236317755795429</v>
      </c>
      <c r="U21" s="852">
        <v>3.914590747330967E-2</v>
      </c>
      <c r="V21" s="848">
        <v>130.14992522073322</v>
      </c>
      <c r="W21" s="852">
        <v>0.41637010676156655</v>
      </c>
      <c r="X21" s="848">
        <v>0</v>
      </c>
      <c r="Y21" s="852">
        <v>0</v>
      </c>
      <c r="Z21" s="848">
        <v>0</v>
      </c>
      <c r="AA21" s="852">
        <v>0</v>
      </c>
      <c r="AB21" s="928">
        <v>0.41637010676156655</v>
      </c>
      <c r="AC21" s="873" t="s">
        <v>2</v>
      </c>
      <c r="AD21" s="848">
        <v>24.472635511590859</v>
      </c>
      <c r="AE21" s="852">
        <v>0.19298245614035084</v>
      </c>
      <c r="AF21" s="848">
        <v>71.193121488264325</v>
      </c>
      <c r="AG21" s="852">
        <v>0.56140350877192979</v>
      </c>
      <c r="AH21" s="848">
        <v>31.14699065111564</v>
      </c>
      <c r="AI21" s="852">
        <v>0.24561403508771928</v>
      </c>
      <c r="AJ21" s="867">
        <v>126.81274765097083</v>
      </c>
      <c r="AL21" s="848">
        <v>5.5619626162706499</v>
      </c>
      <c r="AM21" s="848">
        <v>18.910672895320211</v>
      </c>
      <c r="AN21" s="848">
        <v>40.046130837148681</v>
      </c>
      <c r="AO21" s="848">
        <v>31.14699065111564</v>
      </c>
      <c r="AP21" s="848">
        <v>30.034598127861511</v>
      </c>
      <c r="AQ21" s="848">
        <v>1.1123925232541301</v>
      </c>
    </row>
    <row r="22" spans="1:43" s="830" customFormat="1" ht="12.75" x14ac:dyDescent="0.2">
      <c r="A22" s="862">
        <v>97204</v>
      </c>
      <c r="B22" s="863" t="s">
        <v>3</v>
      </c>
      <c r="C22" s="848">
        <v>228.67105367532599</v>
      </c>
      <c r="D22" s="864">
        <v>0.11272887385745098</v>
      </c>
      <c r="E22" s="865"/>
      <c r="F22" s="863" t="s">
        <v>3</v>
      </c>
      <c r="G22" s="848">
        <v>182.51726302525927</v>
      </c>
      <c r="H22" s="850">
        <v>0.80555555555555558</v>
      </c>
      <c r="I22" s="848">
        <v>40.909041712558107</v>
      </c>
      <c r="J22" s="850">
        <v>0.18055555555555552</v>
      </c>
      <c r="K22" s="848">
        <v>3.1468493625044696</v>
      </c>
      <c r="L22" s="850">
        <v>1.3888888888888886E-2</v>
      </c>
      <c r="M22" s="866">
        <v>226.57315410032186</v>
      </c>
      <c r="O22" s="863" t="s">
        <v>3</v>
      </c>
      <c r="P22" s="848">
        <v>14.68529702502086</v>
      </c>
      <c r="Q22" s="850">
        <v>6.4220183486238203E-2</v>
      </c>
      <c r="R22" s="848">
        <v>54.545388950077474</v>
      </c>
      <c r="S22" s="850">
        <v>0.23853211009174186</v>
      </c>
      <c r="T22" s="848">
        <v>91.258631512629634</v>
      </c>
      <c r="U22" s="850">
        <v>0.39908256880733745</v>
      </c>
      <c r="V22" s="848">
        <v>39.860091925056622</v>
      </c>
      <c r="W22" s="850">
        <v>0.17431192660550371</v>
      </c>
      <c r="X22" s="848">
        <v>28.321644262540229</v>
      </c>
      <c r="Y22" s="850">
        <v>0.12385321100917367</v>
      </c>
      <c r="Z22" s="848">
        <v>0</v>
      </c>
      <c r="AA22" s="850">
        <v>0</v>
      </c>
      <c r="AB22" s="928">
        <v>0.29816513761467739</v>
      </c>
      <c r="AC22" s="863" t="s">
        <v>3</v>
      </c>
      <c r="AD22" s="848">
        <v>63.985937037590887</v>
      </c>
      <c r="AE22" s="850">
        <v>0.28240740740740744</v>
      </c>
      <c r="AF22" s="848">
        <v>105.94392853765049</v>
      </c>
      <c r="AG22" s="850">
        <v>0.46759259259259267</v>
      </c>
      <c r="AH22" s="848">
        <v>56.64328852508045</v>
      </c>
      <c r="AI22" s="850">
        <v>0.25</v>
      </c>
      <c r="AJ22" s="867">
        <v>226.5731541003218</v>
      </c>
      <c r="AL22" s="848">
        <v>25.17479490003576</v>
      </c>
      <c r="AM22" s="848">
        <v>38.81114213755513</v>
      </c>
      <c r="AN22" s="848">
        <v>56.643288525080465</v>
      </c>
      <c r="AO22" s="848">
        <v>49.300640012570028</v>
      </c>
      <c r="AP22" s="848">
        <v>46.153790650065552</v>
      </c>
      <c r="AQ22" s="848">
        <v>10.4894978750149</v>
      </c>
    </row>
    <row r="23" spans="1:43" s="830" customFormat="1" ht="12.75" x14ac:dyDescent="0.2">
      <c r="A23" s="862">
        <v>97205</v>
      </c>
      <c r="B23" s="863" t="s">
        <v>4</v>
      </c>
      <c r="C23" s="848">
        <v>236.75609906025801</v>
      </c>
      <c r="D23" s="864">
        <v>0.11358367853131474</v>
      </c>
      <c r="E23" s="865"/>
      <c r="F23" s="863" t="s">
        <v>4</v>
      </c>
      <c r="G23" s="848">
        <v>164.46416041590464</v>
      </c>
      <c r="H23" s="850">
        <v>0.72222222222222221</v>
      </c>
      <c r="I23" s="848">
        <v>60.544498614646209</v>
      </c>
      <c r="J23" s="850">
        <v>0.26587301587301587</v>
      </c>
      <c r="K23" s="848">
        <v>2.7109476991632633</v>
      </c>
      <c r="L23" s="850">
        <v>1.1904761904761904E-2</v>
      </c>
      <c r="M23" s="866">
        <v>227.71960672971412</v>
      </c>
      <c r="O23" s="863" t="s">
        <v>4</v>
      </c>
      <c r="P23" s="848">
        <v>3.6145969322176841</v>
      </c>
      <c r="Q23" s="850">
        <v>1.5267175572519102E-2</v>
      </c>
      <c r="R23" s="848">
        <v>9.9401415635986314</v>
      </c>
      <c r="S23" s="850">
        <v>4.1984732824427537E-2</v>
      </c>
      <c r="T23" s="848">
        <v>118.37804953012915</v>
      </c>
      <c r="U23" s="850">
        <v>0.50000000000000056</v>
      </c>
      <c r="V23" s="848">
        <v>74.099237110462525</v>
      </c>
      <c r="W23" s="850">
        <v>0.31297709923664163</v>
      </c>
      <c r="X23" s="848">
        <v>30.724073923850312</v>
      </c>
      <c r="Y23" s="850">
        <v>0.12977099236641237</v>
      </c>
      <c r="Z23" s="848">
        <v>0</v>
      </c>
      <c r="AA23" s="850">
        <v>0</v>
      </c>
      <c r="AB23" s="928">
        <v>0.44274809160305401</v>
      </c>
      <c r="AC23" s="863" t="s">
        <v>4</v>
      </c>
      <c r="AD23" s="848">
        <v>8.1328430974897898</v>
      </c>
      <c r="AE23" s="850">
        <v>3.5714285714285712E-2</v>
      </c>
      <c r="AF23" s="848">
        <v>131.02913879289105</v>
      </c>
      <c r="AG23" s="850">
        <v>0.57539682539682535</v>
      </c>
      <c r="AH23" s="848">
        <v>88.557624839333272</v>
      </c>
      <c r="AI23" s="850">
        <v>0.3888888888888889</v>
      </c>
      <c r="AJ23" s="867">
        <v>227.71960672971412</v>
      </c>
      <c r="AL23" s="848">
        <v>3.6145969322176841</v>
      </c>
      <c r="AM23" s="848">
        <v>4.5182461652721049</v>
      </c>
      <c r="AN23" s="848">
        <v>32.531372389959159</v>
      </c>
      <c r="AO23" s="848">
        <v>98.497766402931887</v>
      </c>
      <c r="AP23" s="848">
        <v>73.195587877408116</v>
      </c>
      <c r="AQ23" s="848">
        <v>15.362036961925158</v>
      </c>
    </row>
    <row r="24" spans="1:43" s="830" customFormat="1" ht="12.75" x14ac:dyDescent="0.2">
      <c r="A24" s="862">
        <v>97208</v>
      </c>
      <c r="B24" s="863" t="s">
        <v>7</v>
      </c>
      <c r="C24" s="848">
        <v>61.4018495369615</v>
      </c>
      <c r="D24" s="864">
        <v>0.14101626643472193</v>
      </c>
      <c r="E24" s="865"/>
      <c r="F24" s="863" t="s">
        <v>7</v>
      </c>
      <c r="G24" s="848">
        <v>60.457205697931329</v>
      </c>
      <c r="H24" s="850">
        <v>0.98461538461538456</v>
      </c>
      <c r="I24" s="848">
        <v>0.94464383903017701</v>
      </c>
      <c r="J24" s="850">
        <v>1.5384615384615384E-2</v>
      </c>
      <c r="K24" s="848">
        <v>0</v>
      </c>
      <c r="L24" s="850">
        <v>0</v>
      </c>
      <c r="M24" s="866">
        <v>61.401849536961507</v>
      </c>
      <c r="O24" s="863" t="s">
        <v>7</v>
      </c>
      <c r="P24" s="848">
        <v>0</v>
      </c>
      <c r="Q24" s="850">
        <v>0</v>
      </c>
      <c r="R24" s="848">
        <v>0</v>
      </c>
      <c r="S24" s="850">
        <v>0</v>
      </c>
      <c r="T24" s="848">
        <v>0.94464383903017701</v>
      </c>
      <c r="U24" s="850">
        <v>1.5384615384615385E-2</v>
      </c>
      <c r="V24" s="848">
        <v>60.457205697931329</v>
      </c>
      <c r="W24" s="850">
        <v>0.98461538461538467</v>
      </c>
      <c r="X24" s="848">
        <v>0</v>
      </c>
      <c r="Y24" s="850">
        <v>0</v>
      </c>
      <c r="Z24" s="848">
        <v>0</v>
      </c>
      <c r="AA24" s="850">
        <v>0</v>
      </c>
      <c r="AB24" s="928">
        <v>0.98461538461538467</v>
      </c>
      <c r="AC24" s="863" t="s">
        <v>7</v>
      </c>
      <c r="AD24" s="848">
        <v>2.833931517090531</v>
      </c>
      <c r="AE24" s="850">
        <v>4.6153846153846156E-2</v>
      </c>
      <c r="AF24" s="848">
        <v>33.062534366056198</v>
      </c>
      <c r="AG24" s="850">
        <v>0.53846153846153855</v>
      </c>
      <c r="AH24" s="848">
        <v>25.505383653814778</v>
      </c>
      <c r="AI24" s="850">
        <v>0.41538461538461535</v>
      </c>
      <c r="AJ24" s="867">
        <v>61.401849536961507</v>
      </c>
      <c r="AL24" s="848">
        <v>0.94464383903017701</v>
      </c>
      <c r="AM24" s="848">
        <v>1.889287678060354</v>
      </c>
      <c r="AN24" s="848">
        <v>16.05894526351301</v>
      </c>
      <c r="AO24" s="848">
        <v>17.003589102543184</v>
      </c>
      <c r="AP24" s="848">
        <v>22.671452136724248</v>
      </c>
      <c r="AQ24" s="848">
        <v>2.833931517090531</v>
      </c>
    </row>
    <row r="25" spans="1:43" s="830" customFormat="1" ht="12.75" x14ac:dyDescent="0.2">
      <c r="A25" s="862">
        <v>97218</v>
      </c>
      <c r="B25" s="863" t="s">
        <v>15</v>
      </c>
      <c r="C25" s="848">
        <v>483.86092520690801</v>
      </c>
      <c r="D25" s="864">
        <v>0.18621301348277552</v>
      </c>
      <c r="E25" s="865"/>
      <c r="F25" s="863" t="s">
        <v>15</v>
      </c>
      <c r="G25" s="848">
        <v>400.83153567436176</v>
      </c>
      <c r="H25" s="850">
        <v>0.85365853658536583</v>
      </c>
      <c r="I25" s="848">
        <v>53.444204756581584</v>
      </c>
      <c r="J25" s="850">
        <v>0.11382113821138215</v>
      </c>
      <c r="K25" s="848">
        <v>15.269772787594736</v>
      </c>
      <c r="L25" s="850">
        <v>3.2520325203252036E-2</v>
      </c>
      <c r="M25" s="866">
        <v>469.54551321853808</v>
      </c>
      <c r="O25" s="863" t="s">
        <v>15</v>
      </c>
      <c r="P25" s="848">
        <v>24.813380779841445</v>
      </c>
      <c r="Q25" s="850">
        <v>5.1282051282051301E-2</v>
      </c>
      <c r="R25" s="848">
        <v>238.59019980616773</v>
      </c>
      <c r="S25" s="850">
        <v>0.49309664694280092</v>
      </c>
      <c r="T25" s="848">
        <v>103.07096631626447</v>
      </c>
      <c r="U25" s="850">
        <v>0.21301775147929003</v>
      </c>
      <c r="V25" s="848">
        <v>91.618636725568422</v>
      </c>
      <c r="W25" s="850">
        <v>0.18934911242603558</v>
      </c>
      <c r="X25" s="848">
        <v>13.361051189145394</v>
      </c>
      <c r="Y25" s="850">
        <v>2.7613412228796857E-2</v>
      </c>
      <c r="Z25" s="848">
        <v>12.406690389920724</v>
      </c>
      <c r="AA25" s="850">
        <v>2.5641025641025654E-2</v>
      </c>
      <c r="AB25" s="928">
        <v>0.24260355029585809</v>
      </c>
      <c r="AC25" s="863" t="s">
        <v>15</v>
      </c>
      <c r="AD25" s="848">
        <v>31.493906374414141</v>
      </c>
      <c r="AE25" s="850">
        <v>6.7073170731707307E-2</v>
      </c>
      <c r="AF25" s="848">
        <v>292.03440456274933</v>
      </c>
      <c r="AG25" s="850">
        <v>0.62195121951219512</v>
      </c>
      <c r="AH25" s="848">
        <v>146.01720228137464</v>
      </c>
      <c r="AI25" s="850">
        <v>0.3109756097560975</v>
      </c>
      <c r="AJ25" s="867">
        <v>469.54551321853813</v>
      </c>
      <c r="AL25" s="848">
        <v>6.6805255945726962</v>
      </c>
      <c r="AM25" s="848">
        <v>24.813380779841445</v>
      </c>
      <c r="AN25" s="848">
        <v>139.33667668680195</v>
      </c>
      <c r="AO25" s="848">
        <v>152.69772787594738</v>
      </c>
      <c r="AP25" s="848">
        <v>113.56893510773584</v>
      </c>
      <c r="AQ25" s="848">
        <v>32.448267173638811</v>
      </c>
    </row>
    <row r="26" spans="1:43" s="830" customFormat="1" ht="12.75" x14ac:dyDescent="0.2">
      <c r="A26" s="862">
        <v>97233</v>
      </c>
      <c r="B26" s="863" t="s">
        <v>16</v>
      </c>
      <c r="C26" s="848">
        <v>139.79199059839399</v>
      </c>
      <c r="D26" s="864">
        <v>0.13967292032552242</v>
      </c>
      <c r="E26" s="865"/>
      <c r="F26" s="863" t="s">
        <v>16</v>
      </c>
      <c r="G26" s="848">
        <v>118.21336117716523</v>
      </c>
      <c r="H26" s="850">
        <v>0.875</v>
      </c>
      <c r="I26" s="848">
        <v>16.887623025309317</v>
      </c>
      <c r="J26" s="850">
        <v>0.125</v>
      </c>
      <c r="K26" s="848">
        <v>0</v>
      </c>
      <c r="L26" s="850">
        <v>0</v>
      </c>
      <c r="M26" s="866">
        <v>135.10098420247454</v>
      </c>
      <c r="O26" s="863" t="s">
        <v>16</v>
      </c>
      <c r="P26" s="848">
        <v>1.876402558367702</v>
      </c>
      <c r="Q26" s="850">
        <v>1.3422818791946289E-2</v>
      </c>
      <c r="R26" s="848">
        <v>25.331434537963979</v>
      </c>
      <c r="S26" s="850">
        <v>0.18120805369127493</v>
      </c>
      <c r="T26" s="848">
        <v>28.146038375515531</v>
      </c>
      <c r="U26" s="850">
        <v>0.20134228187919434</v>
      </c>
      <c r="V26" s="848">
        <v>43.157258842457146</v>
      </c>
      <c r="W26" s="850">
        <v>0.30872483221476466</v>
      </c>
      <c r="X26" s="848">
        <v>31.898843492250933</v>
      </c>
      <c r="Y26" s="850">
        <v>0.22818791946308692</v>
      </c>
      <c r="Z26" s="848">
        <v>9.3820127918385108</v>
      </c>
      <c r="AA26" s="850">
        <v>6.7114093959731461E-2</v>
      </c>
      <c r="AB26" s="928">
        <v>0.60402684563758302</v>
      </c>
      <c r="AC26" s="863" t="s">
        <v>16</v>
      </c>
      <c r="AD26" s="848">
        <v>10.32021407102236</v>
      </c>
      <c r="AE26" s="850">
        <v>7.6388888888888881E-2</v>
      </c>
      <c r="AF26" s="848">
        <v>79.747108730627332</v>
      </c>
      <c r="AG26" s="850">
        <v>0.59027777777777779</v>
      </c>
      <c r="AH26" s="848">
        <v>45.03366140082484</v>
      </c>
      <c r="AI26" s="850">
        <v>0.33333333333333331</v>
      </c>
      <c r="AJ26" s="867">
        <v>135.10098420247454</v>
      </c>
      <c r="AL26" s="848">
        <v>1.876402558367702</v>
      </c>
      <c r="AM26" s="848">
        <v>8.4438115126546585</v>
      </c>
      <c r="AN26" s="848">
        <v>35.651648608986335</v>
      </c>
      <c r="AO26" s="848">
        <v>44.095460121640997</v>
      </c>
      <c r="AP26" s="848">
        <v>38.466252446537887</v>
      </c>
      <c r="AQ26" s="848">
        <v>6.5674089542869574</v>
      </c>
    </row>
    <row r="27" spans="1:43" s="830" customFormat="1" ht="12.75" x14ac:dyDescent="0.2">
      <c r="A27" s="862">
        <v>97219</v>
      </c>
      <c r="B27" s="863" t="s">
        <v>31</v>
      </c>
      <c r="C27" s="848">
        <v>233.144047780476</v>
      </c>
      <c r="D27" s="864">
        <v>0.22856416215627787</v>
      </c>
      <c r="E27" s="865"/>
      <c r="F27" s="863" t="s">
        <v>31</v>
      </c>
      <c r="G27" s="848">
        <v>199.83775524040703</v>
      </c>
      <c r="H27" s="850">
        <v>0.88479262672811054</v>
      </c>
      <c r="I27" s="848">
        <v>18.734789553788161</v>
      </c>
      <c r="J27" s="850">
        <v>8.294930875576037E-2</v>
      </c>
      <c r="K27" s="848">
        <v>7.2857514931398386</v>
      </c>
      <c r="L27" s="850">
        <v>3.2258064516129024E-2</v>
      </c>
      <c r="M27" s="866">
        <v>225.85829628733504</v>
      </c>
      <c r="O27" s="863" t="s">
        <v>31</v>
      </c>
      <c r="P27" s="848">
        <v>7.2857514931398395</v>
      </c>
      <c r="Q27" s="850">
        <v>3.1249999999999847E-2</v>
      </c>
      <c r="R27" s="848">
        <v>33.306292540067844</v>
      </c>
      <c r="S27" s="850">
        <v>0.14285714285714218</v>
      </c>
      <c r="T27" s="848">
        <v>63.490120154504318</v>
      </c>
      <c r="U27" s="850">
        <v>0.27232142857142727</v>
      </c>
      <c r="V27" s="848">
        <v>113.44955896460607</v>
      </c>
      <c r="W27" s="850">
        <v>0.48660714285714046</v>
      </c>
      <c r="X27" s="848">
        <v>6.2449298512627198</v>
      </c>
      <c r="Y27" s="850">
        <v>2.6785714285714156E-2</v>
      </c>
      <c r="Z27" s="848">
        <v>9.3673947768940806</v>
      </c>
      <c r="AA27" s="850">
        <v>4.0178571428571237E-2</v>
      </c>
      <c r="AB27" s="928">
        <v>0.55357142857142583</v>
      </c>
      <c r="AC27" s="863" t="s">
        <v>31</v>
      </c>
      <c r="AD27" s="848">
        <v>32.265470898190721</v>
      </c>
      <c r="AE27" s="850">
        <v>0.14285714285714285</v>
      </c>
      <c r="AF27" s="848">
        <v>149.87831643030529</v>
      </c>
      <c r="AG27" s="850">
        <v>0.66359447004608296</v>
      </c>
      <c r="AH27" s="848">
        <v>43.714508958839041</v>
      </c>
      <c r="AI27" s="850">
        <v>0.19354838709677416</v>
      </c>
      <c r="AJ27" s="867">
        <v>225.85829628733507</v>
      </c>
      <c r="AL27" s="848">
        <v>9.3673947768940806</v>
      </c>
      <c r="AM27" s="848">
        <v>22.89807612129664</v>
      </c>
      <c r="AN27" s="848">
        <v>95.755591052695038</v>
      </c>
      <c r="AO27" s="848">
        <v>54.122725377610244</v>
      </c>
      <c r="AP27" s="848">
        <v>35.387935823822083</v>
      </c>
      <c r="AQ27" s="848">
        <v>8.3265731350169592</v>
      </c>
    </row>
    <row r="28" spans="1:43" s="830" customFormat="1" ht="12.75" x14ac:dyDescent="0.2">
      <c r="A28" s="862">
        <v>97225</v>
      </c>
      <c r="B28" s="875" t="s">
        <v>20</v>
      </c>
      <c r="C28" s="848">
        <v>597</v>
      </c>
      <c r="D28" s="876">
        <v>0.23927855711422846</v>
      </c>
      <c r="E28" s="865"/>
      <c r="F28" s="875" t="s">
        <v>20</v>
      </c>
      <c r="G28" s="848">
        <v>497</v>
      </c>
      <c r="H28" s="845">
        <v>0.84812286689419791</v>
      </c>
      <c r="I28" s="848">
        <v>55</v>
      </c>
      <c r="J28" s="845">
        <v>9.3856655290102384E-2</v>
      </c>
      <c r="K28" s="848">
        <v>34</v>
      </c>
      <c r="L28" s="845">
        <v>5.8020477815699661E-2</v>
      </c>
      <c r="M28" s="866">
        <v>586</v>
      </c>
      <c r="O28" s="875" t="s">
        <v>20</v>
      </c>
      <c r="P28" s="848">
        <v>43</v>
      </c>
      <c r="Q28" s="845">
        <v>7.2026800670016752E-2</v>
      </c>
      <c r="R28" s="848">
        <v>195</v>
      </c>
      <c r="S28" s="845">
        <v>0.32663316582914576</v>
      </c>
      <c r="T28" s="848">
        <v>115</v>
      </c>
      <c r="U28" s="845">
        <v>0.19262981574539365</v>
      </c>
      <c r="V28" s="848">
        <v>67</v>
      </c>
      <c r="W28" s="845">
        <v>0.11222780569514237</v>
      </c>
      <c r="X28" s="848">
        <v>165</v>
      </c>
      <c r="Y28" s="845">
        <v>0.27638190954773867</v>
      </c>
      <c r="Z28" s="848">
        <v>12</v>
      </c>
      <c r="AA28" s="845">
        <v>2.0100502512562814E-2</v>
      </c>
      <c r="AB28" s="928">
        <v>0.40871021775544381</v>
      </c>
      <c r="AC28" s="875" t="s">
        <v>20</v>
      </c>
      <c r="AD28" s="848">
        <v>107</v>
      </c>
      <c r="AE28" s="845">
        <v>0.1825938566552901</v>
      </c>
      <c r="AF28" s="848">
        <v>290</v>
      </c>
      <c r="AG28" s="845">
        <v>0.4948805460750853</v>
      </c>
      <c r="AH28" s="848">
        <v>189</v>
      </c>
      <c r="AI28" s="845">
        <v>0.3225255972696246</v>
      </c>
      <c r="AJ28" s="867">
        <v>586</v>
      </c>
      <c r="AL28" s="848">
        <v>27</v>
      </c>
      <c r="AM28" s="848">
        <v>80</v>
      </c>
      <c r="AN28" s="848">
        <v>214</v>
      </c>
      <c r="AO28" s="848">
        <v>76</v>
      </c>
      <c r="AP28" s="848">
        <v>164</v>
      </c>
      <c r="AQ28" s="848">
        <v>25</v>
      </c>
    </row>
    <row r="29" spans="1:43" s="830" customFormat="1" ht="12.75" x14ac:dyDescent="0.2">
      <c r="A29" s="868"/>
      <c r="B29" s="869" t="s">
        <v>37</v>
      </c>
      <c r="C29" s="870">
        <v>2293.2082648927335</v>
      </c>
      <c r="D29" s="871">
        <v>0.18150536350118587</v>
      </c>
      <c r="E29" s="865"/>
      <c r="F29" s="869" t="s">
        <v>37</v>
      </c>
      <c r="G29" s="870">
        <v>1726.7737858936634</v>
      </c>
      <c r="H29" s="851">
        <v>0.83864186252903006</v>
      </c>
      <c r="I29" s="870">
        <v>267.60025944374206</v>
      </c>
      <c r="J29" s="851">
        <v>0.12996536189423688</v>
      </c>
      <c r="K29" s="870">
        <v>64.638106388910572</v>
      </c>
      <c r="L29" s="851">
        <v>3.1392775576733103E-2</v>
      </c>
      <c r="M29" s="866">
        <v>2059.012151726316</v>
      </c>
      <c r="O29" s="869" t="s">
        <v>37</v>
      </c>
      <c r="P29" s="870">
        <v>95.275428788587533</v>
      </c>
      <c r="Q29" s="851">
        <v>4.1546784148296323E-2</v>
      </c>
      <c r="R29" s="870">
        <v>726.90951345575752</v>
      </c>
      <c r="S29" s="851">
        <v>0.31698364452291</v>
      </c>
      <c r="T29" s="870">
        <v>532.52476748386869</v>
      </c>
      <c r="U29" s="851">
        <v>0.23221823139067482</v>
      </c>
      <c r="V29" s="870">
        <v>619.79191448681536</v>
      </c>
      <c r="W29" s="851">
        <v>0.27027284175421656</v>
      </c>
      <c r="X29" s="870">
        <v>275.55054271904959</v>
      </c>
      <c r="Y29" s="851">
        <v>0.12015940590199237</v>
      </c>
      <c r="Z29" s="870">
        <v>43.156097958653319</v>
      </c>
      <c r="AA29" s="851">
        <v>1.8819092281909238E-2</v>
      </c>
      <c r="AB29" s="928">
        <v>0.40925133993811813</v>
      </c>
      <c r="AC29" s="869" t="s">
        <v>37</v>
      </c>
      <c r="AD29" s="870">
        <v>280.50493850738928</v>
      </c>
      <c r="AE29" s="851">
        <v>0.1362327746692551</v>
      </c>
      <c r="AF29" s="870">
        <v>1152.8885529085439</v>
      </c>
      <c r="AG29" s="851">
        <v>0.55992314175607927</v>
      </c>
      <c r="AH29" s="870">
        <v>625.61866031038267</v>
      </c>
      <c r="AI29" s="851">
        <v>0.30384408357466552</v>
      </c>
      <c r="AJ29" s="872">
        <v>2059.012151726316</v>
      </c>
      <c r="AL29" s="870">
        <v>80.220321217388744</v>
      </c>
      <c r="AM29" s="870">
        <v>200.28461729000054</v>
      </c>
      <c r="AN29" s="870">
        <v>630.02365336418461</v>
      </c>
      <c r="AO29" s="870">
        <v>522.86489954435933</v>
      </c>
      <c r="AP29" s="870">
        <v>523.47855217015524</v>
      </c>
      <c r="AQ29" s="870">
        <v>102.14010814022744</v>
      </c>
    </row>
    <row r="30" spans="1:43" s="830" customFormat="1" ht="13.5" thickBot="1" x14ac:dyDescent="0.25">
      <c r="A30" s="868"/>
      <c r="B30" s="877" t="s">
        <v>277</v>
      </c>
      <c r="C30" s="878">
        <v>9032.8799114807953</v>
      </c>
      <c r="D30" s="879">
        <v>0.16623564145300326</v>
      </c>
      <c r="E30" s="895">
        <v>0.29165637319956955</v>
      </c>
      <c r="F30" s="877" t="s">
        <v>277</v>
      </c>
      <c r="G30" s="878">
        <v>6520.5992722407773</v>
      </c>
      <c r="H30" s="847">
        <v>0.77618368723534636</v>
      </c>
      <c r="I30" s="878">
        <v>1743.7332038974591</v>
      </c>
      <c r="J30" s="847">
        <v>0.20756639248139594</v>
      </c>
      <c r="K30" s="878">
        <v>136.51307044392118</v>
      </c>
      <c r="L30" s="847">
        <v>1.6249920283257779E-2</v>
      </c>
      <c r="M30" s="866">
        <v>8400.8455465821571</v>
      </c>
      <c r="O30" s="877" t="s">
        <v>277</v>
      </c>
      <c r="P30" s="878">
        <v>367.78548850682148</v>
      </c>
      <c r="Q30" s="847">
        <v>4.0716304446754122E-2</v>
      </c>
      <c r="R30" s="878">
        <v>1752.1096693327236</v>
      </c>
      <c r="S30" s="847">
        <v>0.19397021619935312</v>
      </c>
      <c r="T30" s="878">
        <v>3333.390157663323</v>
      </c>
      <c r="U30" s="847">
        <v>0.36902850368093371</v>
      </c>
      <c r="V30" s="878">
        <v>2384.3749666053563</v>
      </c>
      <c r="W30" s="847">
        <v>0.26396619793149406</v>
      </c>
      <c r="X30" s="878">
        <v>883.51108866562413</v>
      </c>
      <c r="Y30" s="847">
        <v>9.7810565104788014E-2</v>
      </c>
      <c r="Z30" s="878">
        <v>311.70854070693377</v>
      </c>
      <c r="AA30" s="847">
        <v>3.4508212636675493E-2</v>
      </c>
      <c r="AB30" s="928">
        <v>0.39628497567295756</v>
      </c>
      <c r="AC30" s="877" t="s">
        <v>277</v>
      </c>
      <c r="AD30" s="878">
        <v>683.3504998216896</v>
      </c>
      <c r="AE30" s="847">
        <v>8.1343061961150737E-2</v>
      </c>
      <c r="AF30" s="878">
        <v>4878.4919201342946</v>
      </c>
      <c r="AG30" s="847">
        <v>0.58071439274574987</v>
      </c>
      <c r="AH30" s="878">
        <v>2839.0031266261731</v>
      </c>
      <c r="AI30" s="847">
        <v>0.33794254529309942</v>
      </c>
      <c r="AJ30" s="896">
        <v>8400.8455465821571</v>
      </c>
      <c r="AL30" s="878">
        <v>112.87725391848369</v>
      </c>
      <c r="AM30" s="878">
        <v>570.47324590320591</v>
      </c>
      <c r="AN30" s="878">
        <v>2171.4636612245486</v>
      </c>
      <c r="AO30" s="878">
        <v>2707.0282589097465</v>
      </c>
      <c r="AP30" s="878">
        <v>2273.1254803979828</v>
      </c>
      <c r="AQ30" s="878">
        <v>565.87764622819054</v>
      </c>
    </row>
    <row r="31" spans="1:43" s="830" customFormat="1" ht="12.75" x14ac:dyDescent="0.2">
      <c r="A31" s="862">
        <v>97210</v>
      </c>
      <c r="B31" s="892" t="s">
        <v>33</v>
      </c>
      <c r="C31" s="848">
        <v>1514.4856231782401</v>
      </c>
      <c r="D31" s="893">
        <v>0.15992959660107989</v>
      </c>
      <c r="E31" s="865"/>
      <c r="F31" s="892" t="s">
        <v>33</v>
      </c>
      <c r="G31" s="848">
        <v>928.03234958277244</v>
      </c>
      <c r="H31" s="850">
        <v>0.63155234262268711</v>
      </c>
      <c r="I31" s="848">
        <v>486.18621085754035</v>
      </c>
      <c r="J31" s="849">
        <v>0.33086350982912688</v>
      </c>
      <c r="K31" s="848">
        <v>55.227892293714092</v>
      </c>
      <c r="L31" s="849">
        <v>3.7584147548185932E-2</v>
      </c>
      <c r="M31" s="866">
        <v>1469.4464527340269</v>
      </c>
      <c r="O31" s="892" t="s">
        <v>33</v>
      </c>
      <c r="P31" s="848">
        <v>137.81769679624358</v>
      </c>
      <c r="Q31" s="849">
        <v>9.0999673213816828E-2</v>
      </c>
      <c r="R31" s="848">
        <v>367.83793666060495</v>
      </c>
      <c r="S31" s="849">
        <v>0.24287978111583172</v>
      </c>
      <c r="T31" s="848">
        <v>524.93221650331338</v>
      </c>
      <c r="U31" s="849">
        <v>0.346607593013469</v>
      </c>
      <c r="V31" s="848">
        <v>401.01192380005347</v>
      </c>
      <c r="W31" s="849">
        <v>0.26478423938981049</v>
      </c>
      <c r="X31" s="848">
        <v>67.72050808033471</v>
      </c>
      <c r="Y31" s="849">
        <v>4.4715187152598458E-2</v>
      </c>
      <c r="Z31" s="848">
        <v>15.165341337691729</v>
      </c>
      <c r="AA31" s="849">
        <v>1.0013526114474655E-2</v>
      </c>
      <c r="AB31" s="928">
        <v>0.31951295265688362</v>
      </c>
      <c r="AC31" s="892" t="s">
        <v>33</v>
      </c>
      <c r="AD31" s="848">
        <v>65.140018773485323</v>
      </c>
      <c r="AE31" s="849">
        <v>4.4329630829545996E-2</v>
      </c>
      <c r="AF31" s="848">
        <v>749.6101384479648</v>
      </c>
      <c r="AG31" s="849">
        <v>0.51013096602006358</v>
      </c>
      <c r="AH31" s="848">
        <v>654.69629551257685</v>
      </c>
      <c r="AI31" s="849">
        <v>0.44553940315039048</v>
      </c>
      <c r="AJ31" s="897">
        <v>1469.4464527340269</v>
      </c>
      <c r="AL31" s="848">
        <v>20.041637822197931</v>
      </c>
      <c r="AM31" s="848">
        <v>45.098380951287396</v>
      </c>
      <c r="AN31" s="848">
        <v>240.75253946402748</v>
      </c>
      <c r="AO31" s="848">
        <v>508.85759898393729</v>
      </c>
      <c r="AP31" s="848">
        <v>548.80702700284508</v>
      </c>
      <c r="AQ31" s="848">
        <v>105.88926850973172</v>
      </c>
    </row>
    <row r="32" spans="1:43" s="830" customFormat="1" ht="12.75" x14ac:dyDescent="0.2">
      <c r="A32" s="862">
        <v>97217</v>
      </c>
      <c r="B32" s="863" t="s">
        <v>14</v>
      </c>
      <c r="C32" s="848">
        <v>433.9171797244141</v>
      </c>
      <c r="D32" s="864">
        <v>9.2233855763791825E-2</v>
      </c>
      <c r="E32" s="865"/>
      <c r="F32" s="863" t="s">
        <v>14</v>
      </c>
      <c r="G32" s="848">
        <v>311.06111076629634</v>
      </c>
      <c r="H32" s="850">
        <v>0.81136363636363629</v>
      </c>
      <c r="I32" s="848">
        <v>67.091612126063907</v>
      </c>
      <c r="J32" s="850">
        <v>0.17499999999999996</v>
      </c>
      <c r="K32" s="848">
        <v>5.2279178280049798</v>
      </c>
      <c r="L32" s="850">
        <v>1.3636363636363634E-2</v>
      </c>
      <c r="M32" s="866">
        <v>383.38064072036525</v>
      </c>
      <c r="O32" s="863" t="s">
        <v>14</v>
      </c>
      <c r="P32" s="848">
        <v>49.665219366047303</v>
      </c>
      <c r="Q32" s="850">
        <v>0.11445783132530099</v>
      </c>
      <c r="R32" s="848">
        <v>73.190849592069725</v>
      </c>
      <c r="S32" s="850">
        <v>0.16867469879518043</v>
      </c>
      <c r="T32" s="848">
        <v>162.06545266815436</v>
      </c>
      <c r="U32" s="850">
        <v>0.37349397590361377</v>
      </c>
      <c r="V32" s="848">
        <v>108.04363511210293</v>
      </c>
      <c r="W32" s="850">
        <v>0.24899598393574257</v>
      </c>
      <c r="X32" s="848">
        <v>40.080703348038178</v>
      </c>
      <c r="Y32" s="850">
        <v>9.2369477911646417E-2</v>
      </c>
      <c r="Z32" s="848">
        <v>0.87131963800083001</v>
      </c>
      <c r="AA32" s="850">
        <v>2.0080321285140526E-3</v>
      </c>
      <c r="AB32" s="928">
        <v>0.34337349397590305</v>
      </c>
      <c r="AC32" s="863" t="s">
        <v>14</v>
      </c>
      <c r="AD32" s="848">
        <v>15.68375348401494</v>
      </c>
      <c r="AE32" s="850">
        <v>4.0909090909090909E-2</v>
      </c>
      <c r="AF32" s="848">
        <v>197.7895578261884</v>
      </c>
      <c r="AG32" s="850">
        <v>0.51590909090909087</v>
      </c>
      <c r="AH32" s="848">
        <v>169.90732941016188</v>
      </c>
      <c r="AI32" s="850">
        <v>0.44318181818181829</v>
      </c>
      <c r="AJ32" s="867">
        <v>383.38064072036519</v>
      </c>
      <c r="AL32" s="848">
        <v>0.87131963800083001</v>
      </c>
      <c r="AM32" s="848">
        <v>14.812433846014109</v>
      </c>
      <c r="AN32" s="848">
        <v>53.150497918050625</v>
      </c>
      <c r="AO32" s="848">
        <v>144.63905990813777</v>
      </c>
      <c r="AP32" s="848">
        <v>138.53982244213199</v>
      </c>
      <c r="AQ32" s="848">
        <v>31.367506968029879</v>
      </c>
    </row>
    <row r="33" spans="1:43" s="830" customFormat="1" ht="12.75" x14ac:dyDescent="0.2">
      <c r="A33" s="862">
        <v>97220</v>
      </c>
      <c r="B33" s="863" t="s">
        <v>28</v>
      </c>
      <c r="C33" s="848">
        <v>1127.2180054733899</v>
      </c>
      <c r="D33" s="864">
        <v>0.16250973293033577</v>
      </c>
      <c r="E33" s="865"/>
      <c r="F33" s="863" t="s">
        <v>28</v>
      </c>
      <c r="G33" s="848">
        <v>628.74164875970166</v>
      </c>
      <c r="H33" s="850">
        <v>0.57304994270648291</v>
      </c>
      <c r="I33" s="848">
        <v>455.91881747426834</v>
      </c>
      <c r="J33" s="850">
        <v>0.41553514507560374</v>
      </c>
      <c r="K33" s="848">
        <v>12.524267421511899</v>
      </c>
      <c r="L33" s="850">
        <v>1.1414912217913289E-2</v>
      </c>
      <c r="M33" s="866">
        <v>1097.184733655482</v>
      </c>
      <c r="O33" s="863" t="s">
        <v>28</v>
      </c>
      <c r="P33" s="848">
        <v>17.532720869116119</v>
      </c>
      <c r="Q33" s="850">
        <v>1.5553975170715113E-2</v>
      </c>
      <c r="R33" s="848">
        <v>205.44349280741136</v>
      </c>
      <c r="S33" s="850">
        <v>0.18225710715216326</v>
      </c>
      <c r="T33" s="848">
        <v>621.220906742176</v>
      </c>
      <c r="U33" s="850">
        <v>0.55110981524934588</v>
      </c>
      <c r="V33" s="848">
        <v>250.45820266095825</v>
      </c>
      <c r="W33" s="850">
        <v>0.222191449608521</v>
      </c>
      <c r="X33" s="848">
        <v>25.052748618892878</v>
      </c>
      <c r="Y33" s="850">
        <v>2.2225291378637668E-2</v>
      </c>
      <c r="Z33" s="848">
        <v>7.5099337748344501</v>
      </c>
      <c r="AA33" s="850">
        <v>6.66236144061641E-3</v>
      </c>
      <c r="AB33" s="928">
        <v>0.25107910242777509</v>
      </c>
      <c r="AC33" s="863" t="s">
        <v>28</v>
      </c>
      <c r="AD33" s="848">
        <v>37.598983353508515</v>
      </c>
      <c r="AE33" s="850">
        <v>3.4268598714676121E-2</v>
      </c>
      <c r="AF33" s="848">
        <v>546.05975114524176</v>
      </c>
      <c r="AG33" s="850">
        <v>0.4976917144353063</v>
      </c>
      <c r="AH33" s="848">
        <v>513.52599915673159</v>
      </c>
      <c r="AI33" s="850">
        <v>0.46803968685001746</v>
      </c>
      <c r="AJ33" s="867">
        <v>1097.184733655482</v>
      </c>
      <c r="AL33" s="848">
        <v>0</v>
      </c>
      <c r="AM33" s="848">
        <v>37.598983353508515</v>
      </c>
      <c r="AN33" s="848">
        <v>212.97358789518537</v>
      </c>
      <c r="AO33" s="848">
        <v>333.08616325005642</v>
      </c>
      <c r="AP33" s="848">
        <v>428.33992930597071</v>
      </c>
      <c r="AQ33" s="848">
        <v>85.18606985076083</v>
      </c>
    </row>
    <row r="34" spans="1:43" s="830" customFormat="1" ht="12.75" x14ac:dyDescent="0.2">
      <c r="A34" s="862">
        <v>97226</v>
      </c>
      <c r="B34" s="863" t="s">
        <v>21</v>
      </c>
      <c r="C34" s="848">
        <v>437</v>
      </c>
      <c r="D34" s="864">
        <v>0.1156084656084656</v>
      </c>
      <c r="E34" s="865"/>
      <c r="F34" s="863" t="s">
        <v>21</v>
      </c>
      <c r="G34" s="848">
        <v>320</v>
      </c>
      <c r="H34" s="850">
        <v>0.73903002309468824</v>
      </c>
      <c r="I34" s="848">
        <v>95</v>
      </c>
      <c r="J34" s="850">
        <v>0.21939953810623555</v>
      </c>
      <c r="K34" s="848">
        <v>18</v>
      </c>
      <c r="L34" s="850">
        <v>4.1570438799076209E-2</v>
      </c>
      <c r="M34" s="866">
        <v>433</v>
      </c>
      <c r="O34" s="863" t="s">
        <v>21</v>
      </c>
      <c r="P34" s="848">
        <v>53</v>
      </c>
      <c r="Q34" s="850">
        <v>0.12128146453089245</v>
      </c>
      <c r="R34" s="848">
        <v>39</v>
      </c>
      <c r="S34" s="850">
        <v>8.924485125858124E-2</v>
      </c>
      <c r="T34" s="848">
        <v>210</v>
      </c>
      <c r="U34" s="850">
        <v>0.4805491990846682</v>
      </c>
      <c r="V34" s="848">
        <v>62</v>
      </c>
      <c r="W34" s="850">
        <v>0.14187643020594964</v>
      </c>
      <c r="X34" s="848">
        <v>73</v>
      </c>
      <c r="Y34" s="850">
        <v>0.16704805491990846</v>
      </c>
      <c r="Z34" s="848">
        <v>0</v>
      </c>
      <c r="AA34" s="850">
        <v>0</v>
      </c>
      <c r="AB34" s="928">
        <v>0.30892448512585813</v>
      </c>
      <c r="AC34" s="863" t="s">
        <v>21</v>
      </c>
      <c r="AD34" s="848">
        <v>19</v>
      </c>
      <c r="AE34" s="850">
        <v>4.3879907621247112E-2</v>
      </c>
      <c r="AF34" s="848">
        <v>262</v>
      </c>
      <c r="AG34" s="850">
        <v>0.605080831408776</v>
      </c>
      <c r="AH34" s="848">
        <v>152</v>
      </c>
      <c r="AI34" s="850">
        <v>0.3510392609699769</v>
      </c>
      <c r="AJ34" s="867">
        <v>433</v>
      </c>
      <c r="AL34" s="848">
        <v>4</v>
      </c>
      <c r="AM34" s="848">
        <v>15</v>
      </c>
      <c r="AN34" s="848">
        <v>103</v>
      </c>
      <c r="AO34" s="848">
        <v>159</v>
      </c>
      <c r="AP34" s="848">
        <v>134</v>
      </c>
      <c r="AQ34" s="848">
        <v>18</v>
      </c>
    </row>
    <row r="35" spans="1:43" s="830" customFormat="1" ht="12.75" x14ac:dyDescent="0.2">
      <c r="A35" s="862">
        <v>97232</v>
      </c>
      <c r="B35" s="875" t="s">
        <v>26</v>
      </c>
      <c r="C35" s="848">
        <v>1399.9431747071701</v>
      </c>
      <c r="D35" s="876">
        <v>0.24031854427062577</v>
      </c>
      <c r="E35" s="865"/>
      <c r="F35" s="875" t="s">
        <v>26</v>
      </c>
      <c r="G35" s="848">
        <v>1207.9632940462527</v>
      </c>
      <c r="H35" s="845">
        <v>0.88607594936708856</v>
      </c>
      <c r="I35" s="848">
        <v>131.58171595860966</v>
      </c>
      <c r="J35" s="845">
        <v>9.6518987341772139E-2</v>
      </c>
      <c r="K35" s="848">
        <v>23.72785041876568</v>
      </c>
      <c r="L35" s="845">
        <v>1.740506329113924E-2</v>
      </c>
      <c r="M35" s="866">
        <v>1363.2728604236281</v>
      </c>
      <c r="O35" s="875" t="s">
        <v>26</v>
      </c>
      <c r="P35" s="848">
        <v>23.727850418765676</v>
      </c>
      <c r="Q35" s="845">
        <v>1.694915254237294E-2</v>
      </c>
      <c r="R35" s="848">
        <v>408.76615039600875</v>
      </c>
      <c r="S35" s="845">
        <v>0.29198767334360659</v>
      </c>
      <c r="T35" s="848">
        <v>574.86110332736848</v>
      </c>
      <c r="U35" s="845">
        <v>0.41063174114021717</v>
      </c>
      <c r="V35" s="848">
        <v>267.47758653881317</v>
      </c>
      <c r="W35" s="845">
        <v>0.19106317411402229</v>
      </c>
      <c r="X35" s="848">
        <v>17.256618486375039</v>
      </c>
      <c r="Y35" s="845">
        <v>1.2326656394453048E-2</v>
      </c>
      <c r="Z35" s="848">
        <v>107.85386553984399</v>
      </c>
      <c r="AA35" s="845">
        <v>7.7041602465331552E-2</v>
      </c>
      <c r="AB35" s="928">
        <v>0.2804314329738069</v>
      </c>
      <c r="AC35" s="875" t="s">
        <v>26</v>
      </c>
      <c r="AD35" s="848">
        <v>115.40363612763308</v>
      </c>
      <c r="AE35" s="845">
        <v>8.4651898734177222E-2</v>
      </c>
      <c r="AF35" s="848">
        <v>614.76703357711074</v>
      </c>
      <c r="AG35" s="845">
        <v>0.45094936708860756</v>
      </c>
      <c r="AH35" s="848">
        <v>633.10219071888423</v>
      </c>
      <c r="AI35" s="845">
        <v>0.46439873417721517</v>
      </c>
      <c r="AJ35" s="867">
        <v>1363.2728604236281</v>
      </c>
      <c r="AL35" s="848">
        <v>26.963466384960999</v>
      </c>
      <c r="AM35" s="848">
        <v>88.440169742672083</v>
      </c>
      <c r="AN35" s="848">
        <v>222.17896301207864</v>
      </c>
      <c r="AO35" s="848">
        <v>392.58807056503213</v>
      </c>
      <c r="AP35" s="848">
        <v>430.33692350397752</v>
      </c>
      <c r="AQ35" s="848">
        <v>202.76526721490671</v>
      </c>
    </row>
    <row r="36" spans="1:43" s="830" customFormat="1" ht="12.75" x14ac:dyDescent="0.2">
      <c r="A36" s="868"/>
      <c r="B36" s="869" t="s">
        <v>38</v>
      </c>
      <c r="C36" s="870">
        <v>4912.5639830832142</v>
      </c>
      <c r="D36" s="871">
        <v>0.15993548524558415</v>
      </c>
      <c r="E36" s="865"/>
      <c r="F36" s="869" t="s">
        <v>38</v>
      </c>
      <c r="G36" s="870">
        <v>3395.7984031550232</v>
      </c>
      <c r="H36" s="851">
        <v>0.71546454262938775</v>
      </c>
      <c r="I36" s="870">
        <v>1235.7783564164822</v>
      </c>
      <c r="J36" s="851">
        <v>0.26036751644130268</v>
      </c>
      <c r="K36" s="870">
        <v>114.70792796199665</v>
      </c>
      <c r="L36" s="851">
        <v>2.4167940929309663E-2</v>
      </c>
      <c r="M36" s="866">
        <v>4746.2846875335017</v>
      </c>
      <c r="O36" s="869" t="s">
        <v>38</v>
      </c>
      <c r="P36" s="870">
        <v>281.74348745017267</v>
      </c>
      <c r="Q36" s="851">
        <v>5.7351616878757748E-2</v>
      </c>
      <c r="R36" s="870">
        <v>1094.2384294560948</v>
      </c>
      <c r="S36" s="851">
        <v>0.22274283515170237</v>
      </c>
      <c r="T36" s="870">
        <v>2093.0796792410119</v>
      </c>
      <c r="U36" s="851">
        <v>0.42606665001182481</v>
      </c>
      <c r="V36" s="870">
        <v>1088.9913481119279</v>
      </c>
      <c r="W36" s="851">
        <v>0.22167474090148281</v>
      </c>
      <c r="X36" s="870">
        <v>223.11057853364079</v>
      </c>
      <c r="Y36" s="851">
        <v>4.5416320133832136E-2</v>
      </c>
      <c r="Z36" s="870">
        <v>131.400460290371</v>
      </c>
      <c r="AA36" s="851">
        <v>2.6747836922401097E-2</v>
      </c>
      <c r="AB36" s="928">
        <v>0.29383889795771606</v>
      </c>
      <c r="AC36" s="869" t="s">
        <v>38</v>
      </c>
      <c r="AD36" s="870">
        <v>252.82639173864186</v>
      </c>
      <c r="AE36" s="851">
        <v>5.3268273688409529E-2</v>
      </c>
      <c r="AF36" s="870">
        <v>2370.2264809965054</v>
      </c>
      <c r="AG36" s="851">
        <v>0.49938565362968973</v>
      </c>
      <c r="AH36" s="870">
        <v>2123.2318147983542</v>
      </c>
      <c r="AI36" s="851">
        <v>0.44734607268190069</v>
      </c>
      <c r="AJ36" s="872">
        <v>4746.2846875335017</v>
      </c>
      <c r="AL36" s="870">
        <v>51.876423845159763</v>
      </c>
      <c r="AM36" s="870">
        <v>200.9499678934821</v>
      </c>
      <c r="AN36" s="870">
        <v>832.05558828934204</v>
      </c>
      <c r="AO36" s="870">
        <v>1538.1708927071636</v>
      </c>
      <c r="AP36" s="870">
        <v>1680.0237022549252</v>
      </c>
      <c r="AQ36" s="870">
        <v>443.20811254342914</v>
      </c>
    </row>
    <row r="37" spans="1:43" s="830" customFormat="1" ht="12.75" x14ac:dyDescent="0.2">
      <c r="A37" s="862">
        <v>97202</v>
      </c>
      <c r="B37" s="873" t="s">
        <v>0</v>
      </c>
      <c r="C37" s="848">
        <v>312.392375640654</v>
      </c>
      <c r="D37" s="874">
        <v>0.12692822093006548</v>
      </c>
      <c r="E37" s="865"/>
      <c r="F37" s="873" t="s">
        <v>0</v>
      </c>
      <c r="G37" s="848">
        <v>233.18177327023139</v>
      </c>
      <c r="H37" s="852">
        <v>0.78915662650602414</v>
      </c>
      <c r="I37" s="848">
        <v>35.600270728279597</v>
      </c>
      <c r="J37" s="852">
        <v>0.12048192771084336</v>
      </c>
      <c r="K37" s="848">
        <v>26.700203046209701</v>
      </c>
      <c r="L37" s="852">
        <v>9.036144578313253E-2</v>
      </c>
      <c r="M37" s="866">
        <v>295.48224704472068</v>
      </c>
      <c r="O37" s="873" t="s">
        <v>0</v>
      </c>
      <c r="P37" s="848">
        <v>37.380284264693572</v>
      </c>
      <c r="Q37" s="852">
        <v>0.11965811965811944</v>
      </c>
      <c r="R37" s="848">
        <v>68.530521151938231</v>
      </c>
      <c r="S37" s="852">
        <v>0.21937321937321902</v>
      </c>
      <c r="T37" s="848">
        <v>54.29041286062639</v>
      </c>
      <c r="U37" s="852">
        <v>0.1737891737891735</v>
      </c>
      <c r="V37" s="848">
        <v>126.38096108539258</v>
      </c>
      <c r="W37" s="852">
        <v>0.40455840455840392</v>
      </c>
      <c r="X37" s="848">
        <v>8.9000676820698992</v>
      </c>
      <c r="Y37" s="852">
        <v>2.8490028490028442E-2</v>
      </c>
      <c r="Z37" s="848">
        <v>16.910128595932811</v>
      </c>
      <c r="AA37" s="852">
        <v>5.4131054131054047E-2</v>
      </c>
      <c r="AB37" s="928">
        <v>0.48717948717948639</v>
      </c>
      <c r="AC37" s="873" t="s">
        <v>0</v>
      </c>
      <c r="AD37" s="848">
        <v>30.260230119037661</v>
      </c>
      <c r="AE37" s="852">
        <v>0.10240963855421685</v>
      </c>
      <c r="AF37" s="848">
        <v>112.14085279408076</v>
      </c>
      <c r="AG37" s="852">
        <v>0.37951807228915663</v>
      </c>
      <c r="AH37" s="848">
        <v>153.08116413160229</v>
      </c>
      <c r="AI37" s="852">
        <v>0.5180722891566264</v>
      </c>
      <c r="AJ37" s="867">
        <v>295.48224704472074</v>
      </c>
      <c r="AL37" s="848">
        <v>6.2300473774489298</v>
      </c>
      <c r="AM37" s="848">
        <v>24.030182741588732</v>
      </c>
      <c r="AN37" s="848">
        <v>27.590209814416692</v>
      </c>
      <c r="AO37" s="848">
        <v>84.550642979664062</v>
      </c>
      <c r="AP37" s="848">
        <v>132.61100846284151</v>
      </c>
      <c r="AQ37" s="848">
        <v>20.470155668760768</v>
      </c>
    </row>
    <row r="38" spans="1:43" s="830" customFormat="1" ht="12.75" x14ac:dyDescent="0.2">
      <c r="A38" s="862">
        <v>97206</v>
      </c>
      <c r="B38" s="863" t="s">
        <v>5</v>
      </c>
      <c r="C38" s="848">
        <v>336.73664061909102</v>
      </c>
      <c r="D38" s="864">
        <v>9.6315386286397839E-2</v>
      </c>
      <c r="E38" s="865"/>
      <c r="F38" s="863" t="s">
        <v>5</v>
      </c>
      <c r="G38" s="848">
        <v>211.22571093379261</v>
      </c>
      <c r="H38" s="850">
        <v>0.70648464163822522</v>
      </c>
      <c r="I38" s="848">
        <v>82.653539061049287</v>
      </c>
      <c r="J38" s="850">
        <v>0.2764505119453925</v>
      </c>
      <c r="K38" s="848">
        <v>5.1020703124104507</v>
      </c>
      <c r="L38" s="850">
        <v>1.7064846416382257E-2</v>
      </c>
      <c r="M38" s="866">
        <v>298.98132030725236</v>
      </c>
      <c r="O38" s="863" t="s">
        <v>5</v>
      </c>
      <c r="P38" s="848">
        <v>21.428695312123889</v>
      </c>
      <c r="Q38" s="850">
        <v>6.363636363636338E-2</v>
      </c>
      <c r="R38" s="848">
        <v>54.081945311550768</v>
      </c>
      <c r="S38" s="850">
        <v>0.16060606060605997</v>
      </c>
      <c r="T38" s="848">
        <v>152.04169530983143</v>
      </c>
      <c r="U38" s="850">
        <v>0.45151515151514982</v>
      </c>
      <c r="V38" s="848">
        <v>92.857679685870195</v>
      </c>
      <c r="W38" s="850">
        <v>0.2757575757575747</v>
      </c>
      <c r="X38" s="848">
        <v>13.26538281226717</v>
      </c>
      <c r="Y38" s="850">
        <v>3.9393939393939238E-2</v>
      </c>
      <c r="Z38" s="848">
        <v>3.0612421874462701</v>
      </c>
      <c r="AA38" s="850">
        <v>9.0909090909090558E-3</v>
      </c>
      <c r="AB38" s="928">
        <v>0.324242424242423</v>
      </c>
      <c r="AC38" s="863" t="s">
        <v>5</v>
      </c>
      <c r="AD38" s="848">
        <v>16.326624999713438</v>
      </c>
      <c r="AE38" s="850">
        <v>5.4607508532423202E-2</v>
      </c>
      <c r="AF38" s="848">
        <v>114.28637499799407</v>
      </c>
      <c r="AG38" s="850">
        <v>0.38225255972696243</v>
      </c>
      <c r="AH38" s="848">
        <v>168.36832030954486</v>
      </c>
      <c r="AI38" s="850">
        <v>0.56313993174061439</v>
      </c>
      <c r="AJ38" s="867">
        <v>298.98132030725236</v>
      </c>
      <c r="AL38" s="848">
        <v>6.1224843748925402</v>
      </c>
      <c r="AM38" s="848">
        <v>10.2041406248209</v>
      </c>
      <c r="AN38" s="848">
        <v>21.428695312123892</v>
      </c>
      <c r="AO38" s="848">
        <v>92.857679685870181</v>
      </c>
      <c r="AP38" s="848">
        <v>109.18430468558364</v>
      </c>
      <c r="AQ38" s="848">
        <v>59.184015623961216</v>
      </c>
    </row>
    <row r="39" spans="1:43" s="830" customFormat="1" ht="12.75" x14ac:dyDescent="0.2">
      <c r="A39" s="862">
        <v>97207</v>
      </c>
      <c r="B39" s="863" t="s">
        <v>6</v>
      </c>
      <c r="C39" s="848">
        <v>974.73329699285398</v>
      </c>
      <c r="D39" s="864">
        <v>0.11682233641977818</v>
      </c>
      <c r="E39" s="865"/>
      <c r="F39" s="863" t="s">
        <v>6</v>
      </c>
      <c r="G39" s="848">
        <v>616.5828661865836</v>
      </c>
      <c r="H39" s="850">
        <v>0.6679131678777861</v>
      </c>
      <c r="I39" s="848">
        <v>299.05540821487477</v>
      </c>
      <c r="J39" s="850">
        <v>0.3239516633135528</v>
      </c>
      <c r="K39" s="848">
        <v>7.5099667774086303</v>
      </c>
      <c r="L39" s="850">
        <v>8.135168808661053E-3</v>
      </c>
      <c r="M39" s="866">
        <v>923.14824117886701</v>
      </c>
      <c r="O39" s="863" t="s">
        <v>6</v>
      </c>
      <c r="P39" s="848">
        <v>55.376626022227718</v>
      </c>
      <c r="Q39" s="850">
        <v>5.6812079974152864E-2</v>
      </c>
      <c r="R39" s="848">
        <v>254.08227833441154</v>
      </c>
      <c r="S39" s="850">
        <v>0.26066851221588494</v>
      </c>
      <c r="T39" s="848">
        <v>361.7518157923007</v>
      </c>
      <c r="U39" s="850">
        <v>0.37112902258324393</v>
      </c>
      <c r="V39" s="848">
        <v>215.4361292661678</v>
      </c>
      <c r="W39" s="850">
        <v>0.22102059089476986</v>
      </c>
      <c r="X39" s="848">
        <v>48.458176308597032</v>
      </c>
      <c r="Y39" s="850">
        <v>4.9714292574281775E-2</v>
      </c>
      <c r="Z39" s="848">
        <v>39.628271269148911</v>
      </c>
      <c r="AA39" s="850">
        <v>4.0655501757666371E-2</v>
      </c>
      <c r="AB39" s="928">
        <v>0.31139038522671803</v>
      </c>
      <c r="AC39" s="863" t="s">
        <v>6</v>
      </c>
      <c r="AD39" s="848">
        <v>27.13402311989319</v>
      </c>
      <c r="AE39" s="850">
        <v>2.9392920778620393E-2</v>
      </c>
      <c r="AF39" s="848">
        <v>365.52715731934404</v>
      </c>
      <c r="AG39" s="850">
        <v>0.39595716160663774</v>
      </c>
      <c r="AH39" s="848">
        <v>530.48706073962978</v>
      </c>
      <c r="AI39" s="850">
        <v>0.57464991761474182</v>
      </c>
      <c r="AJ39" s="867">
        <v>923.14824117886701</v>
      </c>
      <c r="AL39" s="848">
        <v>12.61550861068163</v>
      </c>
      <c r="AM39" s="848">
        <v>14.51851450921156</v>
      </c>
      <c r="AN39" s="848">
        <v>95.235589444402436</v>
      </c>
      <c r="AO39" s="848">
        <v>270.29156787494162</v>
      </c>
      <c r="AP39" s="848">
        <v>403.8664439522683</v>
      </c>
      <c r="AQ39" s="848">
        <v>126.62061678736151</v>
      </c>
    </row>
    <row r="40" spans="1:43" s="830" customFormat="1" ht="12.75" x14ac:dyDescent="0.2">
      <c r="A40" s="862">
        <v>97221</v>
      </c>
      <c r="B40" s="863" t="s">
        <v>27</v>
      </c>
      <c r="C40" s="848">
        <v>896.00370198162307</v>
      </c>
      <c r="D40" s="864">
        <v>0.14114965345843647</v>
      </c>
      <c r="E40" s="865"/>
      <c r="F40" s="863" t="s">
        <v>27</v>
      </c>
      <c r="G40" s="848">
        <v>643.14354447384517</v>
      </c>
      <c r="H40" s="850">
        <v>0.732118222215975</v>
      </c>
      <c r="I40" s="848">
        <v>207.68333756423081</v>
      </c>
      <c r="J40" s="850">
        <v>0.23641496084018965</v>
      </c>
      <c r="K40" s="848">
        <v>27.64263962903766</v>
      </c>
      <c r="L40" s="850">
        <v>3.1466816943835345E-2</v>
      </c>
      <c r="M40" s="866">
        <v>878.46952166711367</v>
      </c>
      <c r="O40" s="863" t="s">
        <v>27</v>
      </c>
      <c r="P40" s="848">
        <v>142.62082626314418</v>
      </c>
      <c r="Q40" s="850">
        <v>0.15917437165462661</v>
      </c>
      <c r="R40" s="848">
        <v>110.58675207885619</v>
      </c>
      <c r="S40" s="850">
        <v>0.12342220443317355</v>
      </c>
      <c r="T40" s="848">
        <v>370.90773880390572</v>
      </c>
      <c r="U40" s="850">
        <v>0.41395781957551886</v>
      </c>
      <c r="V40" s="848">
        <v>196.8595733716185</v>
      </c>
      <c r="W40" s="850">
        <v>0.2197084375167638</v>
      </c>
      <c r="X40" s="848">
        <v>72.514159449446325</v>
      </c>
      <c r="Y40" s="850">
        <v>8.0930647149194013E-2</v>
      </c>
      <c r="Z40" s="848">
        <v>2.5146520146520102</v>
      </c>
      <c r="AA40" s="850">
        <v>2.8065196707229515E-3</v>
      </c>
      <c r="AB40" s="928">
        <v>0.30344560433668077</v>
      </c>
      <c r="AC40" s="863" t="s">
        <v>27</v>
      </c>
      <c r="AD40" s="848">
        <v>48.278493545991665</v>
      </c>
      <c r="AE40" s="850">
        <v>5.4957505474260808E-2</v>
      </c>
      <c r="AF40" s="848">
        <v>459.59763613512223</v>
      </c>
      <c r="AG40" s="850">
        <v>0.52317994511969168</v>
      </c>
      <c r="AH40" s="848">
        <v>370.59339198599969</v>
      </c>
      <c r="AI40" s="850">
        <v>0.42186254940604762</v>
      </c>
      <c r="AJ40" s="867">
        <v>878.46952166711355</v>
      </c>
      <c r="AL40" s="848">
        <v>2.5809935205183598</v>
      </c>
      <c r="AM40" s="848">
        <v>45.697500025473303</v>
      </c>
      <c r="AN40" s="848">
        <v>115.9365084621047</v>
      </c>
      <c r="AO40" s="848">
        <v>343.66112767301752</v>
      </c>
      <c r="AP40" s="848">
        <v>300.21755922414354</v>
      </c>
      <c r="AQ40" s="848">
        <v>70.375832761856131</v>
      </c>
    </row>
    <row r="41" spans="1:43" s="830" customFormat="1" ht="12.75" x14ac:dyDescent="0.2">
      <c r="A41" s="862">
        <v>97227</v>
      </c>
      <c r="B41" s="863" t="s">
        <v>22</v>
      </c>
      <c r="C41" s="848">
        <v>800</v>
      </c>
      <c r="D41" s="864">
        <v>0.13108307389808291</v>
      </c>
      <c r="E41" s="865"/>
      <c r="F41" s="863" t="s">
        <v>22</v>
      </c>
      <c r="G41" s="848">
        <v>447</v>
      </c>
      <c r="H41" s="850">
        <v>0.60569105691056913</v>
      </c>
      <c r="I41" s="848">
        <v>280</v>
      </c>
      <c r="J41" s="850">
        <v>0.37940379403794039</v>
      </c>
      <c r="K41" s="848">
        <v>11</v>
      </c>
      <c r="L41" s="850">
        <v>1.4905149051490514E-2</v>
      </c>
      <c r="M41" s="866">
        <v>738</v>
      </c>
      <c r="O41" s="863" t="s">
        <v>22</v>
      </c>
      <c r="P41" s="848">
        <v>67</v>
      </c>
      <c r="Q41" s="850">
        <v>8.3750000000000005E-2</v>
      </c>
      <c r="R41" s="848">
        <v>244</v>
      </c>
      <c r="S41" s="850">
        <v>0.30499999999999999</v>
      </c>
      <c r="T41" s="848">
        <v>289</v>
      </c>
      <c r="U41" s="850">
        <v>0.36125000000000002</v>
      </c>
      <c r="V41" s="848">
        <v>177</v>
      </c>
      <c r="W41" s="850">
        <v>0.22125</v>
      </c>
      <c r="X41" s="848">
        <v>19</v>
      </c>
      <c r="Y41" s="850">
        <v>2.375E-2</v>
      </c>
      <c r="Z41" s="848">
        <v>4</v>
      </c>
      <c r="AA41" s="850">
        <v>5.0000000000000001E-3</v>
      </c>
      <c r="AB41" s="928">
        <v>0.25</v>
      </c>
      <c r="AC41" s="863" t="s">
        <v>22</v>
      </c>
      <c r="AD41" s="848">
        <v>13</v>
      </c>
      <c r="AE41" s="850">
        <v>1.7615176151761516E-2</v>
      </c>
      <c r="AF41" s="848">
        <v>361</v>
      </c>
      <c r="AG41" s="850">
        <v>0.48915989159891599</v>
      </c>
      <c r="AH41" s="848">
        <v>364</v>
      </c>
      <c r="AI41" s="850">
        <v>0.49322493224932251</v>
      </c>
      <c r="AJ41" s="867">
        <v>738</v>
      </c>
      <c r="AL41" s="848">
        <v>1</v>
      </c>
      <c r="AM41" s="848">
        <v>12</v>
      </c>
      <c r="AN41" s="848">
        <v>98</v>
      </c>
      <c r="AO41" s="848">
        <v>263</v>
      </c>
      <c r="AP41" s="848">
        <v>284</v>
      </c>
      <c r="AQ41" s="848">
        <v>80</v>
      </c>
    </row>
    <row r="42" spans="1:43" s="830" customFormat="1" ht="12.75" x14ac:dyDescent="0.2">
      <c r="A42" s="862">
        <v>97223</v>
      </c>
      <c r="B42" s="863" t="s">
        <v>18</v>
      </c>
      <c r="C42" s="848">
        <v>546.98588281341108</v>
      </c>
      <c r="D42" s="864">
        <v>0.12063399388809441</v>
      </c>
      <c r="E42" s="865"/>
      <c r="F42" s="863" t="s">
        <v>18</v>
      </c>
      <c r="G42" s="848">
        <v>430.85299898890611</v>
      </c>
      <c r="H42" s="850">
        <v>0.81718061674008813</v>
      </c>
      <c r="I42" s="848">
        <v>92.906307059602398</v>
      </c>
      <c r="J42" s="850">
        <v>0.1762114537444934</v>
      </c>
      <c r="K42" s="848">
        <v>3.4839865147350899</v>
      </c>
      <c r="L42" s="850">
        <v>6.6079295154185024E-3</v>
      </c>
      <c r="M42" s="866">
        <v>527.24329256324359</v>
      </c>
      <c r="O42" s="863" t="s">
        <v>18</v>
      </c>
      <c r="P42" s="848">
        <v>3.4839865147350899</v>
      </c>
      <c r="Q42" s="850">
        <v>6.3694267515923336E-3</v>
      </c>
      <c r="R42" s="848">
        <v>16.25860373543042</v>
      </c>
      <c r="S42" s="850">
        <v>2.9723991507430891E-2</v>
      </c>
      <c r="T42" s="848">
        <v>160.26337967781416</v>
      </c>
      <c r="U42" s="850">
        <v>0.2929936305732474</v>
      </c>
      <c r="V42" s="848">
        <v>297.30018259072773</v>
      </c>
      <c r="W42" s="850">
        <v>0.54352441613587921</v>
      </c>
      <c r="X42" s="848">
        <v>68.518401456456772</v>
      </c>
      <c r="Y42" s="850">
        <v>0.1252653927813159</v>
      </c>
      <c r="Z42" s="848">
        <v>1.16132883824503</v>
      </c>
      <c r="AA42" s="850">
        <v>2.1231422505307782E-3</v>
      </c>
      <c r="AB42" s="928">
        <v>0.67091295116772587</v>
      </c>
      <c r="AC42" s="863" t="s">
        <v>18</v>
      </c>
      <c r="AD42" s="848">
        <v>36.001193985595933</v>
      </c>
      <c r="AE42" s="850">
        <v>6.8281938325991193E-2</v>
      </c>
      <c r="AF42" s="848">
        <v>241.55639835496623</v>
      </c>
      <c r="AG42" s="850">
        <v>0.45814977973568283</v>
      </c>
      <c r="AH42" s="848">
        <v>249.68570022268145</v>
      </c>
      <c r="AI42" s="850">
        <v>0.47356828193832601</v>
      </c>
      <c r="AJ42" s="867">
        <v>527.24329256324359</v>
      </c>
      <c r="AL42" s="848">
        <v>5.8066441912251499</v>
      </c>
      <c r="AM42" s="848">
        <v>30.194549794370779</v>
      </c>
      <c r="AN42" s="848">
        <v>69.679730294701812</v>
      </c>
      <c r="AO42" s="848">
        <v>171.87666806026442</v>
      </c>
      <c r="AP42" s="848">
        <v>220.6524792665557</v>
      </c>
      <c r="AQ42" s="848">
        <v>29.033220956125749</v>
      </c>
    </row>
    <row r="43" spans="1:43" s="830" customFormat="1" ht="12.75" x14ac:dyDescent="0.2">
      <c r="A43" s="862">
        <v>97231</v>
      </c>
      <c r="B43" s="875" t="s">
        <v>29</v>
      </c>
      <c r="C43" s="848">
        <v>390.36875415624701</v>
      </c>
      <c r="D43" s="876">
        <v>7.6761952071046399E-2</v>
      </c>
      <c r="E43" s="865"/>
      <c r="F43" s="875" t="s">
        <v>29</v>
      </c>
      <c r="G43" s="848">
        <v>229.8618044777902</v>
      </c>
      <c r="H43" s="845">
        <v>0.5903307888040713</v>
      </c>
      <c r="I43" s="848">
        <v>158.52538239847598</v>
      </c>
      <c r="J43" s="845">
        <v>0.40712468193384221</v>
      </c>
      <c r="K43" s="848">
        <v>0.99078363999047503</v>
      </c>
      <c r="L43" s="845">
        <v>2.5445292620865142E-3</v>
      </c>
      <c r="M43" s="866">
        <v>389.37797051625665</v>
      </c>
      <c r="O43" s="875" t="s">
        <v>29</v>
      </c>
      <c r="P43" s="848">
        <v>34.67742739966662</v>
      </c>
      <c r="Q43" s="845">
        <v>8.8832487309644687E-2</v>
      </c>
      <c r="R43" s="848">
        <v>141.68206051863791</v>
      </c>
      <c r="S43" s="845">
        <v>0.36294416243654831</v>
      </c>
      <c r="T43" s="848">
        <v>103.0414985590094</v>
      </c>
      <c r="U43" s="845">
        <v>0.26395939086294423</v>
      </c>
      <c r="V43" s="848">
        <v>77.281123919257055</v>
      </c>
      <c r="W43" s="845">
        <v>0.19796954314720822</v>
      </c>
      <c r="X43" s="848">
        <v>26.751158279742825</v>
      </c>
      <c r="Y43" s="845">
        <v>6.8527918781725913E-2</v>
      </c>
      <c r="Z43" s="848">
        <v>6.935485479933325</v>
      </c>
      <c r="AA43" s="845">
        <v>1.7766497461928942E-2</v>
      </c>
      <c r="AB43" s="928">
        <v>0.28426395939086307</v>
      </c>
      <c r="AC43" s="875" t="s">
        <v>29</v>
      </c>
      <c r="AD43" s="848">
        <v>14.861754599857125</v>
      </c>
      <c r="AE43" s="845">
        <v>3.8167938931297704E-2</v>
      </c>
      <c r="AF43" s="848">
        <v>180.32262247826645</v>
      </c>
      <c r="AG43" s="845">
        <v>0.46310432569974552</v>
      </c>
      <c r="AH43" s="848">
        <v>194.19359343813312</v>
      </c>
      <c r="AI43" s="845">
        <v>0.49872773536895676</v>
      </c>
      <c r="AJ43" s="867">
        <v>389.37797051625671</v>
      </c>
      <c r="AL43" s="848">
        <v>2.9723509199714249</v>
      </c>
      <c r="AM43" s="848">
        <v>11.889403679885699</v>
      </c>
      <c r="AN43" s="848">
        <v>45.576047439561854</v>
      </c>
      <c r="AO43" s="848">
        <v>134.74657503870461</v>
      </c>
      <c r="AP43" s="848">
        <v>146.63597871859031</v>
      </c>
      <c r="AQ43" s="848">
        <v>47.557614719542798</v>
      </c>
    </row>
    <row r="44" spans="1:43" s="830" customFormat="1" ht="12.75" x14ac:dyDescent="0.2">
      <c r="A44" s="868"/>
      <c r="B44" s="869" t="s">
        <v>40</v>
      </c>
      <c r="C44" s="870">
        <v>4257.2206522038805</v>
      </c>
      <c r="D44" s="871">
        <v>0.1170476475957084</v>
      </c>
      <c r="E44" s="865"/>
      <c r="F44" s="869" t="s">
        <v>40</v>
      </c>
      <c r="G44" s="870">
        <v>2811.8486983311486</v>
      </c>
      <c r="H44" s="851">
        <v>0.69416320590844993</v>
      </c>
      <c r="I44" s="870">
        <v>1156.4242450265128</v>
      </c>
      <c r="J44" s="851">
        <v>0.28548732433373775</v>
      </c>
      <c r="K44" s="870">
        <v>82.429649919791999</v>
      </c>
      <c r="L44" s="851">
        <v>2.034946975781245E-2</v>
      </c>
      <c r="M44" s="866">
        <v>4050.7025932774532</v>
      </c>
      <c r="O44" s="869" t="s">
        <v>40</v>
      </c>
      <c r="P44" s="870">
        <v>361.96784577659105</v>
      </c>
      <c r="Q44" s="851">
        <v>8.5024450304028124E-2</v>
      </c>
      <c r="R44" s="870">
        <v>889.22216113082504</v>
      </c>
      <c r="S44" s="851">
        <v>0.20887387189350687</v>
      </c>
      <c r="T44" s="870">
        <v>1491.2965410034876</v>
      </c>
      <c r="U44" s="851">
        <v>0.35029815526039798</v>
      </c>
      <c r="V44" s="870">
        <v>1183.1156499190338</v>
      </c>
      <c r="W44" s="851">
        <v>0.2779079936358379</v>
      </c>
      <c r="X44" s="870">
        <v>257.40734598858</v>
      </c>
      <c r="Y44" s="851">
        <v>6.0463707901850287E-2</v>
      </c>
      <c r="Z44" s="870">
        <v>74.211108385358344</v>
      </c>
      <c r="AA44" s="851">
        <v>1.7431821004377748E-2</v>
      </c>
      <c r="AB44" s="928">
        <v>0.35580352254206593</v>
      </c>
      <c r="AC44" s="869" t="s">
        <v>40</v>
      </c>
      <c r="AD44" s="870">
        <v>185.86232037008904</v>
      </c>
      <c r="AE44" s="851">
        <v>4.588397101247229E-2</v>
      </c>
      <c r="AF44" s="870">
        <v>1834.4310420797738</v>
      </c>
      <c r="AG44" s="851">
        <v>0.45286737296492602</v>
      </c>
      <c r="AH44" s="870">
        <v>2030.409230827591</v>
      </c>
      <c r="AI44" s="851">
        <v>0.5012486560226016</v>
      </c>
      <c r="AJ44" s="872">
        <v>4050.7025932774541</v>
      </c>
      <c r="AL44" s="870">
        <v>37.328028994738034</v>
      </c>
      <c r="AM44" s="870">
        <v>148.53429137535099</v>
      </c>
      <c r="AN44" s="870">
        <v>473.4467807673114</v>
      </c>
      <c r="AO44" s="870">
        <v>1360.9842613124624</v>
      </c>
      <c r="AP44" s="870">
        <v>1597.1677743099831</v>
      </c>
      <c r="AQ44" s="870">
        <v>433.24145651760824</v>
      </c>
    </row>
    <row r="45" spans="1:43" s="830" customFormat="1" ht="13.5" thickBot="1" x14ac:dyDescent="0.25">
      <c r="A45" s="868"/>
      <c r="B45" s="877" t="s">
        <v>41</v>
      </c>
      <c r="C45" s="878">
        <v>9169.7846352870947</v>
      </c>
      <c r="D45" s="879">
        <v>0.13668374994798663</v>
      </c>
      <c r="E45" s="865"/>
      <c r="F45" s="877" t="s">
        <v>41</v>
      </c>
      <c r="G45" s="878">
        <v>6207.6471014861718</v>
      </c>
      <c r="H45" s="847">
        <v>0.70565602783432879</v>
      </c>
      <c r="I45" s="878">
        <v>2392.2026014429948</v>
      </c>
      <c r="J45" s="847">
        <v>0.27193430262894142</v>
      </c>
      <c r="K45" s="878">
        <v>197.13757788178864</v>
      </c>
      <c r="L45" s="847">
        <v>2.2409669536729782E-2</v>
      </c>
      <c r="M45" s="866">
        <v>8796.9872808109558</v>
      </c>
      <c r="O45" s="877" t="s">
        <v>41</v>
      </c>
      <c r="P45" s="878">
        <v>643.71133322676371</v>
      </c>
      <c r="Q45" s="847">
        <v>7.0199176843220371E-2</v>
      </c>
      <c r="R45" s="878">
        <v>1983.4605905869198</v>
      </c>
      <c r="S45" s="847">
        <v>0.21630394490991448</v>
      </c>
      <c r="T45" s="878">
        <v>3584.3762202444996</v>
      </c>
      <c r="U45" s="847">
        <v>0.39088990230491683</v>
      </c>
      <c r="V45" s="878">
        <v>2272.1069980309617</v>
      </c>
      <c r="W45" s="847">
        <v>0.24778193691566724</v>
      </c>
      <c r="X45" s="878">
        <v>480.51792452222082</v>
      </c>
      <c r="Y45" s="847">
        <v>5.2402312991419168E-2</v>
      </c>
      <c r="Z45" s="878">
        <v>205.61156867572936</v>
      </c>
      <c r="AA45" s="847">
        <v>2.2422726034861985E-2</v>
      </c>
      <c r="AB45" s="928">
        <v>0.32260697594194843</v>
      </c>
      <c r="AC45" s="877" t="s">
        <v>41</v>
      </c>
      <c r="AD45" s="878">
        <v>438.6887121087309</v>
      </c>
      <c r="AE45" s="847">
        <v>4.9868062565652599E-2</v>
      </c>
      <c r="AF45" s="878">
        <v>4204.6575230762792</v>
      </c>
      <c r="AG45" s="847">
        <v>0.47796562491888361</v>
      </c>
      <c r="AH45" s="878">
        <v>4153.6410456259455</v>
      </c>
      <c r="AI45" s="847">
        <v>0.47216631251546376</v>
      </c>
      <c r="AJ45" s="880">
        <v>8796.9872808109558</v>
      </c>
      <c r="AL45" s="878">
        <v>89.204452839897797</v>
      </c>
      <c r="AM45" s="878">
        <v>349.48425926883306</v>
      </c>
      <c r="AN45" s="878">
        <v>1305.5023690566534</v>
      </c>
      <c r="AO45" s="878">
        <v>2899.155154019626</v>
      </c>
      <c r="AP45" s="878">
        <v>3277.191476564908</v>
      </c>
      <c r="AQ45" s="878">
        <v>876.44956906103744</v>
      </c>
    </row>
    <row r="46" spans="1:43" s="830" customFormat="1" ht="13.5" thickBot="1" x14ac:dyDescent="0.25">
      <c r="A46" s="868"/>
      <c r="B46" s="881" t="s">
        <v>42</v>
      </c>
      <c r="C46" s="882">
        <v>30970.967006093619</v>
      </c>
      <c r="D46" s="883">
        <v>0.14961713560817616</v>
      </c>
      <c r="E46" s="865"/>
      <c r="F46" s="881" t="s">
        <v>42</v>
      </c>
      <c r="G46" s="882">
        <v>19068.78147695414</v>
      </c>
      <c r="H46" s="854">
        <v>0.64936690095361305</v>
      </c>
      <c r="I46" s="882">
        <v>9877.3029618206419</v>
      </c>
      <c r="J46" s="854">
        <v>0.33636095845186237</v>
      </c>
      <c r="K46" s="882">
        <v>419.10409940157615</v>
      </c>
      <c r="L46" s="854">
        <v>1.427214059452463E-2</v>
      </c>
      <c r="M46" s="866">
        <v>29365.188538176357</v>
      </c>
      <c r="O46" s="881" t="s">
        <v>42</v>
      </c>
      <c r="P46" s="882">
        <v>3062.5792305549207</v>
      </c>
      <c r="Q46" s="854">
        <v>9.888548943119374E-2</v>
      </c>
      <c r="R46" s="882">
        <v>6592.753494948769</v>
      </c>
      <c r="S46" s="854">
        <v>0.21286882949607699</v>
      </c>
      <c r="T46" s="882">
        <v>11122.128874092992</v>
      </c>
      <c r="U46" s="854">
        <v>0.35911467897998423</v>
      </c>
      <c r="V46" s="882">
        <v>6961.8536862553228</v>
      </c>
      <c r="W46" s="854">
        <v>0.22478644870486478</v>
      </c>
      <c r="X46" s="882">
        <v>2401.102248997805</v>
      </c>
      <c r="Y46" s="854">
        <v>7.7527519516112683E-2</v>
      </c>
      <c r="Z46" s="882">
        <v>830.54947124379282</v>
      </c>
      <c r="AA46" s="854">
        <v>2.6817033871767065E-2</v>
      </c>
      <c r="AB46" s="928">
        <v>0.32913100209274454</v>
      </c>
      <c r="AC46" s="881" t="s">
        <v>42</v>
      </c>
      <c r="AD46" s="882">
        <v>2210.7908064656394</v>
      </c>
      <c r="AE46" s="854">
        <v>7.5286109727900771E-2</v>
      </c>
      <c r="AF46" s="882">
        <v>16718.798993462849</v>
      </c>
      <c r="AG46" s="854">
        <v>0.56934076795480104</v>
      </c>
      <c r="AH46" s="882">
        <v>10435.598738247869</v>
      </c>
      <c r="AI46" s="854">
        <v>0.35537312231729812</v>
      </c>
      <c r="AJ46" s="884">
        <v>29365.18853817636</v>
      </c>
      <c r="AL46" s="882">
        <v>371.28560015291168</v>
      </c>
      <c r="AM46" s="882">
        <v>1839.5052063127275</v>
      </c>
      <c r="AN46" s="882">
        <v>6900.1886149407437</v>
      </c>
      <c r="AO46" s="882">
        <v>9818.6103785221094</v>
      </c>
      <c r="AP46" s="882">
        <v>8314.6275515687648</v>
      </c>
      <c r="AQ46" s="882">
        <v>2120.9711866791044</v>
      </c>
    </row>
    <row r="47" spans="1:43" x14ac:dyDescent="0.2">
      <c r="B47" s="855" t="s">
        <v>75</v>
      </c>
      <c r="C47" s="846"/>
      <c r="D47" s="853"/>
      <c r="F47" s="856" t="s">
        <v>75</v>
      </c>
      <c r="G47" s="846"/>
      <c r="H47" s="846"/>
      <c r="I47" s="846"/>
      <c r="J47" s="846"/>
      <c r="K47" s="846"/>
      <c r="L47" s="846"/>
      <c r="O47" s="856" t="s">
        <v>258</v>
      </c>
      <c r="P47" s="846"/>
      <c r="Q47" s="846"/>
      <c r="R47" s="846"/>
      <c r="S47" s="846"/>
      <c r="T47" s="846"/>
      <c r="U47" s="846"/>
      <c r="V47" s="846"/>
      <c r="W47" s="846"/>
      <c r="X47" s="846"/>
      <c r="Y47" s="846"/>
      <c r="Z47" s="846"/>
      <c r="AA47" s="846"/>
      <c r="AB47" s="860"/>
      <c r="AC47" s="856" t="s">
        <v>182</v>
      </c>
      <c r="AD47" s="857"/>
      <c r="AL47" s="857"/>
      <c r="AM47" s="857"/>
      <c r="AN47" s="857"/>
      <c r="AO47" s="857"/>
      <c r="AP47" s="857"/>
      <c r="AQ47" s="857"/>
    </row>
    <row r="48" spans="1:43" x14ac:dyDescent="0.2">
      <c r="AD48" s="857"/>
      <c r="AL48" s="857"/>
      <c r="AM48" s="857"/>
      <c r="AN48" s="857"/>
      <c r="AO48" s="857"/>
      <c r="AP48" s="857"/>
      <c r="AQ48" s="857"/>
    </row>
    <row r="49" spans="18:43" x14ac:dyDescent="0.2">
      <c r="R49" s="858"/>
    </row>
    <row r="51" spans="18:43" x14ac:dyDescent="0.2">
      <c r="V51" s="859"/>
      <c r="W51" s="859"/>
      <c r="X51" s="859"/>
      <c r="Y51" s="859"/>
      <c r="Z51" s="859"/>
    </row>
    <row r="52" spans="18:43" x14ac:dyDescent="0.2">
      <c r="V52" s="859"/>
      <c r="W52" s="859"/>
      <c r="X52" s="859"/>
      <c r="Y52" s="859"/>
      <c r="Z52" s="859"/>
      <c r="AA52" s="859"/>
      <c r="AC52" s="859"/>
      <c r="AE52" s="859"/>
      <c r="AF52" s="859"/>
      <c r="AG52" s="859"/>
    </row>
    <row r="55" spans="18:43" x14ac:dyDescent="0.2">
      <c r="AF55" s="857"/>
    </row>
    <row r="56" spans="18:43" x14ac:dyDescent="0.2">
      <c r="AD56" s="860"/>
      <c r="AE56" s="860"/>
      <c r="AF56" s="860"/>
      <c r="AL56" s="860"/>
      <c r="AM56" s="860"/>
      <c r="AN56" s="860"/>
      <c r="AO56" s="860"/>
      <c r="AP56" s="860"/>
      <c r="AQ56" s="860"/>
    </row>
    <row r="57" spans="18:43" x14ac:dyDescent="0.2">
      <c r="AD57" s="860"/>
      <c r="AE57" s="860"/>
      <c r="AF57" s="860"/>
      <c r="AL57" s="860"/>
      <c r="AM57" s="860"/>
      <c r="AN57" s="860"/>
      <c r="AO57" s="860"/>
      <c r="AP57" s="860"/>
      <c r="AQ57" s="860"/>
    </row>
    <row r="58" spans="18:43" x14ac:dyDescent="0.2">
      <c r="AD58" s="860"/>
      <c r="AE58" s="860"/>
      <c r="AF58" s="860"/>
      <c r="AL58" s="860"/>
      <c r="AM58" s="860"/>
      <c r="AN58" s="860"/>
      <c r="AO58" s="860"/>
      <c r="AP58" s="860"/>
      <c r="AQ58" s="860"/>
    </row>
    <row r="59" spans="18:43" x14ac:dyDescent="0.2">
      <c r="AD59" s="860"/>
      <c r="AE59" s="860"/>
      <c r="AF59" s="860"/>
      <c r="AL59" s="860"/>
      <c r="AM59" s="860"/>
      <c r="AN59" s="860"/>
      <c r="AO59" s="860"/>
      <c r="AP59" s="860"/>
      <c r="AQ59" s="860"/>
    </row>
    <row r="74" spans="16:16" x14ac:dyDescent="0.2">
      <c r="P74" s="861"/>
    </row>
  </sheetData>
  <phoneticPr fontId="2" type="noConversion"/>
  <pageMargins left="0.78740157480314965" right="0.78740157480314965" top="0.98425196850393704" bottom="0.98425196850393704" header="0.51181102362204722" footer="0.51181102362204722"/>
  <pageSetup paperSize="9" scale="69" orientation="landscape" r:id="rId1"/>
  <headerFooter alignWithMargins="0">
    <oddHeader>&amp;CObservatoire de l'habitat de la Martinique
&amp;"Arial,Gras"&amp;11Le parc vacant</oddHeader>
  </headerFooter>
  <colBreaks count="2" manualBreakCount="2">
    <brk id="14" max="78" man="1"/>
    <brk id="28" max="78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K48"/>
  <sheetViews>
    <sheetView zoomScale="90" zoomScaleNormal="90" workbookViewId="0">
      <selection activeCell="B3" sqref="B3"/>
    </sheetView>
  </sheetViews>
  <sheetFormatPr baseColWidth="10" defaultColWidth="11.42578125" defaultRowHeight="12.75" x14ac:dyDescent="0.2"/>
  <cols>
    <col min="1" max="1" width="11.85546875" style="365" customWidth="1"/>
    <col min="2" max="2" width="17" style="365" bestFit="1" customWidth="1"/>
    <col min="3" max="3" width="11.42578125" style="365"/>
    <col min="4" max="4" width="10" style="619" customWidth="1"/>
    <col min="5" max="5" width="11.42578125" style="365" customWidth="1"/>
    <col min="6" max="6" width="10" style="365" customWidth="1"/>
    <col min="7" max="7" width="15.85546875" style="365" customWidth="1"/>
    <col min="8" max="8" width="11.42578125" style="199" customWidth="1"/>
    <col min="9" max="9" width="2.42578125" style="365" customWidth="1"/>
    <col min="10" max="10" width="17" style="365" customWidth="1"/>
    <col min="11" max="11" width="11.42578125" style="365"/>
    <col min="12" max="12" width="10" style="365" customWidth="1"/>
    <col min="13" max="13" width="12.28515625" style="365" customWidth="1"/>
    <col min="14" max="14" width="10" style="365" customWidth="1"/>
    <col min="15" max="15" width="11.42578125" style="365"/>
    <col min="16" max="16" width="10" style="365" customWidth="1"/>
    <col min="17" max="17" width="11.42578125" style="365"/>
    <col min="18" max="18" width="17" style="365" bestFit="1" customWidth="1"/>
    <col min="19" max="19" width="11.42578125" style="365"/>
    <col min="20" max="20" width="8.7109375" style="365" customWidth="1"/>
    <col min="21" max="21" width="11.42578125" style="365"/>
    <col min="22" max="22" width="8.7109375" style="365" customWidth="1"/>
    <col min="23" max="23" width="11.42578125" style="365"/>
    <col min="24" max="24" width="8.7109375" style="365" customWidth="1"/>
    <col min="25" max="25" width="11.42578125" style="365"/>
    <col min="26" max="26" width="8.7109375" style="365" customWidth="1"/>
    <col min="27" max="27" width="11.42578125" style="365"/>
    <col min="28" max="28" width="8.7109375" style="365" customWidth="1"/>
    <col min="29" max="29" width="11.42578125" style="365"/>
    <col min="30" max="30" width="19.140625" style="365" customWidth="1"/>
    <col min="31" max="31" width="11.42578125" style="365"/>
    <col min="32" max="32" width="10.140625" style="365" customWidth="1"/>
    <col min="33" max="33" width="11.42578125" style="365"/>
    <col min="34" max="34" width="10.140625" style="365" customWidth="1"/>
    <col min="35" max="35" width="11.42578125" style="365"/>
    <col min="36" max="36" width="10.140625" style="365" customWidth="1"/>
    <col min="37" max="16384" width="11.42578125" style="365"/>
  </cols>
  <sheetData>
    <row r="1" spans="1:37" ht="13.5" thickBot="1" x14ac:dyDescent="0.25"/>
    <row r="2" spans="1:37" x14ac:dyDescent="0.2">
      <c r="C2" s="399" t="s">
        <v>133</v>
      </c>
      <c r="D2" s="803"/>
      <c r="E2" s="399" t="s">
        <v>133</v>
      </c>
      <c r="F2" s="400"/>
      <c r="K2" s="401" t="s">
        <v>265</v>
      </c>
      <c r="L2" s="400"/>
      <c r="M2" s="402"/>
      <c r="N2" s="400"/>
      <c r="O2" s="402"/>
      <c r="P2" s="400"/>
      <c r="S2" s="401" t="s">
        <v>266</v>
      </c>
      <c r="T2" s="402"/>
      <c r="U2" s="401"/>
      <c r="V2" s="402"/>
      <c r="W2" s="401"/>
      <c r="X2" s="402"/>
      <c r="Y2" s="401"/>
      <c r="Z2" s="402"/>
      <c r="AA2" s="401"/>
      <c r="AB2" s="402"/>
      <c r="AE2" s="63" t="s">
        <v>267</v>
      </c>
      <c r="AF2" s="59"/>
      <c r="AG2" s="59"/>
      <c r="AH2" s="59"/>
      <c r="AI2" s="59"/>
      <c r="AJ2" s="59"/>
    </row>
    <row r="3" spans="1:37" ht="39" thickBot="1" x14ac:dyDescent="0.25">
      <c r="C3" s="403">
        <v>2014</v>
      </c>
      <c r="D3" s="622" t="s">
        <v>55</v>
      </c>
      <c r="E3" s="403">
        <v>2009</v>
      </c>
      <c r="F3" s="386" t="s">
        <v>55</v>
      </c>
      <c r="G3" s="366" t="s">
        <v>301</v>
      </c>
      <c r="K3" s="404" t="s">
        <v>127</v>
      </c>
      <c r="L3" s="386" t="s">
        <v>55</v>
      </c>
      <c r="M3" s="405" t="s">
        <v>128</v>
      </c>
      <c r="N3" s="386" t="s">
        <v>55</v>
      </c>
      <c r="O3" s="405" t="s">
        <v>246</v>
      </c>
      <c r="P3" s="386" t="s">
        <v>55</v>
      </c>
      <c r="S3" s="404" t="s">
        <v>60</v>
      </c>
      <c r="T3" s="386" t="s">
        <v>55</v>
      </c>
      <c r="U3" s="405" t="s">
        <v>61</v>
      </c>
      <c r="V3" s="386" t="s">
        <v>55</v>
      </c>
      <c r="W3" s="405" t="s">
        <v>62</v>
      </c>
      <c r="X3" s="386" t="s">
        <v>55</v>
      </c>
      <c r="Y3" s="405" t="s">
        <v>63</v>
      </c>
      <c r="Z3" s="386" t="s">
        <v>55</v>
      </c>
      <c r="AA3" s="405" t="s">
        <v>97</v>
      </c>
      <c r="AB3" s="386" t="s">
        <v>55</v>
      </c>
      <c r="AE3" s="406" t="s">
        <v>263</v>
      </c>
      <c r="AF3" s="386" t="s">
        <v>55</v>
      </c>
      <c r="AG3" s="406" t="s">
        <v>264</v>
      </c>
      <c r="AH3" s="386" t="s">
        <v>55</v>
      </c>
      <c r="AI3" s="406" t="s">
        <v>287</v>
      </c>
      <c r="AJ3" s="386" t="s">
        <v>55</v>
      </c>
    </row>
    <row r="4" spans="1:37" x14ac:dyDescent="0.2">
      <c r="A4" s="407">
        <v>97209</v>
      </c>
      <c r="B4" s="408" t="s">
        <v>8</v>
      </c>
      <c r="C4" s="797">
        <v>7800.7646614589803</v>
      </c>
      <c r="D4" s="929">
        <v>0.16695786889556075</v>
      </c>
      <c r="E4" s="409">
        <v>5556.7776057822703</v>
      </c>
      <c r="F4" s="410">
        <v>0.12414090472839827</v>
      </c>
      <c r="G4" s="411">
        <v>7.0194789207286279E-2</v>
      </c>
      <c r="I4" s="367"/>
      <c r="J4" s="408" t="s">
        <v>8</v>
      </c>
      <c r="K4" s="412">
        <v>3959.4878102717644</v>
      </c>
      <c r="L4" s="410">
        <v>0.21759786283364099</v>
      </c>
      <c r="M4" s="412">
        <v>3573.0021439338293</v>
      </c>
      <c r="N4" s="410">
        <v>0.17890138936097835</v>
      </c>
      <c r="O4" s="409">
        <v>37.965268333172538</v>
      </c>
      <c r="P4" s="410">
        <v>4.4379476805826643E-3</v>
      </c>
      <c r="R4" s="408" t="s">
        <v>8</v>
      </c>
      <c r="S4" s="409">
        <v>1094.3434886265907</v>
      </c>
      <c r="T4" s="410">
        <v>0.39638405255971743</v>
      </c>
      <c r="U4" s="409">
        <v>1835.5550775692125</v>
      </c>
      <c r="V4" s="410">
        <v>0.23839555069317592</v>
      </c>
      <c r="W4" s="409">
        <v>2653.8621045293958</v>
      </c>
      <c r="X4" s="410">
        <v>0.17097298201386968</v>
      </c>
      <c r="Y4" s="409">
        <v>1278.0243183326425</v>
      </c>
      <c r="Z4" s="410">
        <v>9.2940948394702627E-2</v>
      </c>
      <c r="AA4" s="409">
        <v>938.97967240113587</v>
      </c>
      <c r="AB4" s="410">
        <v>0.13434194713975997</v>
      </c>
      <c r="AC4" s="413"/>
      <c r="AD4" s="408" t="s">
        <v>8</v>
      </c>
      <c r="AE4" s="409">
        <v>901.69635808650651</v>
      </c>
      <c r="AF4" s="410">
        <v>0.23872280249609104</v>
      </c>
      <c r="AG4" s="409">
        <v>5250.8820108385316</v>
      </c>
      <c r="AH4" s="410">
        <v>0.16111819271746644</v>
      </c>
      <c r="AI4" s="409">
        <v>1417.8768536137279</v>
      </c>
      <c r="AJ4" s="410">
        <v>0.14925365950872432</v>
      </c>
      <c r="AK4" s="413"/>
    </row>
    <row r="5" spans="1:37" x14ac:dyDescent="0.2">
      <c r="A5" s="414">
        <v>97213</v>
      </c>
      <c r="B5" s="415" t="s">
        <v>10</v>
      </c>
      <c r="C5" s="797">
        <v>2321.8650725447601</v>
      </c>
      <c r="D5" s="930">
        <v>0.11849318559331283</v>
      </c>
      <c r="E5" s="416">
        <v>1503.68306298836</v>
      </c>
      <c r="F5" s="417">
        <v>8.8925314654804147E-2</v>
      </c>
      <c r="G5" s="418">
        <v>9.0777407458555448E-2</v>
      </c>
      <c r="I5" s="367"/>
      <c r="J5" s="415" t="s">
        <v>10</v>
      </c>
      <c r="K5" s="419">
        <v>1263.9777803901495</v>
      </c>
      <c r="L5" s="417">
        <v>0.13191878847337099</v>
      </c>
      <c r="M5" s="419">
        <v>822.05433896037437</v>
      </c>
      <c r="N5" s="417">
        <v>0.10960790808463727</v>
      </c>
      <c r="O5" s="416">
        <v>20.092383836654779</v>
      </c>
      <c r="P5" s="417">
        <v>7.9938312612308493E-3</v>
      </c>
      <c r="R5" s="415" t="s">
        <v>10</v>
      </c>
      <c r="S5" s="416">
        <v>258.75540592322864</v>
      </c>
      <c r="T5" s="417">
        <v>0.46344363607176847</v>
      </c>
      <c r="U5" s="416">
        <v>515.63032784529958</v>
      </c>
      <c r="V5" s="417">
        <v>0.18890263632541027</v>
      </c>
      <c r="W5" s="416">
        <v>711.8213499395298</v>
      </c>
      <c r="X5" s="417">
        <v>0.10842347189347981</v>
      </c>
      <c r="Y5" s="416">
        <v>613.8845434618537</v>
      </c>
      <c r="Z5" s="417">
        <v>8.2165678677387333E-2</v>
      </c>
      <c r="AA5" s="416">
        <v>221.77344537485104</v>
      </c>
      <c r="AB5" s="417">
        <v>9.7676615741654621E-2</v>
      </c>
      <c r="AD5" s="415" t="s">
        <v>10</v>
      </c>
      <c r="AE5" s="416">
        <v>110.43601916630023</v>
      </c>
      <c r="AF5" s="417">
        <v>0.17437338110792819</v>
      </c>
      <c r="AG5" s="416">
        <v>1067.0753055693694</v>
      </c>
      <c r="AH5" s="417">
        <v>0.12875739546147519</v>
      </c>
      <c r="AI5" s="416">
        <v>928.61317845150893</v>
      </c>
      <c r="AJ5" s="417">
        <v>9.669628063628348E-2</v>
      </c>
      <c r="AK5" s="413"/>
    </row>
    <row r="6" spans="1:37" x14ac:dyDescent="0.2">
      <c r="A6" s="414">
        <v>97224</v>
      </c>
      <c r="B6" s="415" t="s">
        <v>19</v>
      </c>
      <c r="C6" s="797">
        <v>1033.48258222151</v>
      </c>
      <c r="D6" s="930">
        <v>0.12718669697753457</v>
      </c>
      <c r="E6" s="416">
        <v>641.34786968886101</v>
      </c>
      <c r="F6" s="417">
        <v>8.9481102827452433E-2</v>
      </c>
      <c r="G6" s="418">
        <v>0.10012466316124957</v>
      </c>
      <c r="I6" s="367"/>
      <c r="J6" s="415" t="s">
        <v>19</v>
      </c>
      <c r="K6" s="419">
        <v>588.23898140123856</v>
      </c>
      <c r="L6" s="417">
        <v>0.11051095937449376</v>
      </c>
      <c r="M6" s="419">
        <v>280.2729602793554</v>
      </c>
      <c r="N6" s="417">
        <v>0.16867182444250334</v>
      </c>
      <c r="O6" s="416">
        <v>20.00515786643863</v>
      </c>
      <c r="P6" s="417">
        <v>1.7530476377187774E-2</v>
      </c>
      <c r="R6" s="415" t="s">
        <v>19</v>
      </c>
      <c r="S6" s="416">
        <v>77.473537919321132</v>
      </c>
      <c r="T6" s="417">
        <v>0.43969733841886766</v>
      </c>
      <c r="U6" s="416">
        <v>277.71946060542257</v>
      </c>
      <c r="V6" s="417">
        <v>0.32173165885231214</v>
      </c>
      <c r="W6" s="416">
        <v>425.55269320200352</v>
      </c>
      <c r="X6" s="417">
        <v>0.16568749426376198</v>
      </c>
      <c r="Y6" s="416">
        <v>187.75695940981447</v>
      </c>
      <c r="Z6" s="417">
        <v>5.9785585834407372E-2</v>
      </c>
      <c r="AA6" s="416">
        <v>64.979931084947523</v>
      </c>
      <c r="AB6" s="417">
        <v>4.7175712964540373E-2</v>
      </c>
      <c r="AD6" s="415" t="s">
        <v>19</v>
      </c>
      <c r="AE6" s="416">
        <v>22.553195104187072</v>
      </c>
      <c r="AF6" s="417">
        <v>0.19157179627992668</v>
      </c>
      <c r="AG6" s="416">
        <v>465.6115114137051</v>
      </c>
      <c r="AH6" s="417">
        <v>0.11037237478137203</v>
      </c>
      <c r="AI6" s="416">
        <v>400.35239302914027</v>
      </c>
      <c r="AJ6" s="417">
        <v>0.11473913239468073</v>
      </c>
      <c r="AK6" s="413"/>
    </row>
    <row r="7" spans="1:37" x14ac:dyDescent="0.2">
      <c r="A7" s="414">
        <v>97229</v>
      </c>
      <c r="B7" s="420" t="s">
        <v>24</v>
      </c>
      <c r="C7" s="797">
        <v>1612.1901431004801</v>
      </c>
      <c r="D7" s="931">
        <v>0.1448186661756691</v>
      </c>
      <c r="E7" s="421">
        <v>1357.93273030001</v>
      </c>
      <c r="F7" s="422">
        <v>0.12560830737976436</v>
      </c>
      <c r="G7" s="423">
        <v>3.4921956960541234E-2</v>
      </c>
      <c r="I7" s="367"/>
      <c r="J7" s="420" t="s">
        <v>24</v>
      </c>
      <c r="K7" s="424">
        <v>528.83053116403926</v>
      </c>
      <c r="L7" s="422">
        <v>0.12026814464697087</v>
      </c>
      <c r="M7" s="424">
        <v>1066.0377133066299</v>
      </c>
      <c r="N7" s="422">
        <v>0.22452765260192847</v>
      </c>
      <c r="O7" s="421">
        <v>7.3906410396003697</v>
      </c>
      <c r="P7" s="422">
        <v>3.7186245104674576E-3</v>
      </c>
      <c r="R7" s="420" t="s">
        <v>24</v>
      </c>
      <c r="S7" s="421">
        <v>620.50997635219517</v>
      </c>
      <c r="T7" s="422">
        <v>0.43384480607366338</v>
      </c>
      <c r="U7" s="421">
        <v>228.2783690091909</v>
      </c>
      <c r="V7" s="422">
        <v>0.15241654074509414</v>
      </c>
      <c r="W7" s="421">
        <v>413.12634851424002</v>
      </c>
      <c r="X7" s="422">
        <v>0.13538337388849844</v>
      </c>
      <c r="Y7" s="421">
        <v>225.70590041469328</v>
      </c>
      <c r="Z7" s="422">
        <v>6.7568689698178794E-2</v>
      </c>
      <c r="AA7" s="421">
        <v>124.56954881015517</v>
      </c>
      <c r="AB7" s="422">
        <v>6.8725428463415408E-2</v>
      </c>
      <c r="AD7" s="420" t="s">
        <v>24</v>
      </c>
      <c r="AE7" s="421">
        <v>54.066022178224934</v>
      </c>
      <c r="AF7" s="422">
        <v>0.1401600866330304</v>
      </c>
      <c r="AG7" s="421">
        <v>852.08072243067159</v>
      </c>
      <c r="AH7" s="422">
        <v>0.13408420031623697</v>
      </c>
      <c r="AI7" s="421">
        <v>696.11214090137298</v>
      </c>
      <c r="AJ7" s="422">
        <v>0.16169546582121477</v>
      </c>
      <c r="AK7" s="413"/>
    </row>
    <row r="8" spans="1:37" ht="13.5" thickBot="1" x14ac:dyDescent="0.25">
      <c r="A8" s="3"/>
      <c r="B8" s="36" t="s">
        <v>34</v>
      </c>
      <c r="C8" s="798">
        <v>12768.302459325731</v>
      </c>
      <c r="D8" s="932">
        <v>0.14920413063577725</v>
      </c>
      <c r="E8" s="48">
        <v>9059.7412687595006</v>
      </c>
      <c r="F8" s="53">
        <v>0.11374493145031726</v>
      </c>
      <c r="G8" s="368">
        <v>7.1034531704567083E-2</v>
      </c>
      <c r="I8" s="367"/>
      <c r="J8" s="36" t="s">
        <v>34</v>
      </c>
      <c r="K8" s="68">
        <v>6340.5351032271919</v>
      </c>
      <c r="L8" s="53">
        <v>0.16909069444401206</v>
      </c>
      <c r="M8" s="68">
        <v>5741.367156480188</v>
      </c>
      <c r="N8" s="53">
        <v>0.16945472663444527</v>
      </c>
      <c r="O8" s="68">
        <v>85.453451075866312</v>
      </c>
      <c r="P8" s="53">
        <v>6.0192019872511117E-3</v>
      </c>
      <c r="R8" s="36" t="s">
        <v>34</v>
      </c>
      <c r="S8" s="48">
        <v>2051.0824088213358</v>
      </c>
      <c r="T8" s="53">
        <v>0.41641240850834205</v>
      </c>
      <c r="U8" s="48">
        <v>2857.1832350291256</v>
      </c>
      <c r="V8" s="53">
        <v>0.22338920892661304</v>
      </c>
      <c r="W8" s="48">
        <v>4204.3624961851692</v>
      </c>
      <c r="X8" s="53">
        <v>0.15174235084541812</v>
      </c>
      <c r="Y8" s="48">
        <v>2305.3717216190039</v>
      </c>
      <c r="Z8" s="53">
        <v>8.3217021884910106E-2</v>
      </c>
      <c r="AA8" s="48">
        <v>1350.3025976710896</v>
      </c>
      <c r="AB8" s="53">
        <v>0.10845863015643224</v>
      </c>
      <c r="AD8" s="36" t="s">
        <v>34</v>
      </c>
      <c r="AE8" s="48">
        <v>1088.7515945352188</v>
      </c>
      <c r="AF8" s="53">
        <v>0.22156245274891487</v>
      </c>
      <c r="AG8" s="48">
        <v>7635.6495502522775</v>
      </c>
      <c r="AH8" s="53">
        <v>0.14840593649331774</v>
      </c>
      <c r="AI8" s="48">
        <v>3442.9545659957503</v>
      </c>
      <c r="AJ8" s="53">
        <v>0.12800276132939808</v>
      </c>
      <c r="AK8" s="413"/>
    </row>
    <row r="9" spans="1:37" x14ac:dyDescent="0.2">
      <c r="A9" s="414">
        <v>97212</v>
      </c>
      <c r="B9" s="408" t="s">
        <v>9</v>
      </c>
      <c r="C9" s="799">
        <v>928.77000248552201</v>
      </c>
      <c r="D9" s="929">
        <v>0.17488894466395688</v>
      </c>
      <c r="E9" s="409">
        <v>614.19621986657603</v>
      </c>
      <c r="F9" s="410">
        <v>0.12266566527482119</v>
      </c>
      <c r="G9" s="425">
        <v>8.6226035717916982E-2</v>
      </c>
      <c r="I9" s="367"/>
      <c r="J9" s="408" t="s">
        <v>9</v>
      </c>
      <c r="K9" s="412">
        <v>685.93859601539441</v>
      </c>
      <c r="L9" s="410">
        <v>0.1886037600806372</v>
      </c>
      <c r="M9" s="412">
        <v>165.11668666541769</v>
      </c>
      <c r="N9" s="410">
        <v>0.2664772981973435</v>
      </c>
      <c r="O9" s="409">
        <v>25.118259115112533</v>
      </c>
      <c r="P9" s="410">
        <v>2.3829780317660837E-2</v>
      </c>
      <c r="R9" s="408" t="s">
        <v>9</v>
      </c>
      <c r="S9" s="409">
        <v>52.584977090233835</v>
      </c>
      <c r="T9" s="410">
        <v>0.49990610875974106</v>
      </c>
      <c r="U9" s="409">
        <v>157.68806611433044</v>
      </c>
      <c r="V9" s="410">
        <v>0.31971773529372055</v>
      </c>
      <c r="W9" s="409">
        <v>473.02836172058238</v>
      </c>
      <c r="X9" s="410">
        <v>0.26323285257688583</v>
      </c>
      <c r="Y9" s="409">
        <v>200.3577195525861</v>
      </c>
      <c r="Z9" s="410">
        <v>9.6544009568100872E-2</v>
      </c>
      <c r="AA9" s="409">
        <v>45.110878007789481</v>
      </c>
      <c r="AB9" s="410">
        <v>5.3707769660948403E-2</v>
      </c>
      <c r="AD9" s="408" t="s">
        <v>9</v>
      </c>
      <c r="AE9" s="409">
        <v>57.619628082636417</v>
      </c>
      <c r="AF9" s="410">
        <v>0.19833996685080488</v>
      </c>
      <c r="AG9" s="409">
        <v>535.76796908900224</v>
      </c>
      <c r="AH9" s="410">
        <v>0.19684790953969158</v>
      </c>
      <c r="AI9" s="409">
        <v>282.785944624286</v>
      </c>
      <c r="AJ9" s="410">
        <v>0.130427192494634</v>
      </c>
      <c r="AK9" s="413"/>
    </row>
    <row r="10" spans="1:37" x14ac:dyDescent="0.2">
      <c r="A10" s="414">
        <v>97222</v>
      </c>
      <c r="B10" s="415" t="s">
        <v>17</v>
      </c>
      <c r="C10" s="797">
        <v>1693.0192691401901</v>
      </c>
      <c r="D10" s="930">
        <v>0.14532063058448472</v>
      </c>
      <c r="E10" s="416">
        <v>1102.38107839588</v>
      </c>
      <c r="F10" s="417">
        <v>0.10572128081310614</v>
      </c>
      <c r="G10" s="426">
        <v>8.9597329514453206E-2</v>
      </c>
      <c r="I10" s="367"/>
      <c r="J10" s="415" t="s">
        <v>17</v>
      </c>
      <c r="K10" s="419">
        <v>731.65163075490705</v>
      </c>
      <c r="L10" s="417">
        <v>0.12202428915019338</v>
      </c>
      <c r="M10" s="419">
        <v>679.05151063433311</v>
      </c>
      <c r="N10" s="417">
        <v>0.20137294510459616</v>
      </c>
      <c r="O10" s="416">
        <v>14.993094889066739</v>
      </c>
      <c r="P10" s="417">
        <v>6.5696554184871631E-3</v>
      </c>
      <c r="R10" s="415" t="s">
        <v>17</v>
      </c>
      <c r="S10" s="416">
        <v>102.40338513807082</v>
      </c>
      <c r="T10" s="417">
        <v>0.34174727614217015</v>
      </c>
      <c r="U10" s="416">
        <v>374.44048801098711</v>
      </c>
      <c r="V10" s="417">
        <v>0.29824872216846332</v>
      </c>
      <c r="W10" s="416">
        <v>816.63426500258538</v>
      </c>
      <c r="X10" s="417">
        <v>0.20345503299152232</v>
      </c>
      <c r="Y10" s="416">
        <v>334.59001866909574</v>
      </c>
      <c r="Z10" s="417">
        <v>7.0403870590523082E-2</v>
      </c>
      <c r="AA10" s="416">
        <v>64.95111231944513</v>
      </c>
      <c r="AB10" s="417">
        <v>4.8877556768344856E-2</v>
      </c>
      <c r="AD10" s="415" t="s">
        <v>17</v>
      </c>
      <c r="AE10" s="416">
        <v>34.922334569528367</v>
      </c>
      <c r="AF10" s="417">
        <v>0.19428633019177352</v>
      </c>
      <c r="AG10" s="416">
        <v>811.38384132516887</v>
      </c>
      <c r="AH10" s="417">
        <v>0.15051873026737581</v>
      </c>
      <c r="AI10" s="416">
        <v>579.39006038360981</v>
      </c>
      <c r="AJ10" s="417">
        <v>0.10350464718202683</v>
      </c>
      <c r="AK10" s="413"/>
    </row>
    <row r="11" spans="1:37" x14ac:dyDescent="0.2">
      <c r="A11" s="414">
        <v>97228</v>
      </c>
      <c r="B11" s="415" t="s">
        <v>23</v>
      </c>
      <c r="C11" s="797">
        <v>1424.7238470867001</v>
      </c>
      <c r="D11" s="930">
        <v>0.1667340704690366</v>
      </c>
      <c r="E11" s="416">
        <v>1281.8749976040799</v>
      </c>
      <c r="F11" s="417">
        <v>0.15281363836133502</v>
      </c>
      <c r="G11" s="426">
        <v>2.1355667971473258E-2</v>
      </c>
      <c r="I11" s="367"/>
      <c r="J11" s="415" t="s">
        <v>23</v>
      </c>
      <c r="K11" s="419">
        <v>1209.4064492368873</v>
      </c>
      <c r="L11" s="417">
        <v>0.20169809876694822</v>
      </c>
      <c r="M11" s="419">
        <v>172.760142576487</v>
      </c>
      <c r="N11" s="417">
        <v>0.17649250112256007</v>
      </c>
      <c r="O11" s="416">
        <v>20.018675416834999</v>
      </c>
      <c r="P11" s="417">
        <v>1.2751459072264779E-2</v>
      </c>
      <c r="R11" s="415" t="s">
        <v>23</v>
      </c>
      <c r="S11" s="416">
        <v>52.587103969056308</v>
      </c>
      <c r="T11" s="417">
        <v>0.72418197291696973</v>
      </c>
      <c r="U11" s="416">
        <v>205.19247228048351</v>
      </c>
      <c r="V11" s="417">
        <v>0.38668219603317872</v>
      </c>
      <c r="W11" s="416">
        <v>676.35882456093805</v>
      </c>
      <c r="X11" s="417">
        <v>0.24438047498622573</v>
      </c>
      <c r="Y11" s="416">
        <v>302.92718860276955</v>
      </c>
      <c r="Z11" s="417">
        <v>9.9921070921599228E-2</v>
      </c>
      <c r="AA11" s="416">
        <v>187.6582576734483</v>
      </c>
      <c r="AB11" s="417">
        <v>8.7596174812619221E-2</v>
      </c>
      <c r="AD11" s="415" t="s">
        <v>23</v>
      </c>
      <c r="AE11" s="416">
        <v>85.117225445634531</v>
      </c>
      <c r="AF11" s="417">
        <v>0.23941525893928689</v>
      </c>
      <c r="AG11" s="416">
        <v>848.99437536408141</v>
      </c>
      <c r="AH11" s="417">
        <v>0.16500221967553519</v>
      </c>
      <c r="AI11" s="416">
        <v>468.07366642049345</v>
      </c>
      <c r="AJ11" s="417">
        <v>0.16147254214607223</v>
      </c>
      <c r="AK11" s="413"/>
    </row>
    <row r="12" spans="1:37" x14ac:dyDescent="0.2">
      <c r="A12" s="414">
        <v>97230</v>
      </c>
      <c r="B12" s="420" t="s">
        <v>25</v>
      </c>
      <c r="C12" s="797">
        <v>942.97732147527302</v>
      </c>
      <c r="D12" s="931">
        <v>0.13671181570875438</v>
      </c>
      <c r="E12" s="416">
        <v>737.98090387898708</v>
      </c>
      <c r="F12" s="422">
        <v>0.11219434751858552</v>
      </c>
      <c r="G12" s="427">
        <v>5.0246456233019154E-2</v>
      </c>
      <c r="I12" s="367"/>
      <c r="J12" s="420" t="s">
        <v>25</v>
      </c>
      <c r="K12" s="424">
        <v>654.30250231847504</v>
      </c>
      <c r="L12" s="422">
        <v>0.18606504128828427</v>
      </c>
      <c r="M12" s="424">
        <v>261.344714643207</v>
      </c>
      <c r="N12" s="422">
        <v>0.12909312247474813</v>
      </c>
      <c r="O12" s="416">
        <v>7.4478899952584108</v>
      </c>
      <c r="P12" s="422">
        <v>5.4902644197687778E-3</v>
      </c>
      <c r="R12" s="420" t="s">
        <v>25</v>
      </c>
      <c r="S12" s="416">
        <v>22.558165545522389</v>
      </c>
      <c r="T12" s="422">
        <v>0.13996262728526673</v>
      </c>
      <c r="U12" s="416">
        <v>157.46459432696673</v>
      </c>
      <c r="V12" s="422">
        <v>0.20301599960644864</v>
      </c>
      <c r="W12" s="416">
        <v>375.36879156181067</v>
      </c>
      <c r="X12" s="422">
        <v>0.1695868488897313</v>
      </c>
      <c r="Y12" s="416">
        <v>274.98813651870154</v>
      </c>
      <c r="Z12" s="422">
        <v>0.10696709487341384</v>
      </c>
      <c r="AA12" s="416">
        <v>112.59763352227098</v>
      </c>
      <c r="AB12" s="422">
        <v>9.5701373337394618E-2</v>
      </c>
      <c r="AD12" s="420" t="s">
        <v>25</v>
      </c>
      <c r="AE12" s="416">
        <v>52.465311708388683</v>
      </c>
      <c r="AF12" s="422">
        <v>0.23041729168291167</v>
      </c>
      <c r="AG12" s="416">
        <v>510.69371933389391</v>
      </c>
      <c r="AH12" s="422">
        <v>0.14622736995248165</v>
      </c>
      <c r="AI12" s="416">
        <v>359.93607591465803</v>
      </c>
      <c r="AJ12" s="422">
        <v>0.12080105535983311</v>
      </c>
      <c r="AK12" s="413"/>
    </row>
    <row r="13" spans="1:37" x14ac:dyDescent="0.2">
      <c r="A13" s="3"/>
      <c r="B13" s="37" t="s">
        <v>35</v>
      </c>
      <c r="C13" s="800">
        <v>4989.4904401876847</v>
      </c>
      <c r="D13" s="933">
        <v>0.153980918876965</v>
      </c>
      <c r="E13" s="32">
        <v>3736.4331997455229</v>
      </c>
      <c r="F13" s="27">
        <v>0.12290696022230263</v>
      </c>
      <c r="G13" s="369">
        <v>5.954594690370052E-2</v>
      </c>
      <c r="I13" s="367"/>
      <c r="J13" s="37" t="s">
        <v>35</v>
      </c>
      <c r="K13" s="26">
        <v>3281.2991783256634</v>
      </c>
      <c r="L13" s="27">
        <v>0.17138723619338095</v>
      </c>
      <c r="M13" s="26">
        <v>1278.2730545194447</v>
      </c>
      <c r="N13" s="27">
        <v>0.18273950954517912</v>
      </c>
      <c r="O13" s="26">
        <v>67.577919416272678</v>
      </c>
      <c r="P13" s="27">
        <v>1.079050725037136E-2</v>
      </c>
      <c r="R13" s="37" t="s">
        <v>35</v>
      </c>
      <c r="S13" s="32">
        <v>230.13363174288335</v>
      </c>
      <c r="T13" s="27">
        <v>0.36035807131393027</v>
      </c>
      <c r="U13" s="32">
        <v>894.78562073276794</v>
      </c>
      <c r="V13" s="27">
        <v>0.29289702493358294</v>
      </c>
      <c r="W13" s="32">
        <v>2341.3902428459164</v>
      </c>
      <c r="X13" s="27">
        <v>0.21695800297995746</v>
      </c>
      <c r="Y13" s="32">
        <v>1112.863063343153</v>
      </c>
      <c r="Z13" s="27">
        <v>8.9529154254644916E-2</v>
      </c>
      <c r="AA13" s="32">
        <v>410.31788152295388</v>
      </c>
      <c r="AB13" s="27">
        <v>7.4771165798513214E-2</v>
      </c>
      <c r="AD13" s="37" t="s">
        <v>35</v>
      </c>
      <c r="AE13" s="32">
        <v>230.124499806188</v>
      </c>
      <c r="AF13" s="27">
        <v>0.21844337147009438</v>
      </c>
      <c r="AG13" s="32">
        <v>2706.8399051121464</v>
      </c>
      <c r="AH13" s="27">
        <v>0.1616010893409732</v>
      </c>
      <c r="AI13" s="32">
        <v>1690.1857473430473</v>
      </c>
      <c r="AJ13" s="27">
        <v>0.12387548565073461</v>
      </c>
      <c r="AK13" s="413"/>
    </row>
    <row r="14" spans="1:37" x14ac:dyDescent="0.2">
      <c r="A14" s="414">
        <v>97201</v>
      </c>
      <c r="B14" s="428" t="s">
        <v>32</v>
      </c>
      <c r="C14" s="797">
        <v>194</v>
      </c>
      <c r="D14" s="934">
        <v>0.19917864476386038</v>
      </c>
      <c r="E14" s="416">
        <v>106</v>
      </c>
      <c r="F14" s="429">
        <v>0.13572343149807939</v>
      </c>
      <c r="G14" s="430">
        <v>0.12849378843124559</v>
      </c>
      <c r="I14" s="367"/>
      <c r="J14" s="428" t="s">
        <v>32</v>
      </c>
      <c r="K14" s="431">
        <v>151</v>
      </c>
      <c r="L14" s="429">
        <v>0.24121405750798722</v>
      </c>
      <c r="M14" s="431">
        <v>23</v>
      </c>
      <c r="N14" s="429">
        <v>0.1619718309859155</v>
      </c>
      <c r="O14" s="416">
        <v>0</v>
      </c>
      <c r="P14" s="429">
        <v>0</v>
      </c>
      <c r="R14" s="428" t="s">
        <v>32</v>
      </c>
      <c r="S14" s="416">
        <v>1</v>
      </c>
      <c r="T14" s="429">
        <v>6.25E-2</v>
      </c>
      <c r="U14" s="416">
        <v>33</v>
      </c>
      <c r="V14" s="429">
        <v>0.52380952380952384</v>
      </c>
      <c r="W14" s="416">
        <v>68</v>
      </c>
      <c r="X14" s="429">
        <v>0.24028268551236748</v>
      </c>
      <c r="Y14" s="416">
        <v>81</v>
      </c>
      <c r="Z14" s="429">
        <v>0.20149253731343283</v>
      </c>
      <c r="AA14" s="416">
        <v>11</v>
      </c>
      <c r="AB14" s="429">
        <v>5.2380952380952382E-2</v>
      </c>
      <c r="AD14" s="428" t="s">
        <v>32</v>
      </c>
      <c r="AE14" s="416">
        <v>22</v>
      </c>
      <c r="AF14" s="429">
        <v>0.27160493827160492</v>
      </c>
      <c r="AG14" s="416">
        <v>95</v>
      </c>
      <c r="AH14" s="429">
        <v>0.19038076152304609</v>
      </c>
      <c r="AI14" s="416">
        <v>57</v>
      </c>
      <c r="AJ14" s="429">
        <v>0.19453924914675769</v>
      </c>
      <c r="AK14" s="413"/>
    </row>
    <row r="15" spans="1:37" x14ac:dyDescent="0.2">
      <c r="A15" s="414">
        <v>97203</v>
      </c>
      <c r="B15" s="415" t="s">
        <v>1</v>
      </c>
      <c r="C15" s="797">
        <v>210.72085390262501</v>
      </c>
      <c r="D15" s="930">
        <v>0.12289584544350035</v>
      </c>
      <c r="E15" s="416">
        <v>347.28533372163099</v>
      </c>
      <c r="F15" s="417">
        <v>0.18935737184039789</v>
      </c>
      <c r="G15" s="426">
        <v>-9.5092443332184251E-2</v>
      </c>
      <c r="I15" s="367"/>
      <c r="J15" s="415" t="s">
        <v>1</v>
      </c>
      <c r="K15" s="419">
        <v>202.75241825084558</v>
      </c>
      <c r="L15" s="417">
        <v>0.15626743241383001</v>
      </c>
      <c r="M15" s="419">
        <v>7.9684356517799575</v>
      </c>
      <c r="N15" s="417">
        <v>4.3218067188686614E-2</v>
      </c>
      <c r="O15" s="416">
        <v>0</v>
      </c>
      <c r="P15" s="417">
        <v>0</v>
      </c>
      <c r="R15" s="415" t="s">
        <v>1</v>
      </c>
      <c r="S15" s="416">
        <v>0</v>
      </c>
      <c r="T15" s="417">
        <v>0</v>
      </c>
      <c r="U15" s="416">
        <v>5.312290434519972</v>
      </c>
      <c r="V15" s="417">
        <v>5.7163973863164734E-2</v>
      </c>
      <c r="W15" s="416">
        <v>2.656145217259986</v>
      </c>
      <c r="X15" s="417">
        <v>7.1703323471173797E-3</v>
      </c>
      <c r="Y15" s="416">
        <v>143.43184173203923</v>
      </c>
      <c r="Z15" s="417">
        <v>0.1723633382650453</v>
      </c>
      <c r="AA15" s="416">
        <v>59.320576518806348</v>
      </c>
      <c r="AB15" s="417">
        <v>0.14388195508697491</v>
      </c>
      <c r="AD15" s="415" t="s">
        <v>1</v>
      </c>
      <c r="AE15" s="416">
        <v>34.52988782437982</v>
      </c>
      <c r="AF15" s="417">
        <v>0.17022556747647818</v>
      </c>
      <c r="AG15" s="416">
        <v>124.83882521121933</v>
      </c>
      <c r="AH15" s="417">
        <v>0.12628634151913321</v>
      </c>
      <c r="AI15" s="416">
        <v>51.352140867026392</v>
      </c>
      <c r="AJ15" s="417">
        <v>9.8879281042887859E-2</v>
      </c>
      <c r="AK15" s="413"/>
    </row>
    <row r="16" spans="1:37" x14ac:dyDescent="0.2">
      <c r="A16" s="414">
        <v>97211</v>
      </c>
      <c r="B16" s="415" t="s">
        <v>30</v>
      </c>
      <c r="C16" s="797">
        <v>87.576303741328999</v>
      </c>
      <c r="D16" s="930">
        <v>0.22456521171614655</v>
      </c>
      <c r="E16" s="416">
        <v>65.902722856059299</v>
      </c>
      <c r="F16" s="417">
        <v>0.16400105428198677</v>
      </c>
      <c r="G16" s="426">
        <v>5.8514107675434301E-2</v>
      </c>
      <c r="I16" s="367"/>
      <c r="J16" s="415" t="s">
        <v>30</v>
      </c>
      <c r="K16" s="419">
        <v>85.413925871173049</v>
      </c>
      <c r="L16" s="417">
        <v>0.33485320456513001</v>
      </c>
      <c r="M16" s="419">
        <v>1.0811889350781401</v>
      </c>
      <c r="N16" s="417">
        <v>3.2496302552734141E-2</v>
      </c>
      <c r="O16" s="416">
        <v>0</v>
      </c>
      <c r="P16" s="417" t="s">
        <v>294</v>
      </c>
      <c r="R16" s="415" t="s">
        <v>30</v>
      </c>
      <c r="S16" s="416">
        <v>0</v>
      </c>
      <c r="T16" s="417">
        <v>0</v>
      </c>
      <c r="U16" s="416">
        <v>1.0811889350781401</v>
      </c>
      <c r="V16" s="417">
        <v>4.0105321571533993E-2</v>
      </c>
      <c r="W16" s="416">
        <v>0</v>
      </c>
      <c r="X16" s="417">
        <v>0</v>
      </c>
      <c r="Y16" s="416">
        <v>85.413925871173063</v>
      </c>
      <c r="Z16" s="417">
        <v>0.44945043962990988</v>
      </c>
      <c r="AA16" s="416">
        <v>1.0811889350781401</v>
      </c>
      <c r="AB16" s="417">
        <v>1.4237176426700198E-2</v>
      </c>
      <c r="AD16" s="415" t="s">
        <v>30</v>
      </c>
      <c r="AE16" s="416">
        <v>11.893078285859541</v>
      </c>
      <c r="AF16" s="417">
        <v>0.20518132639719505</v>
      </c>
      <c r="AG16" s="416">
        <v>55.140635688985142</v>
      </c>
      <c r="AH16" s="417">
        <v>0.24219599996166771</v>
      </c>
      <c r="AI16" s="416">
        <v>19.461400831406522</v>
      </c>
      <c r="AJ16" s="417">
        <v>0.20496597500556507</v>
      </c>
      <c r="AK16" s="413"/>
    </row>
    <row r="17" spans="1:37" x14ac:dyDescent="0.2">
      <c r="A17" s="414">
        <v>97214</v>
      </c>
      <c r="B17" s="415" t="s">
        <v>11</v>
      </c>
      <c r="C17" s="797">
        <v>830.96446746866604</v>
      </c>
      <c r="D17" s="930">
        <v>0.21717130659460165</v>
      </c>
      <c r="E17" s="416">
        <v>374.73767722223101</v>
      </c>
      <c r="F17" s="417">
        <v>0.11197091745126975</v>
      </c>
      <c r="G17" s="426">
        <v>0.17265704923599934</v>
      </c>
      <c r="I17" s="367"/>
      <c r="J17" s="415" t="s">
        <v>11</v>
      </c>
      <c r="K17" s="419">
        <v>691.35350183212745</v>
      </c>
      <c r="L17" s="417">
        <v>0.27543466690499097</v>
      </c>
      <c r="M17" s="419">
        <v>129.55897611070566</v>
      </c>
      <c r="N17" s="417">
        <v>0.31489589049534705</v>
      </c>
      <c r="O17" s="416">
        <v>3.3506631752768699</v>
      </c>
      <c r="P17" s="417">
        <v>3.7030896302033449E-3</v>
      </c>
      <c r="R17" s="415" t="s">
        <v>11</v>
      </c>
      <c r="S17" s="416">
        <v>4.4675509003691598</v>
      </c>
      <c r="T17" s="417">
        <v>0.12744842247524305</v>
      </c>
      <c r="U17" s="416">
        <v>86.000354832106325</v>
      </c>
      <c r="V17" s="417">
        <v>0.34294321611553591</v>
      </c>
      <c r="W17" s="416">
        <v>226.72820819373493</v>
      </c>
      <c r="X17" s="417">
        <v>0.25749817868984259</v>
      </c>
      <c r="Y17" s="416">
        <v>144.0785165369054</v>
      </c>
      <c r="Z17" s="417">
        <v>0.10790545601853457</v>
      </c>
      <c r="AA17" s="416">
        <v>369.68983700554804</v>
      </c>
      <c r="AB17" s="417">
        <v>0.27906381004291281</v>
      </c>
      <c r="AD17" s="415" t="s">
        <v>11</v>
      </c>
      <c r="AE17" s="416">
        <v>74.831477581183421</v>
      </c>
      <c r="AF17" s="417">
        <v>0.23877590459672868</v>
      </c>
      <c r="AG17" s="416">
        <v>466.85906908857714</v>
      </c>
      <c r="AH17" s="417">
        <v>0.22899133460905391</v>
      </c>
      <c r="AI17" s="416">
        <v>282.57259444834938</v>
      </c>
      <c r="AJ17" s="417">
        <v>0.19831161717775619</v>
      </c>
      <c r="AK17" s="413"/>
    </row>
    <row r="18" spans="1:37" x14ac:dyDescent="0.2">
      <c r="A18" s="414">
        <v>97215</v>
      </c>
      <c r="B18" s="415" t="s">
        <v>12</v>
      </c>
      <c r="C18" s="797">
        <v>172.34296761673102</v>
      </c>
      <c r="D18" s="930">
        <v>0.27678000170858186</v>
      </c>
      <c r="E18" s="416">
        <v>88.083720690650196</v>
      </c>
      <c r="F18" s="417">
        <v>0.15317367978254681</v>
      </c>
      <c r="G18" s="426">
        <v>0.14366698219828522</v>
      </c>
      <c r="I18" s="367"/>
      <c r="J18" s="415" t="s">
        <v>12</v>
      </c>
      <c r="K18" s="419">
        <v>169.07063278856529</v>
      </c>
      <c r="L18" s="417">
        <v>0.44022160174827135</v>
      </c>
      <c r="M18" s="419">
        <v>2.18155655211052</v>
      </c>
      <c r="N18" s="417">
        <v>3.3469950068404558E-2</v>
      </c>
      <c r="O18" s="416">
        <v>0</v>
      </c>
      <c r="P18" s="417">
        <v>0</v>
      </c>
      <c r="R18" s="415" t="s">
        <v>12</v>
      </c>
      <c r="S18" s="416">
        <v>0</v>
      </c>
      <c r="T18" s="417" t="e">
        <v>#DIV/0!</v>
      </c>
      <c r="U18" s="416">
        <v>2.18155655211052</v>
      </c>
      <c r="V18" s="417">
        <v>9.3872510430801859E-2</v>
      </c>
      <c r="W18" s="416">
        <v>94.897710016807622</v>
      </c>
      <c r="X18" s="417">
        <v>0.43267432504585795</v>
      </c>
      <c r="Y18" s="416">
        <v>64.355918287260337</v>
      </c>
      <c r="Z18" s="417">
        <v>0.25550991119834821</v>
      </c>
      <c r="AA18" s="416">
        <v>10.9077827605526</v>
      </c>
      <c r="AB18" s="417">
        <v>8.5063548214001666E-2</v>
      </c>
      <c r="AD18" s="415" t="s">
        <v>12</v>
      </c>
      <c r="AE18" s="416">
        <v>15.270895864773641</v>
      </c>
      <c r="AF18" s="417">
        <v>0.36062633659569393</v>
      </c>
      <c r="AG18" s="416">
        <v>133.07494967874172</v>
      </c>
      <c r="AH18" s="417">
        <v>0.34758957253096257</v>
      </c>
      <c r="AI18" s="416">
        <v>22.906343797160464</v>
      </c>
      <c r="AJ18" s="417">
        <v>0.12844593251505809</v>
      </c>
      <c r="AK18" s="413"/>
    </row>
    <row r="19" spans="1:37" x14ac:dyDescent="0.2">
      <c r="A19" s="414">
        <v>97216</v>
      </c>
      <c r="B19" s="420" t="s">
        <v>13</v>
      </c>
      <c r="C19" s="797">
        <v>254.576613671026</v>
      </c>
      <c r="D19" s="931">
        <v>0.14362349619448228</v>
      </c>
      <c r="E19" s="416">
        <v>200.130454763237</v>
      </c>
      <c r="F19" s="422">
        <v>0.12177878656544516</v>
      </c>
      <c r="G19" s="427">
        <v>4.9303362610851664E-2</v>
      </c>
      <c r="I19" s="367"/>
      <c r="J19" s="420" t="s">
        <v>13</v>
      </c>
      <c r="K19" s="424">
        <v>212.93582927873896</v>
      </c>
      <c r="L19" s="422">
        <v>0.17597756141651655</v>
      </c>
      <c r="M19" s="424">
        <v>34.069732684598229</v>
      </c>
      <c r="N19" s="422">
        <v>0.12718929956173056</v>
      </c>
      <c r="O19" s="416">
        <v>0.946381463461062</v>
      </c>
      <c r="P19" s="422">
        <v>3.2119451590404986E-3</v>
      </c>
      <c r="R19" s="420" t="s">
        <v>13</v>
      </c>
      <c r="S19" s="416">
        <v>36.908877074981419</v>
      </c>
      <c r="T19" s="422">
        <v>0.70783082633650085</v>
      </c>
      <c r="U19" s="416">
        <v>2.8391443903831859</v>
      </c>
      <c r="V19" s="422">
        <v>2.2733187605307046E-2</v>
      </c>
      <c r="W19" s="416">
        <v>67.193083905735406</v>
      </c>
      <c r="X19" s="422">
        <v>0.15335388598260061</v>
      </c>
      <c r="Y19" s="416">
        <v>133.43978634800973</v>
      </c>
      <c r="Z19" s="422">
        <v>0.18204165536384009</v>
      </c>
      <c r="AA19" s="416">
        <v>14.19572195191593</v>
      </c>
      <c r="AB19" s="422">
        <v>3.3455288347017054E-2</v>
      </c>
      <c r="AD19" s="420" t="s">
        <v>13</v>
      </c>
      <c r="AE19" s="416">
        <v>14.195721951915928</v>
      </c>
      <c r="AF19" s="422">
        <v>0.1778923742257367</v>
      </c>
      <c r="AG19" s="416">
        <v>143.84998244608144</v>
      </c>
      <c r="AH19" s="422">
        <v>0.15056409253609773</v>
      </c>
      <c r="AI19" s="416">
        <v>89.906239028800883</v>
      </c>
      <c r="AJ19" s="422">
        <v>0.13926151293037886</v>
      </c>
      <c r="AK19" s="413"/>
    </row>
    <row r="20" spans="1:37" x14ac:dyDescent="0.2">
      <c r="A20" s="3"/>
      <c r="B20" s="37" t="s">
        <v>36</v>
      </c>
      <c r="C20" s="800">
        <v>1750.1812064003773</v>
      </c>
      <c r="D20" s="933">
        <v>0.18818912199729354</v>
      </c>
      <c r="E20" s="32">
        <v>1182.1399092538086</v>
      </c>
      <c r="F20" s="27">
        <v>0.13774553146977908</v>
      </c>
      <c r="G20" s="369">
        <v>8.1640218753263216E-2</v>
      </c>
      <c r="I20" s="367"/>
      <c r="J20" s="37" t="s">
        <v>36</v>
      </c>
      <c r="K20" s="26">
        <v>1512.5263080214504</v>
      </c>
      <c r="L20" s="27">
        <v>0.24074579357117817</v>
      </c>
      <c r="M20" s="26">
        <v>197.8598899342725</v>
      </c>
      <c r="N20" s="27">
        <v>0.17920001202849073</v>
      </c>
      <c r="O20" s="26">
        <v>4.2970446387379315</v>
      </c>
      <c r="P20" s="27">
        <v>2.2458573486928094E-3</v>
      </c>
      <c r="R20" s="37" t="s">
        <v>36</v>
      </c>
      <c r="S20" s="32">
        <v>42.37642797535058</v>
      </c>
      <c r="T20" s="27">
        <v>0.38194019196727302</v>
      </c>
      <c r="U20" s="32">
        <v>130.41453514419814</v>
      </c>
      <c r="V20" s="27">
        <v>0.22416072018273089</v>
      </c>
      <c r="W20" s="32">
        <v>459.47514733353796</v>
      </c>
      <c r="X20" s="27">
        <v>0.20085980982197768</v>
      </c>
      <c r="Y20" s="32">
        <v>651.71998877538772</v>
      </c>
      <c r="Z20" s="27">
        <v>0.17405616410226102</v>
      </c>
      <c r="AA20" s="32">
        <v>466.19510717190104</v>
      </c>
      <c r="AB20" s="27">
        <v>0.1810095225102408</v>
      </c>
      <c r="AD20" s="37" t="s">
        <v>36</v>
      </c>
      <c r="AE20" s="32">
        <v>172.7210615081124</v>
      </c>
      <c r="AF20" s="27">
        <v>0.22219133353543627</v>
      </c>
      <c r="AG20" s="32">
        <v>1018.7634621136046</v>
      </c>
      <c r="AH20" s="27">
        <v>0.20006241673555261</v>
      </c>
      <c r="AI20" s="32">
        <v>523.19871897274368</v>
      </c>
      <c r="AJ20" s="27">
        <v>0.16577326478297041</v>
      </c>
      <c r="AK20" s="413"/>
    </row>
    <row r="21" spans="1:37" x14ac:dyDescent="0.2">
      <c r="A21" s="414">
        <v>97234</v>
      </c>
      <c r="B21" s="428" t="s">
        <v>2</v>
      </c>
      <c r="C21" s="797">
        <v>312.58229903441003</v>
      </c>
      <c r="D21" s="934">
        <v>0.32168035254626293</v>
      </c>
      <c r="E21" s="416">
        <v>137.25324051353601</v>
      </c>
      <c r="F21" s="429">
        <v>0.18985365548049882</v>
      </c>
      <c r="G21" s="430">
        <v>0.17893091102757053</v>
      </c>
      <c r="I21" s="367"/>
      <c r="J21" s="428" t="s">
        <v>2</v>
      </c>
      <c r="K21" s="431">
        <v>103.45250466263408</v>
      </c>
      <c r="L21" s="429">
        <v>0.22677678473274931</v>
      </c>
      <c r="M21" s="431">
        <v>21.13545794182847</v>
      </c>
      <c r="N21" s="429">
        <v>0.13001564183837933</v>
      </c>
      <c r="O21" s="416">
        <v>2.2247850465082601</v>
      </c>
      <c r="P21" s="429">
        <v>6.3030477669787574E-3</v>
      </c>
      <c r="R21" s="428" t="s">
        <v>2</v>
      </c>
      <c r="S21" s="416">
        <v>0</v>
      </c>
      <c r="T21" s="429">
        <v>0</v>
      </c>
      <c r="U21" s="416">
        <v>170.19605605788189</v>
      </c>
      <c r="V21" s="429">
        <v>0.68378595424184963</v>
      </c>
      <c r="W21" s="416">
        <v>12.236317755795429</v>
      </c>
      <c r="X21" s="429">
        <v>6.9123151495942045E-2</v>
      </c>
      <c r="Y21" s="416">
        <v>130.14992522073322</v>
      </c>
      <c r="Z21" s="429">
        <v>0.37109405106358351</v>
      </c>
      <c r="AA21" s="416">
        <v>0</v>
      </c>
      <c r="AB21" s="429">
        <v>0</v>
      </c>
      <c r="AD21" s="428" t="s">
        <v>2</v>
      </c>
      <c r="AE21" s="416">
        <v>24.472635511590859</v>
      </c>
      <c r="AF21" s="429">
        <v>0.34228395173529075</v>
      </c>
      <c r="AG21" s="416">
        <v>71.193121488264325</v>
      </c>
      <c r="AH21" s="429">
        <v>0.18112246258877848</v>
      </c>
      <c r="AI21" s="416">
        <v>31.14699065111564</v>
      </c>
      <c r="AJ21" s="429">
        <v>0.11134779621568315</v>
      </c>
      <c r="AK21" s="413"/>
    </row>
    <row r="22" spans="1:37" x14ac:dyDescent="0.2">
      <c r="A22" s="414">
        <v>97204</v>
      </c>
      <c r="B22" s="415" t="s">
        <v>3</v>
      </c>
      <c r="C22" s="797">
        <v>228.67105367532599</v>
      </c>
      <c r="D22" s="930">
        <v>0.11272887385745098</v>
      </c>
      <c r="E22" s="416">
        <v>342.678202787408</v>
      </c>
      <c r="F22" s="417">
        <v>0.18689601999606184</v>
      </c>
      <c r="G22" s="426">
        <v>-7.7715430827427379E-2</v>
      </c>
      <c r="I22" s="367"/>
      <c r="J22" s="415" t="s">
        <v>3</v>
      </c>
      <c r="K22" s="419">
        <v>182.51726302525927</v>
      </c>
      <c r="L22" s="417">
        <v>0.14226715134187021</v>
      </c>
      <c r="M22" s="419">
        <v>40.909041712558107</v>
      </c>
      <c r="N22" s="417">
        <v>0.15274931714847445</v>
      </c>
      <c r="O22" s="416">
        <v>3.1468493625044696</v>
      </c>
      <c r="P22" s="417">
        <v>6.5865727503526539E-3</v>
      </c>
      <c r="R22" s="415" t="s">
        <v>3</v>
      </c>
      <c r="S22" s="416">
        <v>14.68529702502086</v>
      </c>
      <c r="T22" s="417">
        <v>0.30527917856419734</v>
      </c>
      <c r="U22" s="416">
        <v>54.545388950077474</v>
      </c>
      <c r="V22" s="417">
        <v>0.19759107400949796</v>
      </c>
      <c r="W22" s="416">
        <v>91.258631512629634</v>
      </c>
      <c r="X22" s="417">
        <v>0.14556499422158686</v>
      </c>
      <c r="Y22" s="416">
        <v>39.860091925056622</v>
      </c>
      <c r="Z22" s="417">
        <v>6.1996212158572588E-2</v>
      </c>
      <c r="AA22" s="416">
        <v>28.321644262540229</v>
      </c>
      <c r="AB22" s="417">
        <v>6.5185551895978563E-2</v>
      </c>
      <c r="AD22" s="415" t="s">
        <v>3</v>
      </c>
      <c r="AE22" s="416">
        <v>63.985937037590887</v>
      </c>
      <c r="AF22" s="417">
        <v>0.26682607145401804</v>
      </c>
      <c r="AG22" s="416">
        <v>105.94392853765049</v>
      </c>
      <c r="AH22" s="417">
        <v>0.10779929229557079</v>
      </c>
      <c r="AI22" s="416">
        <v>56.64328852508045</v>
      </c>
      <c r="AJ22" s="417">
        <v>7.1186926668302911E-2</v>
      </c>
      <c r="AK22" s="413"/>
    </row>
    <row r="23" spans="1:37" x14ac:dyDescent="0.2">
      <c r="A23" s="414">
        <v>97205</v>
      </c>
      <c r="B23" s="415" t="s">
        <v>4</v>
      </c>
      <c r="C23" s="797">
        <v>236.75609906025801</v>
      </c>
      <c r="D23" s="930">
        <v>0.11358367853131474</v>
      </c>
      <c r="E23" s="416">
        <v>256.82702450316503</v>
      </c>
      <c r="F23" s="417">
        <v>0.12336093035598526</v>
      </c>
      <c r="G23" s="426">
        <v>-1.6142748146999342E-2</v>
      </c>
      <c r="I23" s="367"/>
      <c r="J23" s="415" t="s">
        <v>4</v>
      </c>
      <c r="K23" s="419">
        <v>164.46416041590464</v>
      </c>
      <c r="L23" s="417">
        <v>0.13034752372832017</v>
      </c>
      <c r="M23" s="419">
        <v>60.544498614646209</v>
      </c>
      <c r="N23" s="417">
        <v>0.11044462973918667</v>
      </c>
      <c r="O23" s="416">
        <v>2.7109476991632633</v>
      </c>
      <c r="P23" s="417">
        <v>9.8761139454888857E-3</v>
      </c>
      <c r="R23" s="415" t="s">
        <v>4</v>
      </c>
      <c r="S23" s="416">
        <v>3.6145969322176841</v>
      </c>
      <c r="T23" s="417">
        <v>0.11446958206597389</v>
      </c>
      <c r="U23" s="416">
        <v>9.9401415635986314</v>
      </c>
      <c r="V23" s="417">
        <v>7.351534976104114E-2</v>
      </c>
      <c r="W23" s="416">
        <v>118.37804953012915</v>
      </c>
      <c r="X23" s="417">
        <v>0.20637894683436786</v>
      </c>
      <c r="Y23" s="416">
        <v>74.099237110462525</v>
      </c>
      <c r="Z23" s="417">
        <v>9.5250913632976941E-2</v>
      </c>
      <c r="AA23" s="416">
        <v>30.724073923850312</v>
      </c>
      <c r="AB23" s="417">
        <v>5.4273369999154615E-2</v>
      </c>
      <c r="AD23" s="415" t="s">
        <v>4</v>
      </c>
      <c r="AE23" s="416">
        <v>8.1328430974897898</v>
      </c>
      <c r="AF23" s="417">
        <v>0.13796615857837324</v>
      </c>
      <c r="AG23" s="416">
        <v>131.02913879289105</v>
      </c>
      <c r="AH23" s="417">
        <v>0.1193830798645257</v>
      </c>
      <c r="AI23" s="416">
        <v>88.557624839333272</v>
      </c>
      <c r="AJ23" s="417">
        <v>0.10264435389582711</v>
      </c>
      <c r="AK23" s="413"/>
    </row>
    <row r="24" spans="1:37" x14ac:dyDescent="0.2">
      <c r="A24" s="414">
        <v>97208</v>
      </c>
      <c r="B24" s="415" t="s">
        <v>7</v>
      </c>
      <c r="C24" s="797">
        <v>61.4018495369615</v>
      </c>
      <c r="D24" s="930">
        <v>0.14101626643472193</v>
      </c>
      <c r="E24" s="416">
        <v>80.237579425935493</v>
      </c>
      <c r="F24" s="417">
        <v>0.17126218766323031</v>
      </c>
      <c r="G24" s="426">
        <v>-5.2103920782308411E-2</v>
      </c>
      <c r="I24" s="367"/>
      <c r="J24" s="415" t="s">
        <v>7</v>
      </c>
      <c r="K24" s="419">
        <v>60.457205697931329</v>
      </c>
      <c r="L24" s="417">
        <v>0.18404330102827829</v>
      </c>
      <c r="M24" s="419">
        <v>0.94464383903017701</v>
      </c>
      <c r="N24" s="417">
        <v>3.5466677802324466E-2</v>
      </c>
      <c r="O24" s="416">
        <v>0</v>
      </c>
      <c r="P24" s="417">
        <v>0</v>
      </c>
      <c r="R24" s="415" t="s">
        <v>7</v>
      </c>
      <c r="S24" s="416">
        <v>0</v>
      </c>
      <c r="T24" s="417">
        <v>0</v>
      </c>
      <c r="U24" s="416">
        <v>0</v>
      </c>
      <c r="V24" s="417">
        <v>0</v>
      </c>
      <c r="W24" s="416">
        <v>0.94464383903017701</v>
      </c>
      <c r="X24" s="417">
        <v>9.3009189983674894E-3</v>
      </c>
      <c r="Y24" s="416">
        <v>60.457205697931329</v>
      </c>
      <c r="Z24" s="417">
        <v>0.27065379549967333</v>
      </c>
      <c r="AA24" s="416">
        <v>0</v>
      </c>
      <c r="AB24" s="417">
        <v>0</v>
      </c>
      <c r="AD24" s="415" t="s">
        <v>7</v>
      </c>
      <c r="AE24" s="416">
        <v>2.833931517090531</v>
      </c>
      <c r="AF24" s="417">
        <v>9.0373750035490613E-2</v>
      </c>
      <c r="AG24" s="416">
        <v>33.062534366056198</v>
      </c>
      <c r="AH24" s="417">
        <v>0.13190501369010033</v>
      </c>
      <c r="AI24" s="416">
        <v>25.505383653814778</v>
      </c>
      <c r="AJ24" s="417">
        <v>0.16842027114812075</v>
      </c>
      <c r="AK24" s="413"/>
    </row>
    <row r="25" spans="1:37" x14ac:dyDescent="0.2">
      <c r="A25" s="414">
        <v>97218</v>
      </c>
      <c r="B25" s="415" t="s">
        <v>15</v>
      </c>
      <c r="C25" s="797">
        <v>483.86092520690801</v>
      </c>
      <c r="D25" s="930">
        <v>0.18621301348277552</v>
      </c>
      <c r="E25" s="416">
        <v>433.504059901299</v>
      </c>
      <c r="F25" s="417">
        <v>0.17622963404914663</v>
      </c>
      <c r="G25" s="426">
        <v>2.2222595464224115E-2</v>
      </c>
      <c r="I25" s="367"/>
      <c r="J25" s="415" t="s">
        <v>15</v>
      </c>
      <c r="K25" s="419">
        <v>400.83153567436176</v>
      </c>
      <c r="L25" s="417">
        <v>0.22769586418316479</v>
      </c>
      <c r="M25" s="419">
        <v>53.444204756581584</v>
      </c>
      <c r="N25" s="417">
        <v>0.17794845095238762</v>
      </c>
      <c r="O25" s="416">
        <v>15.269772787594736</v>
      </c>
      <c r="P25" s="417">
        <v>2.8397762286507311E-2</v>
      </c>
      <c r="R25" s="415" t="s">
        <v>15</v>
      </c>
      <c r="S25" s="416">
        <v>24.813380779841445</v>
      </c>
      <c r="T25" s="417">
        <v>0.36321533228997482</v>
      </c>
      <c r="U25" s="416">
        <v>238.59019980616773</v>
      </c>
      <c r="V25" s="417">
        <v>0.59877259146519413</v>
      </c>
      <c r="W25" s="416">
        <v>103.07096631626447</v>
      </c>
      <c r="X25" s="417">
        <v>0.17730886012877412</v>
      </c>
      <c r="Y25" s="416">
        <v>91.618636725568422</v>
      </c>
      <c r="Z25" s="417">
        <v>0.10502423423643815</v>
      </c>
      <c r="AA25" s="416">
        <v>25.767741579066119</v>
      </c>
      <c r="AB25" s="417">
        <v>3.8006579470726144E-2</v>
      </c>
      <c r="AD25" s="415" t="s">
        <v>15</v>
      </c>
      <c r="AE25" s="416">
        <v>31.493906374414141</v>
      </c>
      <c r="AF25" s="417">
        <v>0.19658717007803411</v>
      </c>
      <c r="AG25" s="416">
        <v>292.03440456274933</v>
      </c>
      <c r="AH25" s="417">
        <v>0.19895767006224396</v>
      </c>
      <c r="AI25" s="416">
        <v>146.01720228137464</v>
      </c>
      <c r="AJ25" s="417">
        <v>0.16485189619664592</v>
      </c>
      <c r="AK25" s="413"/>
    </row>
    <row r="26" spans="1:37" x14ac:dyDescent="0.2">
      <c r="A26" s="414">
        <v>97233</v>
      </c>
      <c r="B26" s="415" t="s">
        <v>16</v>
      </c>
      <c r="C26" s="797">
        <v>139.79199059839399</v>
      </c>
      <c r="D26" s="930">
        <v>0.13967292032552242</v>
      </c>
      <c r="E26" s="416">
        <v>162.294399622795</v>
      </c>
      <c r="F26" s="417">
        <v>0.1518370691825473</v>
      </c>
      <c r="G26" s="426">
        <v>-2.9410137134082803E-2</v>
      </c>
      <c r="I26" s="367"/>
      <c r="J26" s="415" t="s">
        <v>16</v>
      </c>
      <c r="K26" s="419">
        <v>118.21336117716523</v>
      </c>
      <c r="L26" s="417">
        <v>0.17142040523218408</v>
      </c>
      <c r="M26" s="419">
        <v>16.887623025309317</v>
      </c>
      <c r="N26" s="417">
        <v>0.16162495350463069</v>
      </c>
      <c r="O26" s="416">
        <v>0</v>
      </c>
      <c r="P26" s="417">
        <v>0</v>
      </c>
      <c r="R26" s="415" t="s">
        <v>16</v>
      </c>
      <c r="S26" s="416">
        <v>1.876402558367702</v>
      </c>
      <c r="T26" s="417">
        <v>0.107139667165409</v>
      </c>
      <c r="U26" s="416">
        <v>25.331434537963979</v>
      </c>
      <c r="V26" s="417">
        <v>0.28657918147632777</v>
      </c>
      <c r="W26" s="416">
        <v>28.146038375515531</v>
      </c>
      <c r="X26" s="417">
        <v>0.10304569247920227</v>
      </c>
      <c r="Y26" s="416">
        <v>43.157258842457146</v>
      </c>
      <c r="Z26" s="417">
        <v>0.12349850179590535</v>
      </c>
      <c r="AA26" s="416">
        <v>41.280856284089445</v>
      </c>
      <c r="AB26" s="417">
        <v>0.15157316596641451</v>
      </c>
      <c r="AD26" s="415" t="s">
        <v>16</v>
      </c>
      <c r="AE26" s="416">
        <v>10.32021407102236</v>
      </c>
      <c r="AF26" s="417">
        <v>0.16643092508837692</v>
      </c>
      <c r="AG26" s="416">
        <v>79.747108730627332</v>
      </c>
      <c r="AH26" s="417">
        <v>0.13791162268462107</v>
      </c>
      <c r="AI26" s="416">
        <v>45.03366140082484</v>
      </c>
      <c r="AJ26" s="417">
        <v>0.12867097600195071</v>
      </c>
      <c r="AK26" s="413"/>
    </row>
    <row r="27" spans="1:37" x14ac:dyDescent="0.2">
      <c r="A27" s="414">
        <v>97219</v>
      </c>
      <c r="B27" s="415" t="s">
        <v>31</v>
      </c>
      <c r="C27" s="797">
        <v>233.144047780476</v>
      </c>
      <c r="D27" s="930">
        <v>0.22856416215627787</v>
      </c>
      <c r="E27" s="416">
        <v>161.974997896925</v>
      </c>
      <c r="F27" s="417">
        <v>0.17361461208555704</v>
      </c>
      <c r="G27" s="426">
        <v>7.556155378295748E-2</v>
      </c>
      <c r="I27" s="367"/>
      <c r="J27" s="415" t="s">
        <v>31</v>
      </c>
      <c r="K27" s="419">
        <v>199.83775524040703</v>
      </c>
      <c r="L27" s="417">
        <v>0.36210597210030587</v>
      </c>
      <c r="M27" s="419">
        <v>18.734789553788161</v>
      </c>
      <c r="N27" s="417">
        <v>0.12638891141577985</v>
      </c>
      <c r="O27" s="416">
        <v>7.2857514931398386</v>
      </c>
      <c r="P27" s="417">
        <v>2.2772960707750423E-2</v>
      </c>
      <c r="R27" s="415" t="s">
        <v>31</v>
      </c>
      <c r="S27" s="416">
        <v>7.2857514931398395</v>
      </c>
      <c r="T27" s="417">
        <v>0.3147233560764009</v>
      </c>
      <c r="U27" s="416">
        <v>33.306292540067844</v>
      </c>
      <c r="V27" s="417">
        <v>0.30905888038526858</v>
      </c>
      <c r="W27" s="416">
        <v>63.490120154504318</v>
      </c>
      <c r="X27" s="417">
        <v>0.20794997773242926</v>
      </c>
      <c r="Y27" s="416">
        <v>113.44955896460607</v>
      </c>
      <c r="Z27" s="417">
        <v>0.29588168559935019</v>
      </c>
      <c r="AA27" s="416">
        <v>15.6123246281568</v>
      </c>
      <c r="AB27" s="417">
        <v>7.7914391813995884E-2</v>
      </c>
      <c r="AD27" s="415" t="s">
        <v>31</v>
      </c>
      <c r="AE27" s="416">
        <v>32.265470898190721</v>
      </c>
      <c r="AF27" s="417">
        <v>0.36983666213367417</v>
      </c>
      <c r="AG27" s="416">
        <v>149.87831643030529</v>
      </c>
      <c r="AH27" s="417">
        <v>0.25963862854445202</v>
      </c>
      <c r="AI27" s="416">
        <v>43.714508958839041</v>
      </c>
      <c r="AJ27" s="417">
        <v>0.13506146667384186</v>
      </c>
      <c r="AK27" s="413"/>
    </row>
    <row r="28" spans="1:37" x14ac:dyDescent="0.2">
      <c r="A28" s="414">
        <v>97225</v>
      </c>
      <c r="B28" s="420" t="s">
        <v>20</v>
      </c>
      <c r="C28" s="797">
        <v>597</v>
      </c>
      <c r="D28" s="931">
        <v>0.23927855711422846</v>
      </c>
      <c r="E28" s="416">
        <v>404</v>
      </c>
      <c r="F28" s="422">
        <v>0.17481609692773692</v>
      </c>
      <c r="G28" s="427">
        <v>8.1231259745308648E-2</v>
      </c>
      <c r="I28" s="367"/>
      <c r="J28" s="420" t="s">
        <v>20</v>
      </c>
      <c r="K28" s="424">
        <v>497</v>
      </c>
      <c r="L28" s="422">
        <v>0.38142747505755947</v>
      </c>
      <c r="M28" s="424">
        <v>55</v>
      </c>
      <c r="N28" s="422">
        <v>0.10357815442561205</v>
      </c>
      <c r="O28" s="416">
        <v>34</v>
      </c>
      <c r="P28" s="422">
        <v>5.1437216338880487E-2</v>
      </c>
      <c r="R28" s="420" t="s">
        <v>20</v>
      </c>
      <c r="S28" s="416">
        <v>43</v>
      </c>
      <c r="T28" s="422">
        <v>0.56578947368421051</v>
      </c>
      <c r="U28" s="416">
        <v>195</v>
      </c>
      <c r="V28" s="422">
        <v>0.52560646900269536</v>
      </c>
      <c r="W28" s="416">
        <v>115</v>
      </c>
      <c r="X28" s="422">
        <v>0.17113095238095238</v>
      </c>
      <c r="Y28" s="416">
        <v>67</v>
      </c>
      <c r="Z28" s="422">
        <v>9.1032608695652176E-2</v>
      </c>
      <c r="AA28" s="416">
        <v>177</v>
      </c>
      <c r="AB28" s="422">
        <v>0.27656249999999999</v>
      </c>
      <c r="AD28" s="420" t="s">
        <v>20</v>
      </c>
      <c r="AE28" s="416">
        <v>107</v>
      </c>
      <c r="AF28" s="422">
        <v>0.32035928143712578</v>
      </c>
      <c r="AG28" s="416">
        <v>290</v>
      </c>
      <c r="AH28" s="422">
        <v>0.27645376549094375</v>
      </c>
      <c r="AI28" s="416">
        <v>189</v>
      </c>
      <c r="AJ28" s="422">
        <v>0.20588235294117646</v>
      </c>
      <c r="AK28" s="413"/>
    </row>
    <row r="29" spans="1:37" x14ac:dyDescent="0.2">
      <c r="A29" s="3"/>
      <c r="B29" s="37" t="s">
        <v>37</v>
      </c>
      <c r="C29" s="800">
        <v>2293.2082648927335</v>
      </c>
      <c r="D29" s="933">
        <v>0.18150536350118587</v>
      </c>
      <c r="E29" s="32">
        <v>1978.7695046510637</v>
      </c>
      <c r="F29" s="27">
        <v>0.1665687084163705</v>
      </c>
      <c r="G29" s="369">
        <v>2.993462296990268E-2</v>
      </c>
      <c r="I29" s="367"/>
      <c r="J29" s="37" t="s">
        <v>37</v>
      </c>
      <c r="K29" s="26">
        <v>1726.7737858936634</v>
      </c>
      <c r="L29" s="27">
        <v>0.2261890875594578</v>
      </c>
      <c r="M29" s="26">
        <v>267.60025944374206</v>
      </c>
      <c r="N29" s="27">
        <v>0.12808402651996115</v>
      </c>
      <c r="O29" s="26">
        <v>64.638106388910572</v>
      </c>
      <c r="P29" s="27">
        <v>2.2205366503617308E-2</v>
      </c>
      <c r="R29" s="37" t="s">
        <v>37</v>
      </c>
      <c r="S29" s="32">
        <v>95.275428788587533</v>
      </c>
      <c r="T29" s="27">
        <v>0.33222891644209995</v>
      </c>
      <c r="U29" s="32">
        <v>726.90951345575752</v>
      </c>
      <c r="V29" s="27">
        <v>0.4383344592208836</v>
      </c>
      <c r="W29" s="32">
        <v>532.52476748386869</v>
      </c>
      <c r="X29" s="27">
        <v>0.16084122457923788</v>
      </c>
      <c r="Y29" s="32">
        <v>619.79191448681536</v>
      </c>
      <c r="Z29" s="27">
        <v>0.14293378315675495</v>
      </c>
      <c r="AA29" s="32">
        <v>318.70664067770292</v>
      </c>
      <c r="AB29" s="27">
        <v>0.10476284122805087</v>
      </c>
      <c r="AD29" s="37" t="s">
        <v>37</v>
      </c>
      <c r="AE29" s="32">
        <v>280.50493850738928</v>
      </c>
      <c r="AF29" s="27">
        <v>0.26840966845853725</v>
      </c>
      <c r="AG29" s="32">
        <v>1152.8885529085439</v>
      </c>
      <c r="AH29" s="27">
        <v>0.1802405551185271</v>
      </c>
      <c r="AI29" s="32">
        <v>625.61866031038267</v>
      </c>
      <c r="AJ29" s="27">
        <v>0.13698594579480258</v>
      </c>
      <c r="AK29" s="413"/>
    </row>
    <row r="30" spans="1:37" ht="13.5" thickBot="1" x14ac:dyDescent="0.25">
      <c r="A30" s="3"/>
      <c r="B30" s="36" t="s">
        <v>277</v>
      </c>
      <c r="C30" s="798">
        <v>9032.8799114807953</v>
      </c>
      <c r="D30" s="932">
        <v>0.16623564145300326</v>
      </c>
      <c r="E30" s="48">
        <v>6897.3426136503949</v>
      </c>
      <c r="F30" s="53">
        <v>0.13560853572866455</v>
      </c>
      <c r="G30" s="368">
        <v>5.5428670276345571E-2</v>
      </c>
      <c r="I30" s="367"/>
      <c r="J30" s="36" t="s">
        <v>277</v>
      </c>
      <c r="K30" s="68">
        <v>6520.5992722407773</v>
      </c>
      <c r="L30" s="53">
        <v>0.19722097447373857</v>
      </c>
      <c r="M30" s="68">
        <v>1743.7332038974591</v>
      </c>
      <c r="N30" s="53">
        <v>0.17114820309413981</v>
      </c>
      <c r="O30" s="68">
        <v>136.51307044392118</v>
      </c>
      <c r="P30" s="53">
        <v>1.2312936908213078E-2</v>
      </c>
      <c r="R30" s="36" t="s">
        <v>277</v>
      </c>
      <c r="S30" s="48">
        <v>367.78548850682148</v>
      </c>
      <c r="T30" s="53">
        <v>0.35488480074068662</v>
      </c>
      <c r="U30" s="48">
        <v>1752.1096693327236</v>
      </c>
      <c r="V30" s="53">
        <v>0.33089363363150376</v>
      </c>
      <c r="W30" s="48">
        <v>3333.390157663323</v>
      </c>
      <c r="X30" s="53">
        <v>0.20337554783275849</v>
      </c>
      <c r="Y30" s="48">
        <v>2384.3749666053563</v>
      </c>
      <c r="Z30" s="53">
        <v>0.11625029261743561</v>
      </c>
      <c r="AA30" s="48">
        <v>1195.2196293725578</v>
      </c>
      <c r="AB30" s="53">
        <v>0.10762557816211568</v>
      </c>
      <c r="AD30" s="36" t="s">
        <v>277</v>
      </c>
      <c r="AE30" s="48">
        <v>683.3504998216896</v>
      </c>
      <c r="AF30" s="53">
        <v>0.23761357762223154</v>
      </c>
      <c r="AG30" s="48">
        <v>4878.4919201342946</v>
      </c>
      <c r="AH30" s="53">
        <v>0.17275877540737791</v>
      </c>
      <c r="AI30" s="48">
        <v>2839.0031266261731</v>
      </c>
      <c r="AJ30" s="53">
        <v>0.13286629074755291</v>
      </c>
      <c r="AK30" s="413"/>
    </row>
    <row r="31" spans="1:37" x14ac:dyDescent="0.2">
      <c r="A31" s="414">
        <v>97210</v>
      </c>
      <c r="B31" s="408" t="s">
        <v>33</v>
      </c>
      <c r="C31" s="797">
        <v>1514.4856231782401</v>
      </c>
      <c r="D31" s="929">
        <v>0.15992959660107989</v>
      </c>
      <c r="E31" s="409">
        <v>953.03567198787198</v>
      </c>
      <c r="F31" s="410">
        <v>0.10997647239977401</v>
      </c>
      <c r="G31" s="425">
        <v>9.7062069349345581E-2</v>
      </c>
      <c r="I31" s="367"/>
      <c r="J31" s="408" t="s">
        <v>33</v>
      </c>
      <c r="K31" s="419">
        <v>928.03234958277244</v>
      </c>
      <c r="L31" s="417">
        <v>0.15766960430592641</v>
      </c>
      <c r="M31" s="412">
        <v>486.18621085754035</v>
      </c>
      <c r="N31" s="417">
        <v>0.31348528812128429</v>
      </c>
      <c r="O31" s="409">
        <v>55.227892293714092</v>
      </c>
      <c r="P31" s="417">
        <v>2.7167510328137957E-2</v>
      </c>
      <c r="R31" s="408" t="s">
        <v>33</v>
      </c>
      <c r="S31" s="409">
        <v>137.81769679624358</v>
      </c>
      <c r="T31" s="410">
        <v>0.57314631289396611</v>
      </c>
      <c r="U31" s="409">
        <v>367.83793666060495</v>
      </c>
      <c r="V31" s="410">
        <v>0.32268386916295166</v>
      </c>
      <c r="W31" s="409">
        <v>524.93221650331338</v>
      </c>
      <c r="X31" s="410">
        <v>0.17733463402225058</v>
      </c>
      <c r="Y31" s="409">
        <v>401.01192380005347</v>
      </c>
      <c r="Z31" s="410">
        <v>0.10862090641983599</v>
      </c>
      <c r="AA31" s="409">
        <v>82.885849418026439</v>
      </c>
      <c r="AB31" s="410">
        <v>5.7666130305365548E-2</v>
      </c>
      <c r="AD31" s="408" t="s">
        <v>33</v>
      </c>
      <c r="AE31" s="409">
        <v>65.140018773485323</v>
      </c>
      <c r="AF31" s="410">
        <v>0.1852119412204318</v>
      </c>
      <c r="AG31" s="409">
        <v>749.6101384479648</v>
      </c>
      <c r="AH31" s="410">
        <v>0.1638021032110108</v>
      </c>
      <c r="AI31" s="409">
        <v>654.69629551257685</v>
      </c>
      <c r="AJ31" s="410">
        <v>0.15411657946135709</v>
      </c>
      <c r="AK31" s="413"/>
    </row>
    <row r="32" spans="1:37" x14ac:dyDescent="0.2">
      <c r="A32" s="414">
        <v>97217</v>
      </c>
      <c r="B32" s="415" t="s">
        <v>14</v>
      </c>
      <c r="C32" s="797">
        <v>433.9171797244141</v>
      </c>
      <c r="D32" s="930">
        <v>9.2233855763791825E-2</v>
      </c>
      <c r="E32" s="416">
        <v>868.56326472561409</v>
      </c>
      <c r="F32" s="417">
        <v>0.18776144011311691</v>
      </c>
      <c r="G32" s="426">
        <v>-0.12959560038355422</v>
      </c>
      <c r="I32" s="367"/>
      <c r="J32" s="415" t="s">
        <v>14</v>
      </c>
      <c r="K32" s="419">
        <v>311.06111076629634</v>
      </c>
      <c r="L32" s="417">
        <v>0.12913175118861298</v>
      </c>
      <c r="M32" s="419">
        <v>67.091612126063907</v>
      </c>
      <c r="N32" s="417">
        <v>5.3965967331040615E-2</v>
      </c>
      <c r="O32" s="416">
        <v>5.2279178280049798</v>
      </c>
      <c r="P32" s="417">
        <v>4.9673995716219346E-3</v>
      </c>
      <c r="R32" s="415" t="s">
        <v>14</v>
      </c>
      <c r="S32" s="416">
        <v>49.665219366047303</v>
      </c>
      <c r="T32" s="417">
        <v>0.23085569283491866</v>
      </c>
      <c r="U32" s="416">
        <v>73.190849592069725</v>
      </c>
      <c r="V32" s="417">
        <v>0.14186110220653161</v>
      </c>
      <c r="W32" s="416">
        <v>162.06545266815436</v>
      </c>
      <c r="X32" s="417">
        <v>0.10942312418006714</v>
      </c>
      <c r="Y32" s="416">
        <v>108.04363511210293</v>
      </c>
      <c r="Z32" s="417">
        <v>6.8727284780977699E-2</v>
      </c>
      <c r="AA32" s="416">
        <v>40.952022986039005</v>
      </c>
      <c r="AB32" s="417">
        <v>4.4498014310081525E-2</v>
      </c>
      <c r="AD32" s="415" t="s">
        <v>14</v>
      </c>
      <c r="AE32" s="416">
        <v>15.68375348401494</v>
      </c>
      <c r="AF32" s="417">
        <v>8.7831066785435979E-2</v>
      </c>
      <c r="AG32" s="416">
        <v>197.7895578261884</v>
      </c>
      <c r="AH32" s="417">
        <v>0.10664871452770974</v>
      </c>
      <c r="AI32" s="416">
        <v>169.90732941016188</v>
      </c>
      <c r="AJ32" s="417">
        <v>7.3022932167884205E-2</v>
      </c>
      <c r="AK32" s="413"/>
    </row>
    <row r="33" spans="1:37" x14ac:dyDescent="0.2">
      <c r="A33" s="414">
        <v>97220</v>
      </c>
      <c r="B33" s="415" t="s">
        <v>28</v>
      </c>
      <c r="C33" s="797">
        <v>1127.2180054733899</v>
      </c>
      <c r="D33" s="930">
        <v>0.16250973293033577</v>
      </c>
      <c r="E33" s="416">
        <v>1000.5301670392701</v>
      </c>
      <c r="F33" s="417">
        <v>0.15522278939320983</v>
      </c>
      <c r="G33" s="426">
        <v>2.4131079460225857E-2</v>
      </c>
      <c r="I33" s="367"/>
      <c r="J33" s="415" t="s">
        <v>28</v>
      </c>
      <c r="K33" s="419">
        <v>628.74164875970166</v>
      </c>
      <c r="L33" s="417">
        <v>0.16110591931127591</v>
      </c>
      <c r="M33" s="419">
        <v>455.91881747426834</v>
      </c>
      <c r="N33" s="417">
        <v>0.33261094649365308</v>
      </c>
      <c r="O33" s="416">
        <v>12.524267421511899</v>
      </c>
      <c r="P33" s="417">
        <v>7.5314750997174428E-3</v>
      </c>
      <c r="R33" s="415" t="s">
        <v>28</v>
      </c>
      <c r="S33" s="416">
        <v>17.532720869116119</v>
      </c>
      <c r="T33" s="417">
        <v>0.41182953247627202</v>
      </c>
      <c r="U33" s="416">
        <v>205.44349280741136</v>
      </c>
      <c r="V33" s="417">
        <v>0.27818327248377667</v>
      </c>
      <c r="W33" s="416">
        <v>621.220906742176</v>
      </c>
      <c r="X33" s="417">
        <v>0.22460534925095635</v>
      </c>
      <c r="Y33" s="416">
        <v>250.45820266095825</v>
      </c>
      <c r="Z33" s="417">
        <v>8.9614942710698212E-2</v>
      </c>
      <c r="AA33" s="416">
        <v>32.562682393727329</v>
      </c>
      <c r="AB33" s="417">
        <v>5.4767693689585333E-2</v>
      </c>
      <c r="AD33" s="415" t="s">
        <v>28</v>
      </c>
      <c r="AE33" s="416">
        <v>37.598983353508515</v>
      </c>
      <c r="AF33" s="417">
        <v>0.29415984449039634</v>
      </c>
      <c r="AG33" s="416">
        <v>546.05975114524176</v>
      </c>
      <c r="AH33" s="417">
        <v>0.17995804102529767</v>
      </c>
      <c r="AI33" s="416">
        <v>513.52599915673159</v>
      </c>
      <c r="AJ33" s="417">
        <v>0.14298583567894604</v>
      </c>
      <c r="AK33" s="413"/>
    </row>
    <row r="34" spans="1:37" x14ac:dyDescent="0.2">
      <c r="A34" s="414">
        <v>97226</v>
      </c>
      <c r="B34" s="415" t="s">
        <v>21</v>
      </c>
      <c r="C34" s="797">
        <v>437</v>
      </c>
      <c r="D34" s="930">
        <v>0.1156084656084656</v>
      </c>
      <c r="E34" s="416">
        <v>499</v>
      </c>
      <c r="F34" s="417">
        <v>0.131246712256707</v>
      </c>
      <c r="G34" s="426">
        <v>-2.6185631375325813E-2</v>
      </c>
      <c r="I34" s="367"/>
      <c r="J34" s="415" t="s">
        <v>21</v>
      </c>
      <c r="K34" s="419">
        <v>320</v>
      </c>
      <c r="L34" s="417">
        <v>0.22130013831258644</v>
      </c>
      <c r="M34" s="419">
        <v>95</v>
      </c>
      <c r="N34" s="417">
        <v>0.23227383863080683</v>
      </c>
      <c r="O34" s="416">
        <v>18</v>
      </c>
      <c r="P34" s="417">
        <v>9.3506493506493506E-3</v>
      </c>
      <c r="R34" s="415" t="s">
        <v>21</v>
      </c>
      <c r="S34" s="416">
        <v>53</v>
      </c>
      <c r="T34" s="417">
        <v>0.35333333333333333</v>
      </c>
      <c r="U34" s="416">
        <v>39</v>
      </c>
      <c r="V34" s="417">
        <v>0.1455223880597015</v>
      </c>
      <c r="W34" s="416">
        <v>210</v>
      </c>
      <c r="X34" s="417">
        <v>0.13806706114398423</v>
      </c>
      <c r="Y34" s="416">
        <v>62</v>
      </c>
      <c r="Z34" s="417">
        <v>6.5677966101694921E-2</v>
      </c>
      <c r="AA34" s="416">
        <v>73</v>
      </c>
      <c r="AB34" s="417">
        <v>8.1382385730211823E-2</v>
      </c>
      <c r="AD34" s="415" t="s">
        <v>21</v>
      </c>
      <c r="AE34" s="416">
        <v>19</v>
      </c>
      <c r="AF34" s="417">
        <v>0.2</v>
      </c>
      <c r="AG34" s="416">
        <v>262</v>
      </c>
      <c r="AH34" s="417">
        <v>0.15206035983749275</v>
      </c>
      <c r="AI34" s="416">
        <v>152</v>
      </c>
      <c r="AJ34" s="417">
        <v>7.9706345044572621E-2</v>
      </c>
      <c r="AK34" s="413"/>
    </row>
    <row r="35" spans="1:37" x14ac:dyDescent="0.2">
      <c r="A35" s="414">
        <v>97232</v>
      </c>
      <c r="B35" s="420" t="s">
        <v>26</v>
      </c>
      <c r="C35" s="797">
        <v>1399.9431747071701</v>
      </c>
      <c r="D35" s="931">
        <v>0.24031854427062577</v>
      </c>
      <c r="E35" s="416">
        <v>729.29287684765609</v>
      </c>
      <c r="F35" s="422">
        <v>0.15305134987154442</v>
      </c>
      <c r="G35" s="427">
        <v>0.13930941722867596</v>
      </c>
      <c r="I35" s="367"/>
      <c r="J35" s="420" t="s">
        <v>26</v>
      </c>
      <c r="K35" s="424">
        <v>1207.9632940462527</v>
      </c>
      <c r="L35" s="422">
        <v>0.376441376881467</v>
      </c>
      <c r="M35" s="424">
        <v>131.58171595860966</v>
      </c>
      <c r="N35" s="422">
        <v>0.19088020097547001</v>
      </c>
      <c r="O35" s="416">
        <v>23.72785041876568</v>
      </c>
      <c r="P35" s="422">
        <v>1.2312587407477439E-2</v>
      </c>
      <c r="R35" s="420" t="s">
        <v>26</v>
      </c>
      <c r="S35" s="416">
        <v>23.727850418765676</v>
      </c>
      <c r="T35" s="422">
        <v>0.2854622578877522</v>
      </c>
      <c r="U35" s="416">
        <v>408.76615039600875</v>
      </c>
      <c r="V35" s="422">
        <v>0.52592517818423634</v>
      </c>
      <c r="W35" s="416">
        <v>574.86110332736848</v>
      </c>
      <c r="X35" s="422">
        <v>0.29180396261973768</v>
      </c>
      <c r="Y35" s="416">
        <v>267.47758653881317</v>
      </c>
      <c r="Z35" s="422">
        <v>0.13425237503221468</v>
      </c>
      <c r="AA35" s="416">
        <v>125.11048402621904</v>
      </c>
      <c r="AB35" s="422">
        <v>0.12478138428030468</v>
      </c>
      <c r="AD35" s="420" t="s">
        <v>26</v>
      </c>
      <c r="AE35" s="416">
        <v>115.40363612763308</v>
      </c>
      <c r="AF35" s="422">
        <v>0.36397803074966623</v>
      </c>
      <c r="AG35" s="416">
        <v>614.76703357711074</v>
      </c>
      <c r="AH35" s="422">
        <v>0.21889626921921351</v>
      </c>
      <c r="AI35" s="416">
        <v>633.10219071888423</v>
      </c>
      <c r="AJ35" s="422">
        <v>0.24449287521594382</v>
      </c>
      <c r="AK35" s="413"/>
    </row>
    <row r="36" spans="1:37" x14ac:dyDescent="0.2">
      <c r="A36" s="3"/>
      <c r="B36" s="37" t="s">
        <v>38</v>
      </c>
      <c r="C36" s="800">
        <v>4912.5639830832142</v>
      </c>
      <c r="D36" s="933">
        <v>0.15993548524558415</v>
      </c>
      <c r="E36" s="32">
        <v>4050.4219806004121</v>
      </c>
      <c r="F36" s="27">
        <v>0.14310174314360399</v>
      </c>
      <c r="G36" s="369">
        <v>3.9349447986466446E-2</v>
      </c>
      <c r="I36" s="367"/>
      <c r="J36" s="37" t="s">
        <v>38</v>
      </c>
      <c r="K36" s="26">
        <v>3395.7984031550232</v>
      </c>
      <c r="L36" s="27">
        <v>0.20150285894997469</v>
      </c>
      <c r="M36" s="26">
        <v>1235.7783564164822</v>
      </c>
      <c r="N36" s="27">
        <v>0.23479620179742697</v>
      </c>
      <c r="O36" s="26">
        <v>114.70792796199665</v>
      </c>
      <c r="P36" s="27">
        <v>1.3337579099604875E-2</v>
      </c>
      <c r="R36" s="37" t="s">
        <v>38</v>
      </c>
      <c r="S36" s="32">
        <v>281.74348745017267</v>
      </c>
      <c r="T36" s="27">
        <v>0.38527072074972024</v>
      </c>
      <c r="U36" s="32">
        <v>1094.2384294560948</v>
      </c>
      <c r="V36" s="27">
        <v>0.31812798357186445</v>
      </c>
      <c r="W36" s="32">
        <v>2093.0796792410119</v>
      </c>
      <c r="X36" s="27">
        <v>0.19565021211563319</v>
      </c>
      <c r="Y36" s="32">
        <v>1088.9913481119279</v>
      </c>
      <c r="Z36" s="27">
        <v>9.9043449952318799E-2</v>
      </c>
      <c r="AA36" s="32">
        <v>354.51103882401179</v>
      </c>
      <c r="AB36" s="27">
        <v>7.3067204552732648E-2</v>
      </c>
      <c r="AD36" s="37" t="s">
        <v>38</v>
      </c>
      <c r="AE36" s="32">
        <v>252.82639173864186</v>
      </c>
      <c r="AF36" s="27">
        <v>0.23625259858989994</v>
      </c>
      <c r="AG36" s="32">
        <v>2370.2264809965054</v>
      </c>
      <c r="AH36" s="27">
        <v>0.16934104290150209</v>
      </c>
      <c r="AI36" s="32">
        <v>2123.2318147983542</v>
      </c>
      <c r="AJ36" s="27">
        <v>0.14480474483125111</v>
      </c>
      <c r="AK36" s="413"/>
    </row>
    <row r="37" spans="1:37" x14ac:dyDescent="0.2">
      <c r="A37" s="414">
        <v>97202</v>
      </c>
      <c r="B37" s="428" t="s">
        <v>0</v>
      </c>
      <c r="C37" s="797">
        <v>312.392375640654</v>
      </c>
      <c r="D37" s="934">
        <v>0.12692822093006548</v>
      </c>
      <c r="E37" s="416">
        <v>272.36309358848303</v>
      </c>
      <c r="F37" s="429">
        <v>0.12145882223295133</v>
      </c>
      <c r="G37" s="430">
        <v>2.7804307523741967E-2</v>
      </c>
      <c r="I37" s="367"/>
      <c r="J37" s="428" t="s">
        <v>0</v>
      </c>
      <c r="K37" s="431">
        <v>233.18177327023139</v>
      </c>
      <c r="L37" s="429">
        <v>0.17718649103759573</v>
      </c>
      <c r="M37" s="431">
        <v>35.600270728279597</v>
      </c>
      <c r="N37" s="429">
        <v>0.13228651658367421</v>
      </c>
      <c r="O37" s="416">
        <v>26.700203046209701</v>
      </c>
      <c r="P37" s="429">
        <v>3.0478498340185341E-2</v>
      </c>
      <c r="R37" s="428" t="s">
        <v>0</v>
      </c>
      <c r="S37" s="416">
        <v>37.380284264693572</v>
      </c>
      <c r="T37" s="429">
        <v>0.28312562122275703</v>
      </c>
      <c r="U37" s="416">
        <v>68.530521151938231</v>
      </c>
      <c r="V37" s="429">
        <v>0.2895285526702836</v>
      </c>
      <c r="W37" s="416">
        <v>54.29041286062639</v>
      </c>
      <c r="X37" s="429">
        <v>9.7132669649502429E-2</v>
      </c>
      <c r="Y37" s="416">
        <v>126.38096108539258</v>
      </c>
      <c r="Z37" s="429">
        <v>0.14104981720539828</v>
      </c>
      <c r="AA37" s="416">
        <v>25.81019627800271</v>
      </c>
      <c r="AB37" s="429">
        <v>4.0485530795172364E-2</v>
      </c>
      <c r="AD37" s="428" t="s">
        <v>0</v>
      </c>
      <c r="AE37" s="416">
        <v>30.260230119037661</v>
      </c>
      <c r="AF37" s="429">
        <v>0.205768807855647</v>
      </c>
      <c r="AG37" s="416">
        <v>112.14085279408076</v>
      </c>
      <c r="AH37" s="429">
        <v>0.1270442928756064</v>
      </c>
      <c r="AI37" s="416">
        <v>153.08116413160229</v>
      </c>
      <c r="AJ37" s="429">
        <v>0.12264633813431766</v>
      </c>
      <c r="AK37" s="413"/>
    </row>
    <row r="38" spans="1:37" x14ac:dyDescent="0.2">
      <c r="A38" s="414">
        <v>97206</v>
      </c>
      <c r="B38" s="415" t="s">
        <v>5</v>
      </c>
      <c r="C38" s="797">
        <v>336.73664061909102</v>
      </c>
      <c r="D38" s="930">
        <v>9.6315386286397839E-2</v>
      </c>
      <c r="E38" s="416">
        <v>442.33742063966997</v>
      </c>
      <c r="F38" s="417">
        <v>0.12647511448964216</v>
      </c>
      <c r="G38" s="426">
        <v>-5.309297454313755E-2</v>
      </c>
      <c r="I38" s="367"/>
      <c r="J38" s="415" t="s">
        <v>5</v>
      </c>
      <c r="K38" s="419">
        <v>211.22571093379261</v>
      </c>
      <c r="L38" s="417">
        <v>0.11229336827032739</v>
      </c>
      <c r="M38" s="419">
        <v>82.653539061049287</v>
      </c>
      <c r="N38" s="417">
        <v>0.13153545439337583</v>
      </c>
      <c r="O38" s="416">
        <v>5.1020703124104507</v>
      </c>
      <c r="P38" s="417">
        <v>5.170339398578248E-3</v>
      </c>
      <c r="R38" s="415" t="s">
        <v>5</v>
      </c>
      <c r="S38" s="416">
        <v>21.428695312123889</v>
      </c>
      <c r="T38" s="417">
        <v>0.15177745786761326</v>
      </c>
      <c r="U38" s="416">
        <v>54.081945311550768</v>
      </c>
      <c r="V38" s="417">
        <v>0.11837588480160219</v>
      </c>
      <c r="W38" s="416">
        <v>152.04169530983143</v>
      </c>
      <c r="X38" s="417">
        <v>0.13745435444375098</v>
      </c>
      <c r="Y38" s="416">
        <v>92.857679685870195</v>
      </c>
      <c r="Z38" s="417">
        <v>7.7258711393611235E-2</v>
      </c>
      <c r="AA38" s="416">
        <v>16.326624999713438</v>
      </c>
      <c r="AB38" s="417">
        <v>2.7667293986529388E-2</v>
      </c>
      <c r="AD38" s="415" t="s">
        <v>5</v>
      </c>
      <c r="AE38" s="416">
        <v>16.326624999713438</v>
      </c>
      <c r="AF38" s="417">
        <v>0.20710683718022083</v>
      </c>
      <c r="AG38" s="416">
        <v>114.28637499799407</v>
      </c>
      <c r="AH38" s="417">
        <v>7.9305596876473275E-2</v>
      </c>
      <c r="AI38" s="416">
        <v>168.36832030954486</v>
      </c>
      <c r="AJ38" s="417">
        <v>8.7456036762148137E-2</v>
      </c>
      <c r="AK38" s="413"/>
    </row>
    <row r="39" spans="1:37" x14ac:dyDescent="0.2">
      <c r="A39" s="414">
        <v>97207</v>
      </c>
      <c r="B39" s="415" t="s">
        <v>6</v>
      </c>
      <c r="C39" s="797">
        <v>974.73329699285398</v>
      </c>
      <c r="D39" s="930">
        <v>0.11682233641977818</v>
      </c>
      <c r="E39" s="416">
        <v>846.74249627102802</v>
      </c>
      <c r="F39" s="417">
        <v>0.11593922104545132</v>
      </c>
      <c r="G39" s="426">
        <v>2.855350635189069E-2</v>
      </c>
      <c r="I39" s="367"/>
      <c r="J39" s="415" t="s">
        <v>6</v>
      </c>
      <c r="K39" s="419">
        <v>616.5828661865836</v>
      </c>
      <c r="L39" s="417">
        <v>0.13394066870475624</v>
      </c>
      <c r="M39" s="419">
        <v>299.05540821487477</v>
      </c>
      <c r="N39" s="417">
        <v>0.11389162930114009</v>
      </c>
      <c r="O39" s="416">
        <v>7.5099667774086303</v>
      </c>
      <c r="P39" s="417">
        <v>6.7382269273948622E-3</v>
      </c>
      <c r="R39" s="415" t="s">
        <v>6</v>
      </c>
      <c r="S39" s="416">
        <v>55.376626022227718</v>
      </c>
      <c r="T39" s="417">
        <v>0.30287426476150697</v>
      </c>
      <c r="U39" s="416">
        <v>254.08227833441154</v>
      </c>
      <c r="V39" s="417">
        <v>0.24176030001762927</v>
      </c>
      <c r="W39" s="416">
        <v>361.7518157923007</v>
      </c>
      <c r="X39" s="417">
        <v>0.15563876208746241</v>
      </c>
      <c r="Y39" s="416">
        <v>215.4361292661678</v>
      </c>
      <c r="Z39" s="417">
        <v>6.8787681593938665E-2</v>
      </c>
      <c r="AA39" s="416">
        <v>88.086447577745943</v>
      </c>
      <c r="AB39" s="417">
        <v>5.3265797907194136E-2</v>
      </c>
      <c r="AD39" s="415" t="s">
        <v>6</v>
      </c>
      <c r="AE39" s="416">
        <v>27.13402311989319</v>
      </c>
      <c r="AF39" s="417">
        <v>0.14639816531778119</v>
      </c>
      <c r="AG39" s="416">
        <v>365.52715731934404</v>
      </c>
      <c r="AH39" s="417">
        <v>0.10549022922962732</v>
      </c>
      <c r="AI39" s="416">
        <v>530.48706073962978</v>
      </c>
      <c r="AJ39" s="417">
        <v>0.12385662911058903</v>
      </c>
      <c r="AK39" s="413"/>
    </row>
    <row r="40" spans="1:37" x14ac:dyDescent="0.2">
      <c r="A40" s="414">
        <v>97221</v>
      </c>
      <c r="B40" s="415" t="s">
        <v>27</v>
      </c>
      <c r="C40" s="797">
        <v>896.00370198162307</v>
      </c>
      <c r="D40" s="930">
        <v>0.14114965345843647</v>
      </c>
      <c r="E40" s="416">
        <v>593.30861748723305</v>
      </c>
      <c r="F40" s="417">
        <v>0.1023265906655574</v>
      </c>
      <c r="G40" s="426">
        <v>8.5939997823521797E-2</v>
      </c>
      <c r="I40" s="367"/>
      <c r="J40" s="415" t="s">
        <v>27</v>
      </c>
      <c r="K40" s="419">
        <v>643.14354447384517</v>
      </c>
      <c r="L40" s="417">
        <v>0.17764292176253052</v>
      </c>
      <c r="M40" s="419">
        <v>207.68333756423081</v>
      </c>
      <c r="N40" s="417">
        <v>0.12441148462013372</v>
      </c>
      <c r="O40" s="416">
        <v>27.64263962903766</v>
      </c>
      <c r="P40" s="417">
        <v>2.6123706980770534E-2</v>
      </c>
      <c r="R40" s="415" t="s">
        <v>27</v>
      </c>
      <c r="S40" s="416">
        <v>142.62082626314418</v>
      </c>
      <c r="T40" s="417">
        <v>0.64381628363350696</v>
      </c>
      <c r="U40" s="416">
        <v>110.58675207885619</v>
      </c>
      <c r="V40" s="417">
        <v>0.21169926175265738</v>
      </c>
      <c r="W40" s="416">
        <v>370.90773880390572</v>
      </c>
      <c r="X40" s="417">
        <v>0.18424954722794692</v>
      </c>
      <c r="Y40" s="416">
        <v>196.8595733716185</v>
      </c>
      <c r="Z40" s="417">
        <v>8.0934314615312475E-2</v>
      </c>
      <c r="AA40" s="416">
        <v>75.028811464098339</v>
      </c>
      <c r="AB40" s="417">
        <v>6.4758856408475715E-2</v>
      </c>
      <c r="AD40" s="415" t="s">
        <v>27</v>
      </c>
      <c r="AE40" s="416">
        <v>48.278493545991665</v>
      </c>
      <c r="AF40" s="417">
        <v>0.30248983614549169</v>
      </c>
      <c r="AG40" s="416">
        <v>459.59763613512223</v>
      </c>
      <c r="AH40" s="417">
        <v>0.15481088693835865</v>
      </c>
      <c r="AI40" s="416">
        <v>370.59339198599969</v>
      </c>
      <c r="AJ40" s="417">
        <v>0.12202417562339742</v>
      </c>
      <c r="AK40" s="413"/>
    </row>
    <row r="41" spans="1:37" x14ac:dyDescent="0.2">
      <c r="A41" s="414">
        <v>97227</v>
      </c>
      <c r="B41" s="415" t="s">
        <v>22</v>
      </c>
      <c r="C41" s="797">
        <v>800</v>
      </c>
      <c r="D41" s="930">
        <v>0.13108307389808291</v>
      </c>
      <c r="E41" s="416">
        <v>908</v>
      </c>
      <c r="F41" s="417">
        <v>0.16842886291968096</v>
      </c>
      <c r="G41" s="426">
        <v>-2.5008504110236363E-2</v>
      </c>
      <c r="I41" s="367"/>
      <c r="J41" s="415" t="s">
        <v>22</v>
      </c>
      <c r="K41" s="419">
        <v>447</v>
      </c>
      <c r="L41" s="417">
        <v>0.14994968131499498</v>
      </c>
      <c r="M41" s="419">
        <v>280</v>
      </c>
      <c r="N41" s="417">
        <v>0.19900497512437812</v>
      </c>
      <c r="O41" s="416">
        <v>11</v>
      </c>
      <c r="P41" s="417">
        <v>6.4139941690962102E-3</v>
      </c>
      <c r="R41" s="415" t="s">
        <v>22</v>
      </c>
      <c r="S41" s="416">
        <v>67</v>
      </c>
      <c r="T41" s="417">
        <v>0.18508287292817679</v>
      </c>
      <c r="U41" s="416">
        <v>244</v>
      </c>
      <c r="V41" s="417">
        <v>0.23804878048780487</v>
      </c>
      <c r="W41" s="416">
        <v>289</v>
      </c>
      <c r="X41" s="417">
        <v>0.15689467969598261</v>
      </c>
      <c r="Y41" s="416">
        <v>177</v>
      </c>
      <c r="Z41" s="417">
        <v>8.1267217630853997E-2</v>
      </c>
      <c r="AA41" s="416">
        <v>23</v>
      </c>
      <c r="AB41" s="417">
        <v>3.3045977011494254E-2</v>
      </c>
      <c r="AD41" s="415" t="s">
        <v>22</v>
      </c>
      <c r="AE41" s="416">
        <v>13</v>
      </c>
      <c r="AF41" s="417">
        <v>0.20967741935483872</v>
      </c>
      <c r="AG41" s="416">
        <v>361</v>
      </c>
      <c r="AH41" s="417">
        <v>0.14486356340288925</v>
      </c>
      <c r="AI41" s="416">
        <v>364</v>
      </c>
      <c r="AJ41" s="417">
        <v>0.11318407960199005</v>
      </c>
      <c r="AK41" s="413"/>
    </row>
    <row r="42" spans="1:37" x14ac:dyDescent="0.2">
      <c r="A42" s="414">
        <v>97223</v>
      </c>
      <c r="B42" s="415" t="s">
        <v>18</v>
      </c>
      <c r="C42" s="797">
        <v>546.98588281341108</v>
      </c>
      <c r="D42" s="930">
        <v>0.12063399388809441</v>
      </c>
      <c r="E42" s="416">
        <v>480.40884726321298</v>
      </c>
      <c r="F42" s="417">
        <v>0.11987470578045667</v>
      </c>
      <c r="G42" s="426">
        <v>2.6296916767226231E-2</v>
      </c>
      <c r="I42" s="367"/>
      <c r="J42" s="415" t="s">
        <v>18</v>
      </c>
      <c r="K42" s="419">
        <v>430.85299898890611</v>
      </c>
      <c r="L42" s="417">
        <v>0.14526648461335667</v>
      </c>
      <c r="M42" s="419">
        <v>92.906307059602398</v>
      </c>
      <c r="N42" s="417">
        <v>9.7006440115192591E-2</v>
      </c>
      <c r="O42" s="416">
        <v>3.4839865147350899</v>
      </c>
      <c r="P42" s="417">
        <v>5.7060519785449727E-3</v>
      </c>
      <c r="R42" s="415" t="s">
        <v>18</v>
      </c>
      <c r="S42" s="416">
        <v>3.4839865147350899</v>
      </c>
      <c r="T42" s="417">
        <v>7.1319646920271165E-2</v>
      </c>
      <c r="U42" s="416">
        <v>16.25860373543042</v>
      </c>
      <c r="V42" s="417">
        <v>5.4932714259777936E-2</v>
      </c>
      <c r="W42" s="416">
        <v>160.26337967781416</v>
      </c>
      <c r="X42" s="417">
        <v>0.13561794016451803</v>
      </c>
      <c r="Y42" s="416">
        <v>297.30018259072773</v>
      </c>
      <c r="Z42" s="417">
        <v>0.15645782341140271</v>
      </c>
      <c r="AA42" s="416">
        <v>69.679730294701798</v>
      </c>
      <c r="AB42" s="417">
        <v>6.2915338505084059E-2</v>
      </c>
      <c r="AD42" s="415" t="s">
        <v>18</v>
      </c>
      <c r="AE42" s="416">
        <v>36.001193985595933</v>
      </c>
      <c r="AF42" s="417">
        <v>0.15930355174226951</v>
      </c>
      <c r="AG42" s="416">
        <v>241.55639835496623</v>
      </c>
      <c r="AH42" s="417">
        <v>0.12050008722764756</v>
      </c>
      <c r="AI42" s="416">
        <v>249.68570022268145</v>
      </c>
      <c r="AJ42" s="417">
        <v>0.12017774206442165</v>
      </c>
      <c r="AK42" s="413"/>
    </row>
    <row r="43" spans="1:37" x14ac:dyDescent="0.2">
      <c r="A43" s="414">
        <v>97231</v>
      </c>
      <c r="B43" s="420" t="s">
        <v>29</v>
      </c>
      <c r="C43" s="797">
        <v>390.36875415624701</v>
      </c>
      <c r="D43" s="931">
        <v>7.6761952071046399E-2</v>
      </c>
      <c r="E43" s="416">
        <v>819.09813805474005</v>
      </c>
      <c r="F43" s="422">
        <v>0.15810406153379208</v>
      </c>
      <c r="G43" s="427">
        <v>-0.13776068349717729</v>
      </c>
      <c r="I43" s="367"/>
      <c r="J43" s="420" t="s">
        <v>29</v>
      </c>
      <c r="K43" s="424">
        <v>229.8618044777902</v>
      </c>
      <c r="L43" s="422">
        <v>0.1299144075925999</v>
      </c>
      <c r="M43" s="424">
        <v>158.52538239847598</v>
      </c>
      <c r="N43" s="422">
        <v>9.1786627287679806E-2</v>
      </c>
      <c r="O43" s="416">
        <v>0.99078363999047503</v>
      </c>
      <c r="P43" s="422">
        <v>6.2352431202422392E-4</v>
      </c>
      <c r="R43" s="420" t="s">
        <v>29</v>
      </c>
      <c r="S43" s="416">
        <v>34.67742739966662</v>
      </c>
      <c r="T43" s="422">
        <v>7.5957412396930768E-2</v>
      </c>
      <c r="U43" s="416">
        <v>141.68206051863791</v>
      </c>
      <c r="V43" s="422">
        <v>0.11669288914367726</v>
      </c>
      <c r="W43" s="416">
        <v>103.0414985590094</v>
      </c>
      <c r="X43" s="422">
        <v>6.6500167952371236E-2</v>
      </c>
      <c r="Y43" s="416">
        <v>77.281123919257055</v>
      </c>
      <c r="Z43" s="422">
        <v>6.1946916254842194E-2</v>
      </c>
      <c r="AA43" s="416">
        <v>33.686643759676151</v>
      </c>
      <c r="AB43" s="422">
        <v>5.4532675803625606E-2</v>
      </c>
      <c r="AD43" s="420" t="s">
        <v>29</v>
      </c>
      <c r="AE43" s="416">
        <v>14.861754599857125</v>
      </c>
      <c r="AF43" s="422">
        <v>0.11435457788760595</v>
      </c>
      <c r="AG43" s="416">
        <v>180.32262247826645</v>
      </c>
      <c r="AH43" s="422">
        <v>9.1923037761788604E-2</v>
      </c>
      <c r="AI43" s="416">
        <v>194.19359343813312</v>
      </c>
      <c r="AJ43" s="422">
        <v>6.6161681649912915E-2</v>
      </c>
      <c r="AK43" s="413"/>
    </row>
    <row r="44" spans="1:37" x14ac:dyDescent="0.2">
      <c r="A44" s="3"/>
      <c r="B44" s="37" t="s">
        <v>40</v>
      </c>
      <c r="C44" s="800">
        <v>4257.2206522038805</v>
      </c>
      <c r="D44" s="155">
        <v>0.1170476475957084</v>
      </c>
      <c r="E44" s="32">
        <v>4362.2586133043669</v>
      </c>
      <c r="F44" s="27">
        <v>0.13052557314873808</v>
      </c>
      <c r="G44" s="369">
        <v>-4.8628250966037401E-3</v>
      </c>
      <c r="I44" s="367"/>
      <c r="J44" s="37" t="s">
        <v>40</v>
      </c>
      <c r="K44" s="32">
        <v>2811.8486983311486</v>
      </c>
      <c r="L44" s="27">
        <v>0.14693138703467584</v>
      </c>
      <c r="M44" s="32">
        <v>1156.4242450265128</v>
      </c>
      <c r="N44" s="27">
        <v>0.12455501103748716</v>
      </c>
      <c r="O44" s="32">
        <v>82.429649919791999</v>
      </c>
      <c r="P44" s="27">
        <v>1.0368393912392851E-2</v>
      </c>
      <c r="R44" s="37" t="s">
        <v>40</v>
      </c>
      <c r="S44" s="32">
        <v>361.96784577659105</v>
      </c>
      <c r="T44" s="27">
        <v>0.23428925462310737</v>
      </c>
      <c r="U44" s="32">
        <v>889.22216113082504</v>
      </c>
      <c r="V44" s="27">
        <v>0.18517647986043068</v>
      </c>
      <c r="W44" s="32">
        <v>1491.2965410034876</v>
      </c>
      <c r="X44" s="27">
        <v>0.14101226029655603</v>
      </c>
      <c r="Y44" s="32">
        <v>1183.1156499190338</v>
      </c>
      <c r="Z44" s="27">
        <v>9.1093844809262914E-2</v>
      </c>
      <c r="AA44" s="32">
        <v>331.61845437393833</v>
      </c>
      <c r="AB44" s="27">
        <v>5.1324800583141511E-2</v>
      </c>
      <c r="AD44" s="37" t="s">
        <v>40</v>
      </c>
      <c r="AE44" s="32">
        <v>185.86232037008904</v>
      </c>
      <c r="AF44" s="27">
        <v>0.1879690470663514</v>
      </c>
      <c r="AG44" s="32">
        <v>1834.4310420797738</v>
      </c>
      <c r="AH44" s="27">
        <v>0.12056040701039338</v>
      </c>
      <c r="AI44" s="32">
        <v>2030.409230827591</v>
      </c>
      <c r="AJ44" s="27">
        <v>0.10844914723985004</v>
      </c>
      <c r="AK44" s="413"/>
    </row>
    <row r="45" spans="1:37" ht="13.5" thickBot="1" x14ac:dyDescent="0.25">
      <c r="A45" s="3"/>
      <c r="B45" s="36" t="s">
        <v>41</v>
      </c>
      <c r="C45" s="798">
        <v>9169.7846352870947</v>
      </c>
      <c r="D45" s="150">
        <v>0.13668374994798663</v>
      </c>
      <c r="E45" s="48">
        <v>8412.680593904779</v>
      </c>
      <c r="F45" s="53">
        <v>0.13629245647847996</v>
      </c>
      <c r="G45" s="368">
        <v>1.7384102455336281E-2</v>
      </c>
      <c r="I45" s="367"/>
      <c r="J45" s="36" t="s">
        <v>41</v>
      </c>
      <c r="K45" s="48">
        <v>6207.6471014861718</v>
      </c>
      <c r="L45" s="53">
        <v>0.17248488643522875</v>
      </c>
      <c r="M45" s="48">
        <v>2392.2026014429948</v>
      </c>
      <c r="N45" s="53">
        <v>0.16443920542712759</v>
      </c>
      <c r="O45" s="48">
        <v>197.13757788178864</v>
      </c>
      <c r="P45" s="53">
        <v>1.1911316187575993E-2</v>
      </c>
      <c r="R45" s="36" t="s">
        <v>41</v>
      </c>
      <c r="S45" s="68">
        <v>643.71133322676371</v>
      </c>
      <c r="T45" s="53">
        <v>0.28279485271616273</v>
      </c>
      <c r="U45" s="68">
        <v>1983.4605905869198</v>
      </c>
      <c r="V45" s="53">
        <v>0.24066326658665549</v>
      </c>
      <c r="W45" s="68">
        <v>3584.3762202444996</v>
      </c>
      <c r="X45" s="53">
        <v>0.16848844172316818</v>
      </c>
      <c r="Y45" s="68">
        <v>2272.1069980309617</v>
      </c>
      <c r="Z45" s="53">
        <v>9.4738373492270406E-2</v>
      </c>
      <c r="AA45" s="68">
        <v>686.12949319795018</v>
      </c>
      <c r="AB45" s="53">
        <v>6.064952859780421E-2</v>
      </c>
      <c r="AD45" s="36" t="s">
        <v>41</v>
      </c>
      <c r="AE45" s="16">
        <v>438.6887121087309</v>
      </c>
      <c r="AF45" s="53">
        <v>0.21306480240835721</v>
      </c>
      <c r="AG45" s="16">
        <v>4204.6575230762792</v>
      </c>
      <c r="AH45" s="53">
        <v>0.14393286679852582</v>
      </c>
      <c r="AI45" s="16">
        <v>4153.6410456259455</v>
      </c>
      <c r="AJ45" s="53">
        <v>0.12441658459208554</v>
      </c>
      <c r="AK45" s="413"/>
    </row>
    <row r="46" spans="1:37" ht="13.5" thickBot="1" x14ac:dyDescent="0.25">
      <c r="A46" s="3"/>
      <c r="B46" s="51" t="s">
        <v>42</v>
      </c>
      <c r="C46" s="801">
        <v>30970.967006093619</v>
      </c>
      <c r="D46" s="163">
        <v>0.14961713560817616</v>
      </c>
      <c r="E46" s="49">
        <v>24369.764476314675</v>
      </c>
      <c r="F46" s="54">
        <v>0.12676937983978706</v>
      </c>
      <c r="G46" s="370">
        <v>4.9109178738807158E-2</v>
      </c>
      <c r="I46" s="367"/>
      <c r="J46" s="51" t="s">
        <v>42</v>
      </c>
      <c r="K46" s="49">
        <v>19068.78147695414</v>
      </c>
      <c r="L46" s="54">
        <v>0.17896598693282834</v>
      </c>
      <c r="M46" s="49">
        <v>9877.3029618206419</v>
      </c>
      <c r="N46" s="54">
        <v>0.16850432586237041</v>
      </c>
      <c r="O46" s="49">
        <v>419.10409940157615</v>
      </c>
      <c r="P46" s="54">
        <v>1.0018213678072173E-2</v>
      </c>
      <c r="R46" s="51" t="s">
        <v>42</v>
      </c>
      <c r="S46" s="71">
        <v>3062.5792305549212</v>
      </c>
      <c r="T46" s="54">
        <v>0.3717532802631589</v>
      </c>
      <c r="U46" s="71">
        <v>6592.753494948769</v>
      </c>
      <c r="V46" s="54">
        <v>0.25041905338865039</v>
      </c>
      <c r="W46" s="71">
        <v>11122.128874092992</v>
      </c>
      <c r="X46" s="54">
        <v>0.1701378320044655</v>
      </c>
      <c r="Y46" s="71">
        <v>6961.853686255321</v>
      </c>
      <c r="Z46" s="54">
        <v>9.642885124280505E-2</v>
      </c>
      <c r="AA46" s="71">
        <v>3231.651720241598</v>
      </c>
      <c r="AB46" s="54">
        <v>9.268164307835175E-2</v>
      </c>
      <c r="AD46" s="51" t="s">
        <v>42</v>
      </c>
      <c r="AE46" s="50">
        <v>2210.7908064656394</v>
      </c>
      <c r="AF46" s="54">
        <v>0.22447296518752988</v>
      </c>
      <c r="AG46" s="50">
        <v>16718.798993462849</v>
      </c>
      <c r="AH46" s="54">
        <v>0.15352082074167434</v>
      </c>
      <c r="AI46" s="50">
        <v>10435.598738247869</v>
      </c>
      <c r="AJ46" s="54">
        <v>0.12780920928659958</v>
      </c>
      <c r="AK46" s="413"/>
    </row>
    <row r="47" spans="1:37" x14ac:dyDescent="0.2">
      <c r="B47" s="432" t="s">
        <v>75</v>
      </c>
      <c r="C47" s="433"/>
      <c r="D47" s="625"/>
      <c r="E47" s="433"/>
      <c r="F47" s="433"/>
      <c r="G47" s="433"/>
      <c r="J47" s="432" t="s">
        <v>75</v>
      </c>
      <c r="K47" s="433"/>
      <c r="L47" s="433"/>
      <c r="M47" s="433"/>
      <c r="N47" s="433"/>
      <c r="O47" s="433"/>
      <c r="P47" s="433"/>
      <c r="R47" s="432" t="s">
        <v>322</v>
      </c>
      <c r="S47" s="433"/>
      <c r="T47" s="433"/>
      <c r="U47" s="433"/>
      <c r="V47" s="433"/>
      <c r="W47" s="433"/>
      <c r="X47" s="433"/>
      <c r="Y47" s="433"/>
      <c r="Z47" s="433"/>
      <c r="AA47" s="433"/>
      <c r="AB47" s="433"/>
      <c r="AD47" s="432" t="s">
        <v>323</v>
      </c>
      <c r="AE47" s="434"/>
    </row>
    <row r="48" spans="1:37" x14ac:dyDescent="0.2">
      <c r="AE48" s="434"/>
    </row>
  </sheetData>
  <autoFilter ref="D1:D48"/>
  <pageMargins left="0.78740157480314965" right="0.78740157480314965" top="0.98425196850393704" bottom="0.98425196850393704" header="0.51181102362204722" footer="0.51181102362204722"/>
  <pageSetup paperSize="9" scale="69" orientation="landscape" r:id="rId1"/>
  <headerFooter alignWithMargins="0">
    <oddHeader>&amp;CObservatoire de l'habitat de la Martinique
&amp;"Arial,Gras"&amp;11Le parc vacant</oddHeader>
  </headerFooter>
  <colBreaks count="2" manualBreakCount="2">
    <brk id="17" max="78" man="1"/>
    <brk id="29" max="78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2:BH51"/>
  <sheetViews>
    <sheetView zoomScaleNormal="100" workbookViewId="0">
      <pane xSplit="2" ySplit="4" topLeftCell="C5" activePane="bottomRight" state="frozen"/>
      <selection activeCell="M37" sqref="M37"/>
      <selection pane="topRight" activeCell="M37" sqref="M37"/>
      <selection pane="bottomLeft" activeCell="M37" sqref="M37"/>
      <selection pane="bottomRight" activeCell="B3" sqref="B3"/>
    </sheetView>
  </sheetViews>
  <sheetFormatPr baseColWidth="10" defaultColWidth="11.42578125" defaultRowHeight="12" x14ac:dyDescent="0.2"/>
  <cols>
    <col min="1" max="1" width="12.7109375" style="435" customWidth="1"/>
    <col min="2" max="2" width="19" style="435" customWidth="1"/>
    <col min="3" max="12" width="10.7109375" style="435" customWidth="1"/>
    <col min="13" max="13" width="10.7109375" style="459" customWidth="1"/>
    <col min="14" max="14" width="11.42578125" style="435"/>
    <col min="15" max="15" width="5.28515625" style="435" customWidth="1"/>
    <col min="16" max="16" width="11.42578125" style="435"/>
    <col min="17" max="17" width="19" style="435" customWidth="1"/>
    <col min="18" max="18" width="11.42578125" style="435"/>
    <col min="19" max="19" width="7.7109375" style="435" customWidth="1"/>
    <col min="20" max="20" width="11.42578125" style="435"/>
    <col min="21" max="21" width="7.7109375" style="435" customWidth="1"/>
    <col min="22" max="22" width="11.42578125" style="435"/>
    <col min="23" max="23" width="7.7109375" style="435" customWidth="1"/>
    <col min="24" max="24" width="11.42578125" style="435"/>
    <col min="25" max="25" width="7.7109375" style="435" customWidth="1"/>
    <col min="26" max="26" width="11.42578125" style="435"/>
    <col min="27" max="27" width="7.7109375" style="435" customWidth="1"/>
    <col min="28" max="28" width="11.42578125" style="435"/>
    <col min="29" max="29" width="7.7109375" style="435" customWidth="1"/>
    <col min="30" max="30" width="11.42578125" style="435"/>
    <col min="31" max="31" width="7.7109375" style="435" customWidth="1"/>
    <col min="32" max="32" width="11.42578125" style="459"/>
    <col min="33" max="33" width="10" style="435" customWidth="1"/>
    <col min="34" max="34" width="20" style="435" customWidth="1"/>
    <col min="35" max="35" width="11.42578125" style="435"/>
    <col min="36" max="36" width="7.7109375" style="435" customWidth="1"/>
    <col min="37" max="37" width="12.7109375" style="435" customWidth="1"/>
    <col min="38" max="38" width="7.7109375" style="435" customWidth="1"/>
    <col min="39" max="39" width="12" style="435" customWidth="1"/>
    <col min="40" max="40" width="7.7109375" style="435" customWidth="1"/>
    <col min="41" max="41" width="12.7109375" style="435" customWidth="1"/>
    <col min="42" max="42" width="7.7109375" style="435" customWidth="1"/>
    <col min="43" max="43" width="11.42578125" style="435"/>
    <col min="44" max="44" width="7.7109375" style="435" customWidth="1"/>
    <col min="45" max="45" width="11.42578125" style="435"/>
    <col min="46" max="46" width="7.7109375" style="435" customWidth="1"/>
    <col min="47" max="47" width="11.42578125" style="435"/>
    <col min="48" max="48" width="7.7109375" style="435" customWidth="1"/>
    <col min="49" max="49" width="13.140625" style="435" customWidth="1"/>
    <col min="50" max="50" width="7.7109375" style="435" customWidth="1"/>
    <col min="51" max="51" width="7.28515625" style="443" bestFit="1" customWidth="1"/>
    <col min="52" max="52" width="7.28515625" style="443" customWidth="1"/>
    <col min="53" max="53" width="19" style="435" customWidth="1"/>
    <col min="54" max="54" width="11.42578125" style="435"/>
    <col min="55" max="55" width="7.7109375" style="435" customWidth="1"/>
    <col min="56" max="56" width="12.7109375" style="435" customWidth="1"/>
    <col min="57" max="57" width="7.7109375" style="435" customWidth="1"/>
    <col min="58" max="58" width="12" style="435" customWidth="1"/>
    <col min="59" max="59" width="7.7109375" style="435" customWidth="1"/>
    <col min="60" max="16384" width="11.42578125" style="435"/>
  </cols>
  <sheetData>
    <row r="2" spans="1:60" ht="18" customHeight="1" x14ac:dyDescent="0.2"/>
    <row r="3" spans="1:60" x14ac:dyDescent="0.2">
      <c r="C3" s="436" t="s">
        <v>308</v>
      </c>
      <c r="D3" s="437"/>
      <c r="E3" s="438"/>
      <c r="F3" s="437"/>
      <c r="G3" s="438"/>
      <c r="H3" s="437"/>
      <c r="I3" s="438"/>
      <c r="J3" s="438"/>
      <c r="K3" s="437"/>
      <c r="L3" s="438"/>
      <c r="M3" s="439"/>
      <c r="R3" s="436" t="s">
        <v>309</v>
      </c>
      <c r="S3" s="437"/>
      <c r="T3" s="437"/>
      <c r="U3" s="437"/>
      <c r="V3" s="440"/>
      <c r="W3" s="441"/>
      <c r="X3" s="440"/>
      <c r="Y3" s="441"/>
      <c r="Z3" s="440"/>
      <c r="AA3" s="441"/>
      <c r="AB3" s="440"/>
      <c r="AC3" s="441"/>
      <c r="AD3" s="440"/>
      <c r="AE3" s="441"/>
      <c r="AF3" s="439"/>
      <c r="AI3" s="436" t="s">
        <v>223</v>
      </c>
      <c r="AJ3" s="441"/>
      <c r="AK3" s="441"/>
      <c r="AL3" s="441"/>
      <c r="AM3" s="441"/>
      <c r="AN3" s="441"/>
      <c r="AO3" s="441"/>
      <c r="AP3" s="441"/>
      <c r="AQ3" s="441"/>
      <c r="AR3" s="441"/>
      <c r="AS3" s="441"/>
      <c r="AT3" s="441"/>
      <c r="AU3" s="441"/>
      <c r="AV3" s="441"/>
      <c r="AW3" s="441"/>
      <c r="AX3" s="442"/>
      <c r="BB3" s="436" t="s">
        <v>222</v>
      </c>
      <c r="BC3" s="441"/>
      <c r="BD3" s="441"/>
      <c r="BE3" s="441"/>
      <c r="BF3" s="441"/>
      <c r="BG3" s="442"/>
    </row>
    <row r="4" spans="1:60" ht="40.5" customHeight="1" thickBot="1" x14ac:dyDescent="0.25">
      <c r="C4" s="444" t="s">
        <v>76</v>
      </c>
      <c r="D4" s="445" t="s">
        <v>55</v>
      </c>
      <c r="E4" s="444" t="s">
        <v>164</v>
      </c>
      <c r="F4" s="445" t="s">
        <v>55</v>
      </c>
      <c r="G4" s="444" t="s">
        <v>77</v>
      </c>
      <c r="H4" s="445" t="s">
        <v>55</v>
      </c>
      <c r="I4" s="444" t="s">
        <v>78</v>
      </c>
      <c r="J4" s="446" t="s">
        <v>55</v>
      </c>
      <c r="K4" s="444" t="s">
        <v>79</v>
      </c>
      <c r="L4" s="445" t="s">
        <v>55</v>
      </c>
      <c r="M4" s="447" t="s">
        <v>65</v>
      </c>
      <c r="R4" s="444" t="s">
        <v>221</v>
      </c>
      <c r="S4" s="448" t="s">
        <v>55</v>
      </c>
      <c r="T4" s="449" t="s">
        <v>220</v>
      </c>
      <c r="U4" s="448" t="s">
        <v>55</v>
      </c>
      <c r="V4" s="444" t="s">
        <v>48</v>
      </c>
      <c r="W4" s="448" t="s">
        <v>55</v>
      </c>
      <c r="X4" s="444" t="s">
        <v>49</v>
      </c>
      <c r="Y4" s="448" t="s">
        <v>55</v>
      </c>
      <c r="Z4" s="444" t="s">
        <v>50</v>
      </c>
      <c r="AA4" s="448" t="s">
        <v>55</v>
      </c>
      <c r="AB4" s="444" t="s">
        <v>51</v>
      </c>
      <c r="AC4" s="448" t="s">
        <v>55</v>
      </c>
      <c r="AD4" s="444" t="s">
        <v>52</v>
      </c>
      <c r="AE4" s="448" t="s">
        <v>55</v>
      </c>
      <c r="AF4" s="448" t="s">
        <v>65</v>
      </c>
      <c r="AI4" s="444" t="s">
        <v>149</v>
      </c>
      <c r="AJ4" s="448" t="s">
        <v>55</v>
      </c>
      <c r="AK4" s="444" t="s">
        <v>150</v>
      </c>
      <c r="AL4" s="448" t="s">
        <v>55</v>
      </c>
      <c r="AM4" s="444" t="s">
        <v>151</v>
      </c>
      <c r="AN4" s="448" t="s">
        <v>55</v>
      </c>
      <c r="AO4" s="444" t="s">
        <v>152</v>
      </c>
      <c r="AP4" s="448" t="s">
        <v>55</v>
      </c>
      <c r="AQ4" s="444" t="s">
        <v>153</v>
      </c>
      <c r="AR4" s="448" t="s">
        <v>55</v>
      </c>
      <c r="AS4" s="444" t="s">
        <v>154</v>
      </c>
      <c r="AT4" s="448" t="s">
        <v>55</v>
      </c>
      <c r="AU4" s="444" t="s">
        <v>155</v>
      </c>
      <c r="AV4" s="448" t="s">
        <v>55</v>
      </c>
      <c r="AW4" s="444" t="s">
        <v>156</v>
      </c>
      <c r="AX4" s="448" t="s">
        <v>55</v>
      </c>
      <c r="BB4" s="444" t="s">
        <v>219</v>
      </c>
      <c r="BC4" s="448" t="s">
        <v>55</v>
      </c>
      <c r="BD4" s="444" t="s">
        <v>155</v>
      </c>
      <c r="BE4" s="448" t="s">
        <v>55</v>
      </c>
      <c r="BF4" s="444" t="s">
        <v>218</v>
      </c>
      <c r="BG4" s="448" t="s">
        <v>55</v>
      </c>
    </row>
    <row r="5" spans="1:60" ht="12.75" x14ac:dyDescent="0.2">
      <c r="A5" s="450">
        <v>97209</v>
      </c>
      <c r="B5" s="451" t="s">
        <v>8</v>
      </c>
      <c r="C5" s="455">
        <v>15095.211269788666</v>
      </c>
      <c r="D5" s="453">
        <v>0.39458508503705803</v>
      </c>
      <c r="E5" s="455">
        <v>1403.4213358862371</v>
      </c>
      <c r="F5" s="453">
        <v>3.6685086234718549E-2</v>
      </c>
      <c r="G5" s="455">
        <v>5450.6498613609983</v>
      </c>
      <c r="H5" s="453">
        <v>0.1424786378019649</v>
      </c>
      <c r="I5" s="455">
        <v>6005.6802751389778</v>
      </c>
      <c r="J5" s="453">
        <v>0.15698699539329286</v>
      </c>
      <c r="K5" s="455">
        <v>10300.94667308084</v>
      </c>
      <c r="L5" s="453">
        <v>0.26926419553296571</v>
      </c>
      <c r="M5" s="454">
        <v>38255.909415255715</v>
      </c>
      <c r="N5" s="457"/>
      <c r="O5" s="457"/>
      <c r="P5" s="457"/>
      <c r="Q5" s="451" t="s">
        <v>8</v>
      </c>
      <c r="R5" s="797">
        <v>246.14865300079964</v>
      </c>
      <c r="S5" s="456">
        <v>6.4349376736087503E-3</v>
      </c>
      <c r="T5" s="797">
        <v>1046.9247416974197</v>
      </c>
      <c r="U5" s="456">
        <v>2.7369215226865168E-2</v>
      </c>
      <c r="V5" s="797">
        <v>6962.430414453238</v>
      </c>
      <c r="W5" s="456">
        <v>0.18201523846526588</v>
      </c>
      <c r="X5" s="797">
        <v>11780.871331305978</v>
      </c>
      <c r="Y5" s="456">
        <v>0.30798126186581992</v>
      </c>
      <c r="Z5" s="797">
        <v>7366.5040097250003</v>
      </c>
      <c r="AA5" s="456">
        <v>0.19257872670469309</v>
      </c>
      <c r="AB5" s="797">
        <v>7331.2696647495868</v>
      </c>
      <c r="AC5" s="456">
        <v>0.19165761334037792</v>
      </c>
      <c r="AD5" s="797">
        <v>3517.7606029812778</v>
      </c>
      <c r="AE5" s="456">
        <v>9.1963006723369406E-2</v>
      </c>
      <c r="AF5" s="452">
        <v>38251.909417913295</v>
      </c>
      <c r="AG5" s="457">
        <v>0.47619934676844045</v>
      </c>
      <c r="AH5" s="451" t="s">
        <v>8</v>
      </c>
      <c r="AI5" s="455">
        <v>83.10789220298237</v>
      </c>
      <c r="AJ5" s="456">
        <v>2.172419724776966E-3</v>
      </c>
      <c r="AK5" s="455">
        <v>2072.4726171042007</v>
      </c>
      <c r="AL5" s="456">
        <v>5.4173921069505103E-2</v>
      </c>
      <c r="AM5" s="455">
        <v>2645.1069379874139</v>
      </c>
      <c r="AN5" s="456">
        <v>6.9142440433858726E-2</v>
      </c>
      <c r="AO5" s="455">
        <v>5226.2950908382008</v>
      </c>
      <c r="AP5" s="456">
        <v>0.13661405965045637</v>
      </c>
      <c r="AQ5" s="455">
        <v>7894.415218488326</v>
      </c>
      <c r="AR5" s="456">
        <v>0.20635805916406172</v>
      </c>
      <c r="AS5" s="455">
        <v>4686.0873450891795</v>
      </c>
      <c r="AT5" s="456">
        <v>0.12249316293133154</v>
      </c>
      <c r="AU5" s="455">
        <v>11443.585730586772</v>
      </c>
      <c r="AV5" s="456">
        <v>0.29913249758018534</v>
      </c>
      <c r="AW5" s="455">
        <v>4204.8385829586441</v>
      </c>
      <c r="AX5" s="456">
        <v>0.10991343944582416</v>
      </c>
      <c r="AY5" s="584">
        <v>38255.909415255723</v>
      </c>
      <c r="AZ5" s="584">
        <v>0.4090459370260095</v>
      </c>
      <c r="BA5" s="451" t="s">
        <v>8</v>
      </c>
      <c r="BB5" s="455">
        <v>22607.485101710306</v>
      </c>
      <c r="BC5" s="456">
        <v>0.59095406297399034</v>
      </c>
      <c r="BD5" s="455">
        <v>11443.585730586772</v>
      </c>
      <c r="BE5" s="456">
        <v>0.29913249758018534</v>
      </c>
      <c r="BF5" s="455">
        <v>4204.8385829586441</v>
      </c>
      <c r="BG5" s="456">
        <v>0.10991343944582416</v>
      </c>
      <c r="BH5" s="457">
        <v>0.4090459370260095</v>
      </c>
    </row>
    <row r="6" spans="1:60" ht="12.75" x14ac:dyDescent="0.2">
      <c r="A6" s="459">
        <v>97213</v>
      </c>
      <c r="B6" s="460" t="s">
        <v>10</v>
      </c>
      <c r="C6" s="461">
        <v>5759.5705914057507</v>
      </c>
      <c r="D6" s="453">
        <v>0.33660927493046011</v>
      </c>
      <c r="E6" s="461">
        <v>528.26934748730469</v>
      </c>
      <c r="F6" s="453">
        <v>3.0873892281314659E-2</v>
      </c>
      <c r="G6" s="461">
        <v>2766.7172454393503</v>
      </c>
      <c r="H6" s="453">
        <v>0.16169654857856938</v>
      </c>
      <c r="I6" s="461">
        <v>3707.1930457019521</v>
      </c>
      <c r="J6" s="453">
        <v>0.21666121516125156</v>
      </c>
      <c r="K6" s="461">
        <v>4348.8020344438455</v>
      </c>
      <c r="L6" s="453">
        <v>0.25415906904840424</v>
      </c>
      <c r="M6" s="454">
        <v>17110.552264478203</v>
      </c>
      <c r="N6" s="457"/>
      <c r="O6" s="457"/>
      <c r="P6" s="457"/>
      <c r="Q6" s="460" t="s">
        <v>10</v>
      </c>
      <c r="R6" s="797">
        <v>97.91387989454698</v>
      </c>
      <c r="S6" s="453">
        <v>5.7209179831476378E-3</v>
      </c>
      <c r="T6" s="797">
        <v>384.05113952564653</v>
      </c>
      <c r="U6" s="453">
        <v>2.2439362763756399E-2</v>
      </c>
      <c r="V6" s="797">
        <v>3451.7301888444536</v>
      </c>
      <c r="W6" s="453">
        <v>0.20167789624516327</v>
      </c>
      <c r="X6" s="797">
        <v>6052.3180728562957</v>
      </c>
      <c r="Y6" s="453">
        <v>0.35362519941017434</v>
      </c>
      <c r="Z6" s="797">
        <v>3075.9034627820593</v>
      </c>
      <c r="AA6" s="453">
        <v>0.17971906999914508</v>
      </c>
      <c r="AB6" s="797">
        <v>3049.4329716645457</v>
      </c>
      <c r="AC6" s="453">
        <v>0.17817245057378855</v>
      </c>
      <c r="AD6" s="797">
        <v>1003.7147169197299</v>
      </c>
      <c r="AE6" s="453">
        <v>5.8645103024824737E-2</v>
      </c>
      <c r="AF6" s="452">
        <v>17115.064432487277</v>
      </c>
      <c r="AG6" s="457">
        <v>0.41653662359775834</v>
      </c>
      <c r="AH6" s="460" t="s">
        <v>10</v>
      </c>
      <c r="AI6" s="461">
        <v>75.201554160846555</v>
      </c>
      <c r="AJ6" s="453">
        <v>4.3950395637998348E-3</v>
      </c>
      <c r="AK6" s="461">
        <v>1018.2406781641622</v>
      </c>
      <c r="AL6" s="453">
        <v>5.9509515673438963E-2</v>
      </c>
      <c r="AM6" s="461">
        <v>1323.3803530133791</v>
      </c>
      <c r="AN6" s="453">
        <v>7.7342936251142469E-2</v>
      </c>
      <c r="AO6" s="461">
        <v>2611.8294100765074</v>
      </c>
      <c r="AP6" s="453">
        <v>0.15264436645325058</v>
      </c>
      <c r="AQ6" s="461">
        <v>3546.2749324236365</v>
      </c>
      <c r="AR6" s="453">
        <v>0.20725660268638807</v>
      </c>
      <c r="AS6" s="461">
        <v>2559.7497629562622</v>
      </c>
      <c r="AT6" s="453">
        <v>0.1496006513051216</v>
      </c>
      <c r="AU6" s="461">
        <v>4404.8837487315213</v>
      </c>
      <c r="AV6" s="453">
        <v>0.25743667887775512</v>
      </c>
      <c r="AW6" s="461">
        <v>1570.9918249518869</v>
      </c>
      <c r="AX6" s="453">
        <v>9.1814209189103296E-2</v>
      </c>
      <c r="AY6" s="458">
        <v>17110.552264478203</v>
      </c>
      <c r="AZ6" s="584">
        <v>0.34925088806685844</v>
      </c>
      <c r="BA6" s="460" t="s">
        <v>10</v>
      </c>
      <c r="BB6" s="461">
        <v>11134.676690794795</v>
      </c>
      <c r="BC6" s="453">
        <v>0.65074911193314144</v>
      </c>
      <c r="BD6" s="461">
        <v>4404.8837487315213</v>
      </c>
      <c r="BE6" s="453">
        <v>0.25743667887775512</v>
      </c>
      <c r="BF6" s="461">
        <v>1570.9918249518869</v>
      </c>
      <c r="BG6" s="453">
        <v>9.1814209189103296E-2</v>
      </c>
      <c r="BH6" s="457">
        <v>0.34925088806685844</v>
      </c>
    </row>
    <row r="7" spans="1:60" ht="12.75" x14ac:dyDescent="0.2">
      <c r="A7" s="459">
        <v>97224</v>
      </c>
      <c r="B7" s="460" t="s">
        <v>19</v>
      </c>
      <c r="C7" s="461">
        <v>2108.0562422557832</v>
      </c>
      <c r="D7" s="453">
        <v>0.3006329128493192</v>
      </c>
      <c r="E7" s="461">
        <v>265.48947333066184</v>
      </c>
      <c r="F7" s="453">
        <v>3.7861833141994559E-2</v>
      </c>
      <c r="G7" s="461">
        <v>1241.5721940741998</v>
      </c>
      <c r="H7" s="453">
        <v>0.17706238464389007</v>
      </c>
      <c r="I7" s="461">
        <v>1760.0345189560594</v>
      </c>
      <c r="J7" s="453">
        <v>0.25100103761126724</v>
      </c>
      <c r="K7" s="461">
        <v>1636.9083011157254</v>
      </c>
      <c r="L7" s="453">
        <v>0.23344183175352898</v>
      </c>
      <c r="M7" s="454">
        <v>7012.0607297324295</v>
      </c>
      <c r="N7" s="457"/>
      <c r="O7" s="457"/>
      <c r="P7" s="457"/>
      <c r="Q7" s="460" t="s">
        <v>19</v>
      </c>
      <c r="R7" s="797">
        <v>37.516432903465358</v>
      </c>
      <c r="S7" s="453">
        <v>5.3502721025202723E-3</v>
      </c>
      <c r="T7" s="797">
        <v>161.20934552512878</v>
      </c>
      <c r="U7" s="453">
        <v>2.2990295112757863E-2</v>
      </c>
      <c r="V7" s="797">
        <v>1024.7874734965483</v>
      </c>
      <c r="W7" s="453">
        <v>0.14614640588482936</v>
      </c>
      <c r="X7" s="797">
        <v>2281.2617077153977</v>
      </c>
      <c r="Y7" s="453">
        <v>0.32533399176684652</v>
      </c>
      <c r="Z7" s="797">
        <v>1477.0494451294658</v>
      </c>
      <c r="AA7" s="453">
        <v>0.21064413188358511</v>
      </c>
      <c r="AB7" s="797">
        <v>1474.459987149774</v>
      </c>
      <c r="AC7" s="453">
        <v>0.21027484558109888</v>
      </c>
      <c r="AD7" s="797">
        <v>555.77633781264922</v>
      </c>
      <c r="AE7" s="453">
        <v>7.9260057668362055E-2</v>
      </c>
      <c r="AF7" s="452">
        <v>7012.0607297324286</v>
      </c>
      <c r="AG7" s="457">
        <v>0.50017903513304607</v>
      </c>
      <c r="AH7" s="460" t="s">
        <v>19</v>
      </c>
      <c r="AI7" s="461">
        <v>30.04167324480661</v>
      </c>
      <c r="AJ7" s="453">
        <v>4.2842859471288351E-3</v>
      </c>
      <c r="AK7" s="461">
        <v>405.55968607796348</v>
      </c>
      <c r="AL7" s="453">
        <v>5.7837446324204761E-2</v>
      </c>
      <c r="AM7" s="461">
        <v>358.1640260477663</v>
      </c>
      <c r="AN7" s="453">
        <v>5.1078283524996416E-2</v>
      </c>
      <c r="AO7" s="461">
        <v>893.59547050268679</v>
      </c>
      <c r="AP7" s="453">
        <v>0.12743692688137701</v>
      </c>
      <c r="AQ7" s="461">
        <v>1209.1893622557366</v>
      </c>
      <c r="AR7" s="453">
        <v>0.17244422272735757</v>
      </c>
      <c r="AS7" s="461">
        <v>1149.0559870086615</v>
      </c>
      <c r="AT7" s="453">
        <v>0.16386851616051362</v>
      </c>
      <c r="AU7" s="461">
        <v>2332.9811420762458</v>
      </c>
      <c r="AV7" s="453">
        <v>0.3327097742014663</v>
      </c>
      <c r="AW7" s="461">
        <v>633.47338251856286</v>
      </c>
      <c r="AX7" s="453">
        <v>9.0340544232955511E-2</v>
      </c>
      <c r="AY7" s="458">
        <v>7012.0607297324295</v>
      </c>
      <c r="AZ7" s="584">
        <v>0.42305031843442181</v>
      </c>
      <c r="BA7" s="460" t="s">
        <v>19</v>
      </c>
      <c r="BB7" s="461">
        <v>4045.6062051376211</v>
      </c>
      <c r="BC7" s="453">
        <v>0.57694968156557813</v>
      </c>
      <c r="BD7" s="461">
        <v>2332.9811420762458</v>
      </c>
      <c r="BE7" s="453">
        <v>0.3327097742014663</v>
      </c>
      <c r="BF7" s="461">
        <v>633.47338251856286</v>
      </c>
      <c r="BG7" s="453">
        <v>9.0340544232955511E-2</v>
      </c>
      <c r="BH7" s="457">
        <v>0.42305031843442181</v>
      </c>
    </row>
    <row r="8" spans="1:60" ht="12.75" x14ac:dyDescent="0.2">
      <c r="A8" s="459">
        <v>97229</v>
      </c>
      <c r="B8" s="462" t="s">
        <v>24</v>
      </c>
      <c r="C8" s="461">
        <v>3724.2565317951448</v>
      </c>
      <c r="D8" s="453">
        <v>0.40578158932092478</v>
      </c>
      <c r="E8" s="461">
        <v>286.44029805554982</v>
      </c>
      <c r="F8" s="453">
        <v>3.1209504071008459E-2</v>
      </c>
      <c r="G8" s="461">
        <v>1588.5201136455073</v>
      </c>
      <c r="H8" s="453">
        <v>0.17307943501749795</v>
      </c>
      <c r="I8" s="461">
        <v>1628.145506795237</v>
      </c>
      <c r="J8" s="453">
        <v>0.17739687525623826</v>
      </c>
      <c r="K8" s="461">
        <v>1950.6205578279921</v>
      </c>
      <c r="L8" s="453">
        <v>0.21253259633433058</v>
      </c>
      <c r="M8" s="454">
        <v>9177.9830081194305</v>
      </c>
      <c r="N8" s="457"/>
      <c r="O8" s="457"/>
      <c r="P8" s="457"/>
      <c r="Q8" s="462" t="s">
        <v>24</v>
      </c>
      <c r="R8" s="797">
        <v>114.39840310126628</v>
      </c>
      <c r="S8" s="453">
        <v>1.2459008379310306E-2</v>
      </c>
      <c r="T8" s="797">
        <v>311.29675626804556</v>
      </c>
      <c r="U8" s="453">
        <v>3.390299855289472E-2</v>
      </c>
      <c r="V8" s="797">
        <v>1768.4146360783882</v>
      </c>
      <c r="W8" s="453">
        <v>0.19259615669190877</v>
      </c>
      <c r="X8" s="797">
        <v>2752.67942653306</v>
      </c>
      <c r="Y8" s="453">
        <v>0.29979138791274668</v>
      </c>
      <c r="Z8" s="797">
        <v>1843.5525867216991</v>
      </c>
      <c r="AA8" s="453">
        <v>0.2007793509611551</v>
      </c>
      <c r="AB8" s="797">
        <v>1691.6793927558815</v>
      </c>
      <c r="AC8" s="453">
        <v>0.18423900297624696</v>
      </c>
      <c r="AD8" s="797">
        <v>699.96179577912039</v>
      </c>
      <c r="AE8" s="453">
        <v>7.6232094525737468E-2</v>
      </c>
      <c r="AF8" s="452">
        <v>9181.9829972374609</v>
      </c>
      <c r="AG8" s="457">
        <v>0.46125044846313951</v>
      </c>
      <c r="AH8" s="462" t="s">
        <v>24</v>
      </c>
      <c r="AI8" s="461">
        <v>29.752285640839222</v>
      </c>
      <c r="AJ8" s="453">
        <v>3.2417019746624558E-3</v>
      </c>
      <c r="AK8" s="461">
        <v>595.60745409829553</v>
      </c>
      <c r="AL8" s="453">
        <v>6.4895244801759067E-2</v>
      </c>
      <c r="AM8" s="461">
        <v>1160.5472662384491</v>
      </c>
      <c r="AN8" s="453">
        <v>0.12644905369859094</v>
      </c>
      <c r="AO8" s="461">
        <v>1606.4202609676115</v>
      </c>
      <c r="AP8" s="453">
        <v>0.17502977065292771</v>
      </c>
      <c r="AQ8" s="461">
        <v>1611.7159062382439</v>
      </c>
      <c r="AR8" s="453">
        <v>0.17560676510431725</v>
      </c>
      <c r="AS8" s="461">
        <v>750.80092019777533</v>
      </c>
      <c r="AT8" s="453">
        <v>8.180456637733681E-2</v>
      </c>
      <c r="AU8" s="461">
        <v>2623.8105331334132</v>
      </c>
      <c r="AV8" s="453">
        <v>0.28588095345265108</v>
      </c>
      <c r="AW8" s="461">
        <v>799.32838160480298</v>
      </c>
      <c r="AX8" s="453">
        <v>8.709194393775474E-2</v>
      </c>
      <c r="AY8" s="458">
        <v>9177.9830081194305</v>
      </c>
      <c r="AZ8" s="584">
        <v>0.37297289739040584</v>
      </c>
      <c r="BA8" s="462" t="s">
        <v>24</v>
      </c>
      <c r="BB8" s="461">
        <v>5754.8440933812153</v>
      </c>
      <c r="BC8" s="453">
        <v>0.62702710260959427</v>
      </c>
      <c r="BD8" s="461">
        <v>2623.8105331334132</v>
      </c>
      <c r="BE8" s="453">
        <v>0.28588095345265108</v>
      </c>
      <c r="BF8" s="461">
        <v>799.32838160480298</v>
      </c>
      <c r="BG8" s="453">
        <v>8.709194393775474E-2</v>
      </c>
      <c r="BH8" s="457">
        <v>0.37297289739040584</v>
      </c>
    </row>
    <row r="9" spans="1:60" ht="13.5" thickBot="1" x14ac:dyDescent="0.25">
      <c r="A9" s="463"/>
      <c r="B9" s="785" t="s">
        <v>34</v>
      </c>
      <c r="C9" s="467">
        <v>26687.094635245347</v>
      </c>
      <c r="D9" s="787">
        <v>0.37295134075519998</v>
      </c>
      <c r="E9" s="467">
        <v>2483.6204547597531</v>
      </c>
      <c r="F9" s="787">
        <v>3.4708520773421903E-2</v>
      </c>
      <c r="G9" s="467">
        <v>11047.459414520057</v>
      </c>
      <c r="H9" s="787">
        <v>0.15438791134432656</v>
      </c>
      <c r="I9" s="467">
        <v>13101.053346592227</v>
      </c>
      <c r="J9" s="787">
        <v>0.18308682446323746</v>
      </c>
      <c r="K9" s="467">
        <v>18237.277566468405</v>
      </c>
      <c r="L9" s="787">
        <v>0.25486540266381424</v>
      </c>
      <c r="M9" s="786">
        <v>71556.50541758578</v>
      </c>
      <c r="N9" s="457"/>
      <c r="O9" s="457"/>
      <c r="P9" s="457"/>
      <c r="Q9" s="464" t="s">
        <v>34</v>
      </c>
      <c r="R9" s="798">
        <v>495.97736890007826</v>
      </c>
      <c r="S9" s="466">
        <v>6.9308316970735718E-3</v>
      </c>
      <c r="T9" s="798">
        <v>1903.4819830162405</v>
      </c>
      <c r="U9" s="466">
        <v>2.6599425880972562E-2</v>
      </c>
      <c r="V9" s="798">
        <v>13207.362712872629</v>
      </c>
      <c r="W9" s="466">
        <v>0.18456085673450728</v>
      </c>
      <c r="X9" s="798">
        <v>22867.130538410733</v>
      </c>
      <c r="Y9" s="466">
        <v>0.31954730819314031</v>
      </c>
      <c r="Z9" s="798">
        <v>13763.009504358224</v>
      </c>
      <c r="AA9" s="466">
        <v>0.19232551422955813</v>
      </c>
      <c r="AB9" s="798">
        <v>13546.842016319788</v>
      </c>
      <c r="AC9" s="466">
        <v>0.1893047705990652</v>
      </c>
      <c r="AD9" s="798">
        <v>5777.2134534927773</v>
      </c>
      <c r="AE9" s="466">
        <v>8.0731292665682949E-2</v>
      </c>
      <c r="AF9" s="465">
        <v>71561.017577370469</v>
      </c>
      <c r="AG9" s="457">
        <v>0.46236157749430629</v>
      </c>
      <c r="AH9" s="464" t="s">
        <v>34</v>
      </c>
      <c r="AI9" s="798">
        <v>218.10340524947478</v>
      </c>
      <c r="AJ9" s="466">
        <v>3.0479884949198973E-3</v>
      </c>
      <c r="AK9" s="798">
        <v>4091.8804354446215</v>
      </c>
      <c r="AL9" s="466">
        <v>5.7183905384499086E-2</v>
      </c>
      <c r="AM9" s="798">
        <v>5487.1985832870087</v>
      </c>
      <c r="AN9" s="466">
        <v>7.6683434319005608E-2</v>
      </c>
      <c r="AO9" s="798">
        <v>10338.140232385007</v>
      </c>
      <c r="AP9" s="466">
        <v>0.14447519721727911</v>
      </c>
      <c r="AQ9" s="798">
        <v>14261.595419405943</v>
      </c>
      <c r="AR9" s="466">
        <v>0.19930536484668804</v>
      </c>
      <c r="AS9" s="798">
        <v>9145.6940152518782</v>
      </c>
      <c r="AT9" s="466">
        <v>0.12781079738145271</v>
      </c>
      <c r="AU9" s="798">
        <v>20805.261154527951</v>
      </c>
      <c r="AV9" s="466">
        <v>0.29075289567473533</v>
      </c>
      <c r="AW9" s="798">
        <v>7208.6321720338974</v>
      </c>
      <c r="AX9" s="466">
        <v>0.10074041668142025</v>
      </c>
      <c r="AY9" s="458">
        <v>71556.50541758578</v>
      </c>
      <c r="AZ9" s="584">
        <v>0.39149331235615559</v>
      </c>
      <c r="BA9" s="464" t="s">
        <v>34</v>
      </c>
      <c r="BB9" s="467">
        <v>43542.612091023933</v>
      </c>
      <c r="BC9" s="466">
        <v>0.60850668764384441</v>
      </c>
      <c r="BD9" s="467">
        <v>20805.261154527951</v>
      </c>
      <c r="BE9" s="466">
        <v>0.29075289567473533</v>
      </c>
      <c r="BF9" s="467">
        <v>7208.6321720338974</v>
      </c>
      <c r="BG9" s="466">
        <v>0.10074041668142025</v>
      </c>
      <c r="BH9" s="457">
        <v>0.39149331235615559</v>
      </c>
    </row>
    <row r="10" spans="1:60" ht="12.75" x14ac:dyDescent="0.2">
      <c r="A10" s="459">
        <v>97212</v>
      </c>
      <c r="B10" s="451" t="s">
        <v>9</v>
      </c>
      <c r="C10" s="461">
        <v>1527.2501920234372</v>
      </c>
      <c r="D10" s="453">
        <v>0.3564902801754618</v>
      </c>
      <c r="E10" s="461">
        <v>107.69083221834698</v>
      </c>
      <c r="F10" s="453">
        <v>2.5137161645390701E-2</v>
      </c>
      <c r="G10" s="461">
        <v>748.75619972885454</v>
      </c>
      <c r="H10" s="453">
        <v>0.17477444679238066</v>
      </c>
      <c r="I10" s="461">
        <v>904.15506475257496</v>
      </c>
      <c r="J10" s="453">
        <v>0.21104760309682244</v>
      </c>
      <c r="K10" s="461">
        <v>996.27627509551439</v>
      </c>
      <c r="L10" s="453">
        <v>0.23255050828994431</v>
      </c>
      <c r="M10" s="454">
        <v>4284.1285638187283</v>
      </c>
      <c r="N10" s="457"/>
      <c r="O10" s="457"/>
      <c r="P10" s="457"/>
      <c r="Q10" s="451" t="s">
        <v>9</v>
      </c>
      <c r="R10" s="799">
        <v>27.540451222771541</v>
      </c>
      <c r="S10" s="453">
        <v>6.428483835747195E-3</v>
      </c>
      <c r="T10" s="799">
        <v>55.09281165438292</v>
      </c>
      <c r="U10" s="453">
        <v>1.2859747515437548E-2</v>
      </c>
      <c r="V10" s="799">
        <v>469.88712319774174</v>
      </c>
      <c r="W10" s="453">
        <v>0.10968091087791729</v>
      </c>
      <c r="X10" s="799">
        <v>1372.9877635034643</v>
      </c>
      <c r="Y10" s="453">
        <v>0.32048239053769878</v>
      </c>
      <c r="Z10" s="799">
        <v>944.12896545694639</v>
      </c>
      <c r="AA10" s="453">
        <v>0.22037829896854952</v>
      </c>
      <c r="AB10" s="799">
        <v>956.22107152212402</v>
      </c>
      <c r="AC10" s="453">
        <v>0.22320083472700003</v>
      </c>
      <c r="AD10" s="799">
        <v>458.27037726129709</v>
      </c>
      <c r="AE10" s="453">
        <v>0.10696933353764955</v>
      </c>
      <c r="AF10" s="452">
        <v>4284.1285638187283</v>
      </c>
      <c r="AG10" s="457">
        <v>0.55054846723319917</v>
      </c>
      <c r="AH10" s="451" t="s">
        <v>9</v>
      </c>
      <c r="AI10" s="461">
        <v>60.162114900353522</v>
      </c>
      <c r="AJ10" s="453">
        <v>1.4043022753436477E-2</v>
      </c>
      <c r="AK10" s="461">
        <v>265.61432825968893</v>
      </c>
      <c r="AL10" s="453">
        <v>6.1999616562143804E-2</v>
      </c>
      <c r="AM10" s="461">
        <v>80.034920125540538</v>
      </c>
      <c r="AN10" s="453">
        <v>1.8681726968109498E-2</v>
      </c>
      <c r="AO10" s="461">
        <v>365.55839533274826</v>
      </c>
      <c r="AP10" s="453">
        <v>8.5328530618815485E-2</v>
      </c>
      <c r="AQ10" s="461">
        <v>695.91480808502342</v>
      </c>
      <c r="AR10" s="453">
        <v>0.16244022505821079</v>
      </c>
      <c r="AS10" s="461">
        <v>753.72984819224746</v>
      </c>
      <c r="AT10" s="453">
        <v>0.17593539431981894</v>
      </c>
      <c r="AU10" s="461">
        <v>1589.7739196930411</v>
      </c>
      <c r="AV10" s="453">
        <v>0.37108454987073741</v>
      </c>
      <c r="AW10" s="461">
        <v>473.34022923008473</v>
      </c>
      <c r="AX10" s="453">
        <v>0.11048693384872775</v>
      </c>
      <c r="AY10" s="458">
        <v>4284.1285638187273</v>
      </c>
      <c r="AZ10" s="584">
        <v>0.48157148371946518</v>
      </c>
      <c r="BA10" s="451" t="s">
        <v>9</v>
      </c>
      <c r="BB10" s="461">
        <v>2221.0144148956019</v>
      </c>
      <c r="BC10" s="453">
        <v>0.51842851628053499</v>
      </c>
      <c r="BD10" s="461">
        <v>1589.7739196930411</v>
      </c>
      <c r="BE10" s="453">
        <v>0.37108454987073741</v>
      </c>
      <c r="BF10" s="461">
        <v>473.34022923008473</v>
      </c>
      <c r="BG10" s="453">
        <v>0.11048693384872775</v>
      </c>
      <c r="BH10" s="457">
        <v>0.48157148371946518</v>
      </c>
    </row>
    <row r="11" spans="1:60" ht="12.75" x14ac:dyDescent="0.2">
      <c r="A11" s="459">
        <v>97222</v>
      </c>
      <c r="B11" s="460" t="s">
        <v>17</v>
      </c>
      <c r="C11" s="461">
        <v>2696.4687643450807</v>
      </c>
      <c r="D11" s="453">
        <v>0.28691889225689704</v>
      </c>
      <c r="E11" s="461">
        <v>252.27184301262503</v>
      </c>
      <c r="F11" s="453">
        <v>2.6843091491315037E-2</v>
      </c>
      <c r="G11" s="461">
        <v>1665.2381740436888</v>
      </c>
      <c r="H11" s="453">
        <v>0.17719036784635572</v>
      </c>
      <c r="I11" s="461">
        <v>2386.4654382418616</v>
      </c>
      <c r="J11" s="453">
        <v>0.25393285804148036</v>
      </c>
      <c r="K11" s="461">
        <v>2397.5732588668657</v>
      </c>
      <c r="L11" s="453">
        <v>0.25511479036395196</v>
      </c>
      <c r="M11" s="454">
        <v>9398.0174785101208</v>
      </c>
      <c r="N11" s="457"/>
      <c r="O11" s="457"/>
      <c r="P11" s="457"/>
      <c r="Q11" s="460" t="s">
        <v>17</v>
      </c>
      <c r="R11" s="797">
        <v>52.438455645583105</v>
      </c>
      <c r="S11" s="453">
        <v>5.5797359140362266E-3</v>
      </c>
      <c r="T11" s="797">
        <v>223.23316812792402</v>
      </c>
      <c r="U11" s="453">
        <v>2.375321908459713E-2</v>
      </c>
      <c r="V11" s="797">
        <v>1674.6939704564727</v>
      </c>
      <c r="W11" s="453">
        <v>0.17819651583814292</v>
      </c>
      <c r="X11" s="797">
        <v>3253.0496015405351</v>
      </c>
      <c r="Y11" s="453">
        <v>0.34614211018218333</v>
      </c>
      <c r="Z11" s="797">
        <v>1952.1894156650933</v>
      </c>
      <c r="AA11" s="453">
        <v>0.20772353532317289</v>
      </c>
      <c r="AB11" s="797">
        <v>1575.5221135571951</v>
      </c>
      <c r="AC11" s="453">
        <v>0.16764409272060266</v>
      </c>
      <c r="AD11" s="797">
        <v>666.8907535173181</v>
      </c>
      <c r="AE11" s="453">
        <v>7.09607909372649E-2</v>
      </c>
      <c r="AF11" s="452">
        <v>9398.0174785101208</v>
      </c>
      <c r="AG11" s="457">
        <v>0.44632841898104048</v>
      </c>
      <c r="AH11" s="460" t="s">
        <v>17</v>
      </c>
      <c r="AI11" s="461">
        <v>84.876962478050189</v>
      </c>
      <c r="AJ11" s="453">
        <v>9.0313688681823798E-3</v>
      </c>
      <c r="AK11" s="461">
        <v>584.20152133807733</v>
      </c>
      <c r="AL11" s="453">
        <v>6.2162208431079807E-2</v>
      </c>
      <c r="AM11" s="461">
        <v>461.84818146607353</v>
      </c>
      <c r="AN11" s="453">
        <v>4.914314987412545E-2</v>
      </c>
      <c r="AO11" s="461">
        <v>1086.0457102161447</v>
      </c>
      <c r="AP11" s="453">
        <v>0.11556115028510425</v>
      </c>
      <c r="AQ11" s="461">
        <v>1745.2532808223332</v>
      </c>
      <c r="AR11" s="453">
        <v>0.18570440891529497</v>
      </c>
      <c r="AS11" s="461">
        <v>1820.1783580787162</v>
      </c>
      <c r="AT11" s="453">
        <v>0.1936768432534636</v>
      </c>
      <c r="AU11" s="461">
        <v>2699.2997596242258</v>
      </c>
      <c r="AV11" s="453">
        <v>0.28722012549950571</v>
      </c>
      <c r="AW11" s="461">
        <v>916.31370448650193</v>
      </c>
      <c r="AX11" s="453">
        <v>9.7500744873243853E-2</v>
      </c>
      <c r="AY11" s="458">
        <v>9398.0174785101226</v>
      </c>
      <c r="AZ11" s="584">
        <v>0.38472087037274955</v>
      </c>
      <c r="BA11" s="460" t="s">
        <v>17</v>
      </c>
      <c r="BB11" s="461">
        <v>5782.4040143993952</v>
      </c>
      <c r="BC11" s="453">
        <v>0.6152791296272504</v>
      </c>
      <c r="BD11" s="461">
        <v>2699.2997596242258</v>
      </c>
      <c r="BE11" s="453">
        <v>0.28722012549950571</v>
      </c>
      <c r="BF11" s="461">
        <v>916.31370448650193</v>
      </c>
      <c r="BG11" s="453">
        <v>9.7500744873243853E-2</v>
      </c>
      <c r="BH11" s="457">
        <v>0.38472087037274955</v>
      </c>
    </row>
    <row r="12" spans="1:60" ht="12.75" x14ac:dyDescent="0.2">
      <c r="A12" s="459">
        <v>97228</v>
      </c>
      <c r="B12" s="460" t="s">
        <v>23</v>
      </c>
      <c r="C12" s="461">
        <v>2183.2217679530995</v>
      </c>
      <c r="D12" s="453">
        <v>0.31155463110873205</v>
      </c>
      <c r="E12" s="461">
        <v>245.40945592092001</v>
      </c>
      <c r="F12" s="453">
        <v>3.5020928076271989E-2</v>
      </c>
      <c r="G12" s="461">
        <v>1206.7509163997174</v>
      </c>
      <c r="H12" s="453">
        <v>0.17220826675410603</v>
      </c>
      <c r="I12" s="461">
        <v>1577.1151918300941</v>
      </c>
      <c r="J12" s="453">
        <v>0.22506075608951037</v>
      </c>
      <c r="K12" s="461">
        <v>1795.0113034881033</v>
      </c>
      <c r="L12" s="453">
        <v>0.25615541797137947</v>
      </c>
      <c r="M12" s="454">
        <v>7007.5086355919348</v>
      </c>
      <c r="N12" s="457"/>
      <c r="O12" s="457"/>
      <c r="P12" s="457"/>
      <c r="Q12" s="460" t="s">
        <v>23</v>
      </c>
      <c r="R12" s="797">
        <v>25.034934871570762</v>
      </c>
      <c r="S12" s="453">
        <v>3.5725870881436347E-3</v>
      </c>
      <c r="T12" s="797">
        <v>115.11271935409431</v>
      </c>
      <c r="U12" s="453">
        <v>1.6427053513630181E-2</v>
      </c>
      <c r="V12" s="797">
        <v>853.65381219905896</v>
      </c>
      <c r="W12" s="453">
        <v>0.12181987302352423</v>
      </c>
      <c r="X12" s="797">
        <v>2210.6383495808468</v>
      </c>
      <c r="Y12" s="453">
        <v>0.3154670888813127</v>
      </c>
      <c r="Z12" s="797">
        <v>1389.6024334448787</v>
      </c>
      <c r="AA12" s="453">
        <v>0.19830192236752014</v>
      </c>
      <c r="AB12" s="797">
        <v>1592.2698174127136</v>
      </c>
      <c r="AC12" s="453">
        <v>0.22722338283329313</v>
      </c>
      <c r="AD12" s="797">
        <v>821.19656872877135</v>
      </c>
      <c r="AE12" s="453">
        <v>0.11718809229257607</v>
      </c>
      <c r="AF12" s="452">
        <v>7007.5086355919339</v>
      </c>
      <c r="AG12" s="457">
        <v>0.54271339749338932</v>
      </c>
      <c r="AH12" s="460" t="s">
        <v>23</v>
      </c>
      <c r="AI12" s="461">
        <v>130.20609925483177</v>
      </c>
      <c r="AJ12" s="453">
        <v>1.8580940249363402E-2</v>
      </c>
      <c r="AK12" s="461">
        <v>347.97340249236152</v>
      </c>
      <c r="AL12" s="453">
        <v>4.965722064543239E-2</v>
      </c>
      <c r="AM12" s="461">
        <v>137.72515364526987</v>
      </c>
      <c r="AN12" s="453">
        <v>1.9653939910362458E-2</v>
      </c>
      <c r="AO12" s="461">
        <v>570.84804557705172</v>
      </c>
      <c r="AP12" s="453">
        <v>8.1462339222480515E-2</v>
      </c>
      <c r="AQ12" s="461">
        <v>1066.6511022172169</v>
      </c>
      <c r="AR12" s="453">
        <v>0.15221545312118126</v>
      </c>
      <c r="AS12" s="461">
        <v>1209.2084824958561</v>
      </c>
      <c r="AT12" s="453">
        <v>0.17255897143731633</v>
      </c>
      <c r="AU12" s="461">
        <v>2668.7081843852434</v>
      </c>
      <c r="AV12" s="453">
        <v>0.38083551846523184</v>
      </c>
      <c r="AW12" s="461">
        <v>876.18816552410215</v>
      </c>
      <c r="AX12" s="453">
        <v>0.12503561694863174</v>
      </c>
      <c r="AY12" s="458">
        <v>7007.5086355919339</v>
      </c>
      <c r="AZ12" s="584">
        <v>0.50587113541386364</v>
      </c>
      <c r="BA12" s="460" t="s">
        <v>23</v>
      </c>
      <c r="BB12" s="461">
        <v>3462.6122856825882</v>
      </c>
      <c r="BC12" s="453">
        <v>0.49412886458613636</v>
      </c>
      <c r="BD12" s="461">
        <v>2668.7081843852434</v>
      </c>
      <c r="BE12" s="453">
        <v>0.38083551846523184</v>
      </c>
      <c r="BF12" s="461">
        <v>876.18816552410215</v>
      </c>
      <c r="BG12" s="453">
        <v>0.12503561694863174</v>
      </c>
      <c r="BH12" s="457">
        <v>0.50587113541386364</v>
      </c>
    </row>
    <row r="13" spans="1:60" ht="12.75" x14ac:dyDescent="0.2">
      <c r="A13" s="459">
        <v>97230</v>
      </c>
      <c r="B13" s="462" t="s">
        <v>25</v>
      </c>
      <c r="C13" s="461">
        <v>1867.2883528881048</v>
      </c>
      <c r="D13" s="453">
        <v>0.33560944691742278</v>
      </c>
      <c r="E13" s="461">
        <v>132.46853044233896</v>
      </c>
      <c r="F13" s="453">
        <v>2.3808690375514401E-2</v>
      </c>
      <c r="G13" s="461">
        <v>1060.614464057222</v>
      </c>
      <c r="H13" s="453">
        <v>0.19062520961174392</v>
      </c>
      <c r="I13" s="461">
        <v>1152.7660903229339</v>
      </c>
      <c r="J13" s="453">
        <v>0.20718770585167517</v>
      </c>
      <c r="K13" s="461">
        <v>1350.7355999502076</v>
      </c>
      <c r="L13" s="453">
        <v>0.24276894724364356</v>
      </c>
      <c r="M13" s="454">
        <v>5563.8730376608082</v>
      </c>
      <c r="N13" s="457"/>
      <c r="O13" s="457"/>
      <c r="P13" s="457"/>
      <c r="Q13" s="462" t="s">
        <v>25</v>
      </c>
      <c r="R13" s="797">
        <v>37.444917104877781</v>
      </c>
      <c r="S13" s="453">
        <v>6.7312190465397782E-3</v>
      </c>
      <c r="T13" s="797">
        <v>89.961470536172982</v>
      </c>
      <c r="U13" s="453">
        <v>1.6171764040276971E-2</v>
      </c>
      <c r="V13" s="797">
        <v>884.29704421694896</v>
      </c>
      <c r="W13" s="453">
        <v>0.15896408824087269</v>
      </c>
      <c r="X13" s="797">
        <v>1898.2952352167808</v>
      </c>
      <c r="Y13" s="453">
        <v>0.34124367287175517</v>
      </c>
      <c r="Z13" s="797">
        <v>1077.3113183825674</v>
      </c>
      <c r="AA13" s="453">
        <v>0.19366095657359542</v>
      </c>
      <c r="AB13" s="797">
        <v>1112.9237535601849</v>
      </c>
      <c r="AC13" s="453">
        <v>0.20006276275972837</v>
      </c>
      <c r="AD13" s="797">
        <v>462.63932245660743</v>
      </c>
      <c r="AE13" s="453">
        <v>8.3165536467231502E-2</v>
      </c>
      <c r="AF13" s="452">
        <v>5562.8730614741407</v>
      </c>
      <c r="AG13" s="457">
        <v>0.4768892558005553</v>
      </c>
      <c r="AH13" s="462" t="s">
        <v>25</v>
      </c>
      <c r="AI13" s="461">
        <v>72.409219111487502</v>
      </c>
      <c r="AJ13" s="453">
        <v>1.3014175309422617E-2</v>
      </c>
      <c r="AK13" s="461">
        <v>257.466478554459</v>
      </c>
      <c r="AL13" s="453">
        <v>4.6274686142497669E-2</v>
      </c>
      <c r="AM13" s="461">
        <v>409.26653258627255</v>
      </c>
      <c r="AN13" s="453">
        <v>7.3557848968879139E-2</v>
      </c>
      <c r="AO13" s="461">
        <v>687.39394288561607</v>
      </c>
      <c r="AP13" s="453">
        <v>0.12354594330833504</v>
      </c>
      <c r="AQ13" s="461">
        <v>1100.429135710275</v>
      </c>
      <c r="AR13" s="453">
        <v>0.19778113703560046</v>
      </c>
      <c r="AS13" s="461">
        <v>758.04029318390997</v>
      </c>
      <c r="AT13" s="453">
        <v>0.1362432765904035</v>
      </c>
      <c r="AU13" s="461">
        <v>1848.5461787318125</v>
      </c>
      <c r="AV13" s="453">
        <v>0.3322408987802834</v>
      </c>
      <c r="AW13" s="461">
        <v>430.32125689697546</v>
      </c>
      <c r="AX13" s="453">
        <v>7.7342033864578136E-2</v>
      </c>
      <c r="AY13" s="458">
        <v>5563.8730376608082</v>
      </c>
      <c r="AZ13" s="584">
        <v>0.40958293264486156</v>
      </c>
      <c r="BA13" s="462" t="s">
        <v>25</v>
      </c>
      <c r="BB13" s="461">
        <v>3285.0056020320199</v>
      </c>
      <c r="BC13" s="453">
        <v>0.59041706735513844</v>
      </c>
      <c r="BD13" s="461">
        <v>1848.5461787318125</v>
      </c>
      <c r="BE13" s="453">
        <v>0.3322408987802834</v>
      </c>
      <c r="BF13" s="461">
        <v>430.32125689697546</v>
      </c>
      <c r="BG13" s="453">
        <v>7.7342033864578136E-2</v>
      </c>
      <c r="BH13" s="457">
        <v>0.40958293264486156</v>
      </c>
    </row>
    <row r="14" spans="1:60" ht="12.75" x14ac:dyDescent="0.2">
      <c r="A14" s="463"/>
      <c r="B14" s="468" t="s">
        <v>35</v>
      </c>
      <c r="C14" s="471">
        <v>8274.2290772097222</v>
      </c>
      <c r="D14" s="470">
        <v>0.31516637180529949</v>
      </c>
      <c r="E14" s="471">
        <v>737.84066159423105</v>
      </c>
      <c r="F14" s="470">
        <v>2.8104438747723767E-2</v>
      </c>
      <c r="G14" s="471">
        <v>4681.3597542294829</v>
      </c>
      <c r="H14" s="470">
        <v>0.17831355103760302</v>
      </c>
      <c r="I14" s="471">
        <v>6020.501785147464</v>
      </c>
      <c r="J14" s="470">
        <v>0.22932163061554081</v>
      </c>
      <c r="K14" s="471">
        <v>6539.5964374006917</v>
      </c>
      <c r="L14" s="470">
        <v>0.24909400779383303</v>
      </c>
      <c r="M14" s="469">
        <v>26253.527715581589</v>
      </c>
      <c r="N14" s="457"/>
      <c r="O14" s="457"/>
      <c r="P14" s="457"/>
      <c r="Q14" s="468" t="s">
        <v>35</v>
      </c>
      <c r="R14" s="800">
        <v>142.45875884480319</v>
      </c>
      <c r="S14" s="470">
        <v>5.4264777951658913E-3</v>
      </c>
      <c r="T14" s="800">
        <v>483.40016967257429</v>
      </c>
      <c r="U14" s="470">
        <v>1.8413471436778142E-2</v>
      </c>
      <c r="V14" s="800">
        <v>3882.5319500702221</v>
      </c>
      <c r="W14" s="470">
        <v>0.14789173783993526</v>
      </c>
      <c r="X14" s="800">
        <v>8734.9709498416269</v>
      </c>
      <c r="Y14" s="470">
        <v>0.3327287580286527</v>
      </c>
      <c r="Z14" s="800">
        <v>5363.2321329494853</v>
      </c>
      <c r="AA14" s="470">
        <v>0.2042939326143951</v>
      </c>
      <c r="AB14" s="800">
        <v>5236.9367560522178</v>
      </c>
      <c r="AC14" s="470">
        <v>0.19948314341531365</v>
      </c>
      <c r="AD14" s="800">
        <v>2408.997021963994</v>
      </c>
      <c r="AE14" s="470">
        <v>9.1762478869759204E-2</v>
      </c>
      <c r="AF14" s="469">
        <v>26252.527739394925</v>
      </c>
      <c r="AG14" s="457">
        <v>0.49553955489946794</v>
      </c>
      <c r="AH14" s="468" t="s">
        <v>35</v>
      </c>
      <c r="AI14" s="800">
        <v>347.65439574472299</v>
      </c>
      <c r="AJ14" s="470">
        <v>1.3242197372903469E-2</v>
      </c>
      <c r="AK14" s="800">
        <v>1455.2557306445867</v>
      </c>
      <c r="AL14" s="470">
        <v>5.5430864240803936E-2</v>
      </c>
      <c r="AM14" s="800">
        <v>1088.8747878231566</v>
      </c>
      <c r="AN14" s="470">
        <v>4.1475370457620606E-2</v>
      </c>
      <c r="AO14" s="800">
        <v>2709.8460940115606</v>
      </c>
      <c r="AP14" s="470">
        <v>0.10321836072350971</v>
      </c>
      <c r="AQ14" s="800">
        <v>4608.2483268348487</v>
      </c>
      <c r="AR14" s="470">
        <v>0.17552872805355721</v>
      </c>
      <c r="AS14" s="800">
        <v>4541.1569819507295</v>
      </c>
      <c r="AT14" s="470">
        <v>0.17297321072990626</v>
      </c>
      <c r="AU14" s="800">
        <v>8806.3280424343229</v>
      </c>
      <c r="AV14" s="470">
        <v>0.33543408481473236</v>
      </c>
      <c r="AW14" s="800">
        <v>2696.1633561376639</v>
      </c>
      <c r="AX14" s="470">
        <v>0.10269718360696639</v>
      </c>
      <c r="AY14" s="458">
        <v>26253.527715581593</v>
      </c>
      <c r="AZ14" s="584">
        <v>0.43813126842169875</v>
      </c>
      <c r="BA14" s="468" t="s">
        <v>35</v>
      </c>
      <c r="BB14" s="471">
        <v>14751.036317009604</v>
      </c>
      <c r="BC14" s="470">
        <v>0.56186873157830119</v>
      </c>
      <c r="BD14" s="471">
        <v>8806.3280424343229</v>
      </c>
      <c r="BE14" s="470">
        <v>0.33543408481473236</v>
      </c>
      <c r="BF14" s="471">
        <v>2696.1633561376639</v>
      </c>
      <c r="BG14" s="470">
        <v>0.10269718360696639</v>
      </c>
      <c r="BH14" s="457">
        <v>0.43813126842169875</v>
      </c>
    </row>
    <row r="15" spans="1:60" ht="12.75" x14ac:dyDescent="0.2">
      <c r="A15" s="459">
        <v>97201</v>
      </c>
      <c r="B15" s="472" t="s">
        <v>32</v>
      </c>
      <c r="C15" s="461">
        <v>245</v>
      </c>
      <c r="D15" s="453">
        <v>0.31818181818181818</v>
      </c>
      <c r="E15" s="461">
        <v>30</v>
      </c>
      <c r="F15" s="453">
        <v>3.896103896103896E-2</v>
      </c>
      <c r="G15" s="461">
        <v>130</v>
      </c>
      <c r="H15" s="453">
        <v>0.16883116883116883</v>
      </c>
      <c r="I15" s="461">
        <v>185</v>
      </c>
      <c r="J15" s="453">
        <v>0.24025974025974026</v>
      </c>
      <c r="K15" s="461">
        <v>180</v>
      </c>
      <c r="L15" s="453">
        <v>0.23376623376623376</v>
      </c>
      <c r="M15" s="454">
        <v>770</v>
      </c>
      <c r="N15" s="457"/>
      <c r="O15" s="457"/>
      <c r="P15" s="457"/>
      <c r="Q15" s="472" t="s">
        <v>32</v>
      </c>
      <c r="R15" s="797">
        <v>3</v>
      </c>
      <c r="S15" s="453">
        <v>3.8860103626943004E-3</v>
      </c>
      <c r="T15" s="797">
        <v>12</v>
      </c>
      <c r="U15" s="453">
        <v>1.5544041450777202E-2</v>
      </c>
      <c r="V15" s="797">
        <v>95</v>
      </c>
      <c r="W15" s="453">
        <v>0.12305699481865284</v>
      </c>
      <c r="X15" s="797">
        <v>260</v>
      </c>
      <c r="Y15" s="453">
        <v>0.33678756476683935</v>
      </c>
      <c r="Z15" s="797">
        <v>154</v>
      </c>
      <c r="AA15" s="453">
        <v>0.19948186528497408</v>
      </c>
      <c r="AB15" s="797">
        <v>169</v>
      </c>
      <c r="AC15" s="453">
        <v>0.2189119170984456</v>
      </c>
      <c r="AD15" s="797">
        <v>79</v>
      </c>
      <c r="AE15" s="453">
        <v>0.10233160621761658</v>
      </c>
      <c r="AF15" s="452">
        <v>772</v>
      </c>
      <c r="AG15" s="457">
        <v>0.52072538860103623</v>
      </c>
      <c r="AH15" s="472" t="s">
        <v>32</v>
      </c>
      <c r="AI15" s="461">
        <v>10</v>
      </c>
      <c r="AJ15" s="453">
        <v>1.2987012987012988E-2</v>
      </c>
      <c r="AK15" s="461">
        <v>45</v>
      </c>
      <c r="AL15" s="453">
        <v>5.844155844155844E-2</v>
      </c>
      <c r="AM15" s="461">
        <v>5</v>
      </c>
      <c r="AN15" s="453">
        <v>6.4935064935064939E-3</v>
      </c>
      <c r="AO15" s="461">
        <v>45</v>
      </c>
      <c r="AP15" s="453">
        <v>5.844155844155844E-2</v>
      </c>
      <c r="AQ15" s="461">
        <v>105</v>
      </c>
      <c r="AR15" s="453">
        <v>0.13636363636363635</v>
      </c>
      <c r="AS15" s="461">
        <v>200</v>
      </c>
      <c r="AT15" s="453">
        <v>0.25974025974025972</v>
      </c>
      <c r="AU15" s="461">
        <v>300</v>
      </c>
      <c r="AV15" s="453">
        <v>0.38961038961038963</v>
      </c>
      <c r="AW15" s="461">
        <v>60</v>
      </c>
      <c r="AX15" s="453">
        <v>7.792207792207792E-2</v>
      </c>
      <c r="AY15" s="458">
        <v>770</v>
      </c>
      <c r="AZ15" s="584">
        <v>0.46753246753246758</v>
      </c>
      <c r="BA15" s="472" t="s">
        <v>32</v>
      </c>
      <c r="BB15" s="461">
        <v>410</v>
      </c>
      <c r="BC15" s="453">
        <v>0.53246753246753242</v>
      </c>
      <c r="BD15" s="461">
        <v>300</v>
      </c>
      <c r="BE15" s="453">
        <v>0.38961038961038963</v>
      </c>
      <c r="BF15" s="461">
        <v>60</v>
      </c>
      <c r="BG15" s="453">
        <v>7.792207792207792E-2</v>
      </c>
      <c r="BH15" s="457">
        <v>0.46753246753246758</v>
      </c>
    </row>
    <row r="16" spans="1:60" ht="12.75" x14ac:dyDescent="0.2">
      <c r="A16" s="459">
        <v>97203</v>
      </c>
      <c r="B16" s="460" t="s">
        <v>1</v>
      </c>
      <c r="C16" s="461">
        <v>495.57528302572825</v>
      </c>
      <c r="D16" s="453">
        <v>0.33246073298429318</v>
      </c>
      <c r="E16" s="461">
        <v>81.945519240474752</v>
      </c>
      <c r="F16" s="453">
        <v>5.4973821989528798E-2</v>
      </c>
      <c r="G16" s="461">
        <v>249.73872530430401</v>
      </c>
      <c r="H16" s="453">
        <v>0.16753926701570682</v>
      </c>
      <c r="I16" s="461">
        <v>327.78207696189901</v>
      </c>
      <c r="J16" s="453">
        <v>0.21989528795811519</v>
      </c>
      <c r="K16" s="461">
        <v>335.58641212765849</v>
      </c>
      <c r="L16" s="453">
        <v>0.22513089005235601</v>
      </c>
      <c r="M16" s="454">
        <v>1490.6280166600645</v>
      </c>
      <c r="N16" s="457"/>
      <c r="O16" s="457"/>
      <c r="P16" s="457"/>
      <c r="Q16" s="460" t="s">
        <v>1</v>
      </c>
      <c r="R16" s="797">
        <v>1.951083791439874</v>
      </c>
      <c r="S16" s="453">
        <v>1.3089005235602095E-3</v>
      </c>
      <c r="T16" s="797">
        <v>23.413005497278487</v>
      </c>
      <c r="U16" s="453">
        <v>1.5706806282722512E-2</v>
      </c>
      <c r="V16" s="797">
        <v>168.7687479595491</v>
      </c>
      <c r="W16" s="453">
        <v>0.11321989528795813</v>
      </c>
      <c r="X16" s="797">
        <v>473.13781942416938</v>
      </c>
      <c r="Y16" s="453">
        <v>0.31740837696335078</v>
      </c>
      <c r="Z16" s="797">
        <v>279.004982175902</v>
      </c>
      <c r="AA16" s="453">
        <v>0.18717277486910996</v>
      </c>
      <c r="AB16" s="797">
        <v>383.38796501793519</v>
      </c>
      <c r="AC16" s="453">
        <v>0.25719895287958111</v>
      </c>
      <c r="AD16" s="797">
        <v>160.96441279378962</v>
      </c>
      <c r="AE16" s="453">
        <v>0.1079842931937173</v>
      </c>
      <c r="AF16" s="452">
        <v>1490.6280166600636</v>
      </c>
      <c r="AG16" s="457">
        <v>0.55235602094240832</v>
      </c>
      <c r="AH16" s="460" t="s">
        <v>1</v>
      </c>
      <c r="AI16" s="461">
        <v>35.11950824591775</v>
      </c>
      <c r="AJ16" s="453">
        <v>2.356020942408377E-2</v>
      </c>
      <c r="AK16" s="461">
        <v>78.043351657594997</v>
      </c>
      <c r="AL16" s="453">
        <v>5.2356020942408377E-2</v>
      </c>
      <c r="AM16" s="461">
        <v>27.315173080158253</v>
      </c>
      <c r="AN16" s="453">
        <v>1.8324607329842934E-2</v>
      </c>
      <c r="AO16" s="461">
        <v>74.141184074715241</v>
      </c>
      <c r="AP16" s="453">
        <v>4.9738219895287948E-2</v>
      </c>
      <c r="AQ16" s="461">
        <v>199.01054672686726</v>
      </c>
      <c r="AR16" s="453">
        <v>0.13350785340314136</v>
      </c>
      <c r="AS16" s="461">
        <v>327.78207696189901</v>
      </c>
      <c r="AT16" s="453">
        <v>0.21989528795811519</v>
      </c>
      <c r="AU16" s="461">
        <v>636.05331600939917</v>
      </c>
      <c r="AV16" s="453">
        <v>0.42670157068062819</v>
      </c>
      <c r="AW16" s="461">
        <v>113.16285990351275</v>
      </c>
      <c r="AX16" s="453">
        <v>7.5916230366492143E-2</v>
      </c>
      <c r="AY16" s="458">
        <v>1490.6280166600645</v>
      </c>
      <c r="AZ16" s="584">
        <v>0.50261780104712028</v>
      </c>
      <c r="BA16" s="460" t="s">
        <v>1</v>
      </c>
      <c r="BB16" s="461">
        <v>741.41184074715261</v>
      </c>
      <c r="BC16" s="453">
        <v>0.49738219895287961</v>
      </c>
      <c r="BD16" s="461">
        <v>636.05331600939917</v>
      </c>
      <c r="BE16" s="453">
        <v>0.42670157068062819</v>
      </c>
      <c r="BF16" s="461">
        <v>113.16285990351275</v>
      </c>
      <c r="BG16" s="453">
        <v>7.5916230366492143E-2</v>
      </c>
      <c r="BH16" s="457">
        <v>0.50261780104712028</v>
      </c>
    </row>
    <row r="17" spans="1:60" ht="12.75" x14ac:dyDescent="0.2">
      <c r="A17" s="459">
        <v>97211</v>
      </c>
      <c r="B17" s="460" t="s">
        <v>30</v>
      </c>
      <c r="C17" s="461">
        <v>110.90379008746345</v>
      </c>
      <c r="D17" s="453">
        <v>0.38709677419354843</v>
      </c>
      <c r="E17" s="461">
        <v>4.6209912536443101</v>
      </c>
      <c r="F17" s="453">
        <v>1.6129032258064516E-2</v>
      </c>
      <c r="G17" s="461">
        <v>55.451895043731717</v>
      </c>
      <c r="H17" s="453">
        <v>0.19354838709677419</v>
      </c>
      <c r="I17" s="461">
        <v>60.07288629737603</v>
      </c>
      <c r="J17" s="453">
        <v>0.20967741935483872</v>
      </c>
      <c r="K17" s="461">
        <v>55.451895043731717</v>
      </c>
      <c r="L17" s="453">
        <v>0.19354838709677419</v>
      </c>
      <c r="M17" s="454">
        <v>286.5014577259472</v>
      </c>
      <c r="N17" s="457"/>
      <c r="O17" s="457"/>
      <c r="P17" s="457"/>
      <c r="Q17" s="460" t="s">
        <v>30</v>
      </c>
      <c r="R17" s="797">
        <v>0</v>
      </c>
      <c r="S17" s="453">
        <v>0</v>
      </c>
      <c r="T17" s="797">
        <v>8.3177842565597668</v>
      </c>
      <c r="U17" s="453">
        <v>2.8846153846153848E-2</v>
      </c>
      <c r="V17" s="797">
        <v>26.801749271137023</v>
      </c>
      <c r="W17" s="453">
        <v>9.2948717948717952E-2</v>
      </c>
      <c r="X17" s="797">
        <v>66.542274052478135</v>
      </c>
      <c r="Y17" s="453">
        <v>0.23076923076923078</v>
      </c>
      <c r="Z17" s="797">
        <v>53.60349854227406</v>
      </c>
      <c r="AA17" s="453">
        <v>0.18589743589743596</v>
      </c>
      <c r="AB17" s="797">
        <v>70.239067055393591</v>
      </c>
      <c r="AC17" s="453">
        <v>0.24358974358974364</v>
      </c>
      <c r="AD17" s="797">
        <v>62.845481049562686</v>
      </c>
      <c r="AE17" s="453">
        <v>0.21794871794871798</v>
      </c>
      <c r="AF17" s="452">
        <v>288.34985422740522</v>
      </c>
      <c r="AG17" s="457">
        <v>0.64743589743589758</v>
      </c>
      <c r="AH17" s="460" t="s">
        <v>30</v>
      </c>
      <c r="AI17" s="461">
        <v>9.2419825072886201</v>
      </c>
      <c r="AJ17" s="453">
        <v>3.2258064516129031E-2</v>
      </c>
      <c r="AK17" s="461">
        <v>9.2419825072886201</v>
      </c>
      <c r="AL17" s="453">
        <v>3.2258064516129031E-2</v>
      </c>
      <c r="AM17" s="461">
        <v>0</v>
      </c>
      <c r="AN17" s="453">
        <v>0</v>
      </c>
      <c r="AO17" s="461">
        <v>4.6209912536443101</v>
      </c>
      <c r="AP17" s="453">
        <v>1.6129032258064516E-2</v>
      </c>
      <c r="AQ17" s="461">
        <v>50.830903790087412</v>
      </c>
      <c r="AR17" s="453">
        <v>0.17741935483870969</v>
      </c>
      <c r="AS17" s="461">
        <v>60.07288629737603</v>
      </c>
      <c r="AT17" s="453">
        <v>0.20967741935483872</v>
      </c>
      <c r="AU17" s="461">
        <v>129.38775510204067</v>
      </c>
      <c r="AV17" s="453">
        <v>0.45161290322580644</v>
      </c>
      <c r="AW17" s="461">
        <v>23.104956268221549</v>
      </c>
      <c r="AX17" s="453">
        <v>8.0645161290322578E-2</v>
      </c>
      <c r="AY17" s="458">
        <v>286.5014577259472</v>
      </c>
      <c r="AZ17" s="584">
        <v>0.532258064516129</v>
      </c>
      <c r="BA17" s="460" t="s">
        <v>30</v>
      </c>
      <c r="BB17" s="461">
        <v>134.00874635568499</v>
      </c>
      <c r="BC17" s="453">
        <v>0.467741935483871</v>
      </c>
      <c r="BD17" s="461">
        <v>129.38775510204067</v>
      </c>
      <c r="BE17" s="453">
        <v>0.45161290322580644</v>
      </c>
      <c r="BF17" s="461">
        <v>23.104956268221549</v>
      </c>
      <c r="BG17" s="453">
        <v>8.0645161290322578E-2</v>
      </c>
      <c r="BH17" s="457">
        <v>0.532258064516129</v>
      </c>
    </row>
    <row r="18" spans="1:60" ht="12.75" x14ac:dyDescent="0.2">
      <c r="A18" s="459">
        <v>97214</v>
      </c>
      <c r="B18" s="460" t="s">
        <v>11</v>
      </c>
      <c r="C18" s="461">
        <v>931.40047166161253</v>
      </c>
      <c r="D18" s="453">
        <v>0.31720430107526887</v>
      </c>
      <c r="E18" s="461">
        <v>130.23820154590345</v>
      </c>
      <c r="F18" s="453">
        <v>4.4354838709677422E-2</v>
      </c>
      <c r="G18" s="461">
        <v>536.73925485584448</v>
      </c>
      <c r="H18" s="453">
        <v>0.18279569892473119</v>
      </c>
      <c r="I18" s="461">
        <v>591.99182520865202</v>
      </c>
      <c r="J18" s="453">
        <v>0.20161290322580647</v>
      </c>
      <c r="K18" s="461">
        <v>745.90969976290148</v>
      </c>
      <c r="L18" s="453">
        <v>0.25403225806451613</v>
      </c>
      <c r="M18" s="454">
        <v>2936.2794530349138</v>
      </c>
      <c r="N18" s="457"/>
      <c r="O18" s="457"/>
      <c r="P18" s="457"/>
      <c r="Q18" s="460" t="s">
        <v>11</v>
      </c>
      <c r="R18" s="797">
        <v>12.826489546187448</v>
      </c>
      <c r="S18" s="453">
        <v>4.3668122270742356E-3</v>
      </c>
      <c r="T18" s="797">
        <v>51.305958184749791</v>
      </c>
      <c r="U18" s="453">
        <v>1.7467248908296942E-2</v>
      </c>
      <c r="V18" s="797">
        <v>312.76901431857084</v>
      </c>
      <c r="W18" s="453">
        <v>0.10648303661404097</v>
      </c>
      <c r="X18" s="797">
        <v>892.92100302304925</v>
      </c>
      <c r="Y18" s="453">
        <v>0.30399731273093716</v>
      </c>
      <c r="Z18" s="797">
        <v>590.01851912462246</v>
      </c>
      <c r="AA18" s="453">
        <v>0.20087336244541479</v>
      </c>
      <c r="AB18" s="797">
        <v>709.4035372083672</v>
      </c>
      <c r="AC18" s="453">
        <v>0.2415183070204904</v>
      </c>
      <c r="AD18" s="797">
        <v>368.02158467137832</v>
      </c>
      <c r="AE18" s="453">
        <v>0.12529392005374537</v>
      </c>
      <c r="AF18" s="452">
        <v>2937.2661060769256</v>
      </c>
      <c r="AG18" s="457">
        <v>0.56768558951965054</v>
      </c>
      <c r="AH18" s="460" t="s">
        <v>11</v>
      </c>
      <c r="AI18" s="461">
        <v>106.55852853755735</v>
      </c>
      <c r="AJ18" s="453">
        <v>3.6290322580645157E-2</v>
      </c>
      <c r="AK18" s="461">
        <v>157.86448672230719</v>
      </c>
      <c r="AL18" s="453">
        <v>5.3763440860215048E-2</v>
      </c>
      <c r="AM18" s="461">
        <v>39.466121680576805</v>
      </c>
      <c r="AN18" s="453">
        <v>1.3440860215053764E-2</v>
      </c>
      <c r="AO18" s="461">
        <v>149.97126238619185</v>
      </c>
      <c r="AP18" s="453">
        <v>5.1075268817204297E-2</v>
      </c>
      <c r="AQ18" s="461">
        <v>418.34088981411406</v>
      </c>
      <c r="AR18" s="453">
        <v>0.14247311827956988</v>
      </c>
      <c r="AS18" s="461">
        <v>520.9528061836138</v>
      </c>
      <c r="AT18" s="453">
        <v>0.17741935483870966</v>
      </c>
      <c r="AU18" s="461">
        <v>1239.2362207701117</v>
      </c>
      <c r="AV18" s="453">
        <v>0.42204301075268819</v>
      </c>
      <c r="AW18" s="461">
        <v>303.88913694044135</v>
      </c>
      <c r="AX18" s="453">
        <v>0.10349462365591396</v>
      </c>
      <c r="AY18" s="458">
        <v>2936.2794530349142</v>
      </c>
      <c r="AZ18" s="584">
        <v>0.52553763440860213</v>
      </c>
      <c r="BA18" s="460" t="s">
        <v>11</v>
      </c>
      <c r="BB18" s="461">
        <v>1393.1540953243612</v>
      </c>
      <c r="BC18" s="453">
        <v>0.47446236559139776</v>
      </c>
      <c r="BD18" s="461">
        <v>1239.2362207701117</v>
      </c>
      <c r="BE18" s="453">
        <v>0.42204301075268819</v>
      </c>
      <c r="BF18" s="461">
        <v>303.88913694044135</v>
      </c>
      <c r="BG18" s="453">
        <v>0.10349462365591396</v>
      </c>
      <c r="BH18" s="457">
        <v>0.52553763440860213</v>
      </c>
    </row>
    <row r="19" spans="1:60" ht="12.75" x14ac:dyDescent="0.2">
      <c r="A19" s="459">
        <v>97215</v>
      </c>
      <c r="B19" s="460" t="s">
        <v>12</v>
      </c>
      <c r="C19" s="461">
        <v>150.41436464088389</v>
      </c>
      <c r="D19" s="453">
        <v>0.33333333333333337</v>
      </c>
      <c r="E19" s="461">
        <v>40.110497237569042</v>
      </c>
      <c r="F19" s="453">
        <v>8.8888888888888906E-2</v>
      </c>
      <c r="G19" s="461">
        <v>75.207182320441945</v>
      </c>
      <c r="H19" s="453">
        <v>0.16666666666666669</v>
      </c>
      <c r="I19" s="461">
        <v>55.151933701657427</v>
      </c>
      <c r="J19" s="453">
        <v>0.12222222222222225</v>
      </c>
      <c r="K19" s="461">
        <v>130.35911602209936</v>
      </c>
      <c r="L19" s="453">
        <v>0.28888888888888892</v>
      </c>
      <c r="M19" s="454">
        <v>451.24309392265161</v>
      </c>
      <c r="N19" s="457"/>
      <c r="O19" s="457"/>
      <c r="P19" s="457"/>
      <c r="Q19" s="460" t="s">
        <v>12</v>
      </c>
      <c r="R19" s="797">
        <v>2.00552486187846</v>
      </c>
      <c r="S19" s="453">
        <v>4.464285714285714E-3</v>
      </c>
      <c r="T19" s="797">
        <v>8.0220994475138401</v>
      </c>
      <c r="U19" s="453">
        <v>1.7857142857142856E-2</v>
      </c>
      <c r="V19" s="797">
        <v>46.127071823204581</v>
      </c>
      <c r="W19" s="453">
        <v>0.10267857142857142</v>
      </c>
      <c r="X19" s="797">
        <v>118.32596685082913</v>
      </c>
      <c r="Y19" s="453">
        <v>0.2633928571428571</v>
      </c>
      <c r="Z19" s="797">
        <v>94.259668508287618</v>
      </c>
      <c r="AA19" s="453">
        <v>0.20982142857142855</v>
      </c>
      <c r="AB19" s="797">
        <v>117.3232044198899</v>
      </c>
      <c r="AC19" s="453">
        <v>0.26116071428571425</v>
      </c>
      <c r="AD19" s="797">
        <v>63.174033149171493</v>
      </c>
      <c r="AE19" s="453">
        <v>0.140625</v>
      </c>
      <c r="AF19" s="452">
        <v>449.23756906077506</v>
      </c>
      <c r="AG19" s="457">
        <v>0.61160714285714279</v>
      </c>
      <c r="AH19" s="460" t="s">
        <v>12</v>
      </c>
      <c r="AI19" s="461">
        <v>0</v>
      </c>
      <c r="AJ19" s="453">
        <v>0</v>
      </c>
      <c r="AK19" s="461">
        <v>10.027624309392261</v>
      </c>
      <c r="AL19" s="453">
        <v>2.2222222222222223E-2</v>
      </c>
      <c r="AM19" s="461">
        <v>5.0138121546961303</v>
      </c>
      <c r="AN19" s="453">
        <v>1.1111111111111112E-2</v>
      </c>
      <c r="AO19" s="461">
        <v>20.055248618784521</v>
      </c>
      <c r="AP19" s="453">
        <v>4.4444444444444446E-2</v>
      </c>
      <c r="AQ19" s="461">
        <v>65.179558011049693</v>
      </c>
      <c r="AR19" s="453">
        <v>0.14444444444444443</v>
      </c>
      <c r="AS19" s="461">
        <v>95.262430939226476</v>
      </c>
      <c r="AT19" s="453">
        <v>0.21111111111111111</v>
      </c>
      <c r="AU19" s="461">
        <v>190.52486187845292</v>
      </c>
      <c r="AV19" s="453">
        <v>0.42222222222222217</v>
      </c>
      <c r="AW19" s="461">
        <v>65.179558011049693</v>
      </c>
      <c r="AX19" s="453">
        <v>0.14444444444444443</v>
      </c>
      <c r="AY19" s="458">
        <v>451.24309392265172</v>
      </c>
      <c r="AZ19" s="584">
        <v>0.56666666666666665</v>
      </c>
      <c r="BA19" s="460" t="s">
        <v>12</v>
      </c>
      <c r="BB19" s="461">
        <v>195.53867403314908</v>
      </c>
      <c r="BC19" s="453">
        <v>0.43333333333333335</v>
      </c>
      <c r="BD19" s="461">
        <v>190.52486187845292</v>
      </c>
      <c r="BE19" s="453">
        <v>0.42222222222222217</v>
      </c>
      <c r="BF19" s="461">
        <v>65.179558011049693</v>
      </c>
      <c r="BG19" s="453">
        <v>0.14444444444444443</v>
      </c>
      <c r="BH19" s="457">
        <v>0.56666666666666665</v>
      </c>
    </row>
    <row r="20" spans="1:60" ht="12.75" x14ac:dyDescent="0.2">
      <c r="A20" s="459">
        <v>97216</v>
      </c>
      <c r="B20" s="462" t="s">
        <v>13</v>
      </c>
      <c r="C20" s="461">
        <v>502.89083761717615</v>
      </c>
      <c r="D20" s="453">
        <v>0.33793103448275863</v>
      </c>
      <c r="E20" s="461">
        <v>71.841548231025158</v>
      </c>
      <c r="F20" s="453">
        <v>4.8275862068965517E-2</v>
      </c>
      <c r="G20" s="461">
        <v>266.84003628666488</v>
      </c>
      <c r="H20" s="453">
        <v>0.17931034482758623</v>
      </c>
      <c r="I20" s="461">
        <v>266.84003628666488</v>
      </c>
      <c r="J20" s="453">
        <v>0.17931034482758623</v>
      </c>
      <c r="K20" s="461">
        <v>379.73389779256155</v>
      </c>
      <c r="L20" s="453">
        <v>0.25517241379310346</v>
      </c>
      <c r="M20" s="454">
        <v>1488.1463562140925</v>
      </c>
      <c r="N20" s="457"/>
      <c r="O20" s="457"/>
      <c r="P20" s="457"/>
      <c r="Q20" s="462" t="s">
        <v>13</v>
      </c>
      <c r="R20" s="797">
        <v>13.342001814333271</v>
      </c>
      <c r="S20" s="453">
        <v>9.0027700831024939E-3</v>
      </c>
      <c r="T20" s="797">
        <v>23.605080133051171</v>
      </c>
      <c r="U20" s="453">
        <v>1.5927977839335181E-2</v>
      </c>
      <c r="V20" s="797">
        <v>155.99879044451205</v>
      </c>
      <c r="W20" s="453">
        <v>0.10526315789473684</v>
      </c>
      <c r="X20" s="797">
        <v>452.60175385545938</v>
      </c>
      <c r="Y20" s="453">
        <v>0.30540166204986152</v>
      </c>
      <c r="Z20" s="797">
        <v>310.97127305715236</v>
      </c>
      <c r="AA20" s="453">
        <v>0.20983379501385041</v>
      </c>
      <c r="AB20" s="797">
        <v>355.10250982763932</v>
      </c>
      <c r="AC20" s="453">
        <v>0.23961218836565099</v>
      </c>
      <c r="AD20" s="797">
        <v>170.36710009071712</v>
      </c>
      <c r="AE20" s="453">
        <v>0.1149584487534626</v>
      </c>
      <c r="AF20" s="452">
        <v>1481.9885092228646</v>
      </c>
      <c r="AG20" s="457">
        <v>0.56440443213296398</v>
      </c>
      <c r="AH20" s="462" t="s">
        <v>13</v>
      </c>
      <c r="AI20" s="461">
        <v>10.263078318717881</v>
      </c>
      <c r="AJ20" s="453">
        <v>6.8965517241379301E-3</v>
      </c>
      <c r="AK20" s="461">
        <v>66.710009071666221</v>
      </c>
      <c r="AL20" s="453">
        <v>4.4827586206896544E-2</v>
      </c>
      <c r="AM20" s="461">
        <v>30.789234956153642</v>
      </c>
      <c r="AN20" s="453">
        <v>2.0689655172413789E-2</v>
      </c>
      <c r="AO20" s="461">
        <v>123.15693982461457</v>
      </c>
      <c r="AP20" s="453">
        <v>8.2758620689655157E-2</v>
      </c>
      <c r="AQ20" s="461">
        <v>194.99848805563974</v>
      </c>
      <c r="AR20" s="453">
        <v>0.13103448275862067</v>
      </c>
      <c r="AS20" s="461">
        <v>266.84003628666488</v>
      </c>
      <c r="AT20" s="453">
        <v>0.17931034482758618</v>
      </c>
      <c r="AU20" s="461">
        <v>656.83701239794436</v>
      </c>
      <c r="AV20" s="453">
        <v>0.44137931034482752</v>
      </c>
      <c r="AW20" s="461">
        <v>138.55155730269138</v>
      </c>
      <c r="AX20" s="453">
        <v>9.3103448275862047E-2</v>
      </c>
      <c r="AY20" s="458">
        <v>1488.146356214093</v>
      </c>
      <c r="AZ20" s="584">
        <v>0.53448275862068961</v>
      </c>
      <c r="BA20" s="462" t="s">
        <v>13</v>
      </c>
      <c r="BB20" s="461">
        <v>692.75778651345695</v>
      </c>
      <c r="BC20" s="453">
        <v>0.46551724137931028</v>
      </c>
      <c r="BD20" s="461">
        <v>656.83701239794436</v>
      </c>
      <c r="BE20" s="453">
        <v>0.44137931034482752</v>
      </c>
      <c r="BF20" s="461">
        <v>138.55155730269138</v>
      </c>
      <c r="BG20" s="453">
        <v>9.3103448275862047E-2</v>
      </c>
      <c r="BH20" s="457">
        <v>0.53448275862068961</v>
      </c>
    </row>
    <row r="21" spans="1:60" ht="12.75" x14ac:dyDescent="0.2">
      <c r="A21" s="463"/>
      <c r="B21" s="468" t="s">
        <v>36</v>
      </c>
      <c r="C21" s="471">
        <v>2436.1847470328644</v>
      </c>
      <c r="D21" s="470">
        <v>0.32820300688733572</v>
      </c>
      <c r="E21" s="471">
        <v>358.75675750861672</v>
      </c>
      <c r="F21" s="470">
        <v>4.8331739495079587E-2</v>
      </c>
      <c r="G21" s="471">
        <v>1313.9770938109871</v>
      </c>
      <c r="H21" s="470">
        <v>0.17701910074557706</v>
      </c>
      <c r="I21" s="471">
        <v>1486.8387584562495</v>
      </c>
      <c r="J21" s="470">
        <v>0.20030703823932577</v>
      </c>
      <c r="K21" s="471">
        <v>1827.0410207489526</v>
      </c>
      <c r="L21" s="470">
        <v>0.24613911463268193</v>
      </c>
      <c r="M21" s="469">
        <v>7422.7983775576695</v>
      </c>
      <c r="N21" s="457"/>
      <c r="O21" s="457"/>
      <c r="P21" s="457"/>
      <c r="Q21" s="468" t="s">
        <v>36</v>
      </c>
      <c r="R21" s="800">
        <v>33.125100013839052</v>
      </c>
      <c r="S21" s="470">
        <v>4.464618061287084E-3</v>
      </c>
      <c r="T21" s="800">
        <v>126.66392751915306</v>
      </c>
      <c r="U21" s="470">
        <v>1.7071829467060054E-2</v>
      </c>
      <c r="V21" s="800">
        <v>805.46537381697362</v>
      </c>
      <c r="W21" s="470">
        <v>0.10856103843255512</v>
      </c>
      <c r="X21" s="800">
        <v>2263.5288172059854</v>
      </c>
      <c r="Y21" s="470">
        <v>0.30507958120336609</v>
      </c>
      <c r="Z21" s="800">
        <v>1481.8579414082385</v>
      </c>
      <c r="AA21" s="470">
        <v>0.19972557748380856</v>
      </c>
      <c r="AB21" s="800">
        <v>1804.4562835292252</v>
      </c>
      <c r="AC21" s="470">
        <v>0.24320554838722941</v>
      </c>
      <c r="AD21" s="800">
        <v>904.37261175461924</v>
      </c>
      <c r="AE21" s="470">
        <v>0.12189180696469379</v>
      </c>
      <c r="AF21" s="469">
        <v>7419.4700552480335</v>
      </c>
      <c r="AG21" s="457">
        <v>0.56482293283573182</v>
      </c>
      <c r="AH21" s="468" t="s">
        <v>36</v>
      </c>
      <c r="AI21" s="800">
        <v>171.18309760948159</v>
      </c>
      <c r="AJ21" s="470">
        <v>2.3061800806423914E-2</v>
      </c>
      <c r="AK21" s="800">
        <v>366.88745426824926</v>
      </c>
      <c r="AL21" s="470">
        <v>4.9427107622579208E-2</v>
      </c>
      <c r="AM21" s="800">
        <v>107.58434187158483</v>
      </c>
      <c r="AN21" s="470">
        <v>1.4493771270530375E-2</v>
      </c>
      <c r="AO21" s="800">
        <v>416.94562615795053</v>
      </c>
      <c r="AP21" s="470">
        <v>5.617094860323265E-2</v>
      </c>
      <c r="AQ21" s="800">
        <v>1033.360386397758</v>
      </c>
      <c r="AR21" s="470">
        <v>0.13921439514268008</v>
      </c>
      <c r="AS21" s="800">
        <v>1470.9102366687803</v>
      </c>
      <c r="AT21" s="470">
        <v>0.19816114649105629</v>
      </c>
      <c r="AU21" s="800">
        <v>3152.0391661579488</v>
      </c>
      <c r="AV21" s="470">
        <v>0.42464297234422083</v>
      </c>
      <c r="AW21" s="800">
        <v>703.8880684259168</v>
      </c>
      <c r="AX21" s="470">
        <v>9.4827857719276723E-2</v>
      </c>
      <c r="AY21" s="458">
        <v>7422.7983775576695</v>
      </c>
      <c r="AZ21" s="584">
        <v>0.51947083006349759</v>
      </c>
      <c r="BA21" s="468" t="s">
        <v>36</v>
      </c>
      <c r="BB21" s="471">
        <v>3566.8711429738041</v>
      </c>
      <c r="BC21" s="470">
        <v>0.48052916993650252</v>
      </c>
      <c r="BD21" s="471">
        <v>3152.0391661579488</v>
      </c>
      <c r="BE21" s="470">
        <v>0.42464297234422083</v>
      </c>
      <c r="BF21" s="471">
        <v>703.8880684259168</v>
      </c>
      <c r="BG21" s="470">
        <v>9.4827857719276723E-2</v>
      </c>
      <c r="BH21" s="457">
        <v>0.51947083006349759</v>
      </c>
    </row>
    <row r="22" spans="1:60" ht="12.75" x14ac:dyDescent="0.2">
      <c r="A22" s="459">
        <v>97234</v>
      </c>
      <c r="B22" s="472" t="s">
        <v>2</v>
      </c>
      <c r="C22" s="461">
        <v>203.201107603092</v>
      </c>
      <c r="D22" s="453">
        <v>0.32258064516129031</v>
      </c>
      <c r="E22" s="461">
        <v>40.640221520618397</v>
      </c>
      <c r="F22" s="453">
        <v>6.4516129032258063E-2</v>
      </c>
      <c r="G22" s="461">
        <v>93.472509497422323</v>
      </c>
      <c r="H22" s="453">
        <v>0.14838709677419354</v>
      </c>
      <c r="I22" s="461">
        <v>162.56088608247359</v>
      </c>
      <c r="J22" s="453">
        <v>0.25806451612903225</v>
      </c>
      <c r="K22" s="461">
        <v>130.04870886597888</v>
      </c>
      <c r="L22" s="453">
        <v>0.20645161290322581</v>
      </c>
      <c r="M22" s="454">
        <v>629.9234335695852</v>
      </c>
      <c r="N22" s="457"/>
      <c r="O22" s="457"/>
      <c r="P22" s="457"/>
      <c r="Q22" s="472" t="s">
        <v>2</v>
      </c>
      <c r="R22" s="797">
        <v>6.0960332280927592</v>
      </c>
      <c r="S22" s="453">
        <v>9.724473257698537E-3</v>
      </c>
      <c r="T22" s="797">
        <v>13.208071994200978</v>
      </c>
      <c r="U22" s="453">
        <v>2.1069692058346832E-2</v>
      </c>
      <c r="V22" s="797">
        <v>81.280443041236794</v>
      </c>
      <c r="W22" s="453">
        <v>0.12965964343598052</v>
      </c>
      <c r="X22" s="797">
        <v>230.63325712950945</v>
      </c>
      <c r="Y22" s="453">
        <v>0.36790923824959476</v>
      </c>
      <c r="Z22" s="797">
        <v>123.95267563788614</v>
      </c>
      <c r="AA22" s="453">
        <v>0.19773095623987033</v>
      </c>
      <c r="AB22" s="797">
        <v>107.69658702963876</v>
      </c>
      <c r="AC22" s="453">
        <v>0.1717990275526742</v>
      </c>
      <c r="AD22" s="797">
        <v>64.008348894973992</v>
      </c>
      <c r="AE22" s="453">
        <v>0.10210696920583467</v>
      </c>
      <c r="AF22" s="452">
        <v>626.87541695553898</v>
      </c>
      <c r="AG22" s="457">
        <v>0.47163695299837921</v>
      </c>
      <c r="AH22" s="472" t="s">
        <v>2</v>
      </c>
      <c r="AI22" s="461">
        <v>16.25608860824736</v>
      </c>
      <c r="AJ22" s="453">
        <v>2.5806451612903226E-2</v>
      </c>
      <c r="AK22" s="461">
        <v>32.51217721649472</v>
      </c>
      <c r="AL22" s="453">
        <v>5.1612903225806452E-2</v>
      </c>
      <c r="AM22" s="461">
        <v>24.384132912371037</v>
      </c>
      <c r="AN22" s="453">
        <v>3.8709677419354833E-2</v>
      </c>
      <c r="AO22" s="461">
        <v>85.344465193298632</v>
      </c>
      <c r="AP22" s="453">
        <v>0.13548387096774192</v>
      </c>
      <c r="AQ22" s="461">
        <v>93.472509497422308</v>
      </c>
      <c r="AR22" s="453">
        <v>0.14838709677419354</v>
      </c>
      <c r="AS22" s="461">
        <v>138.17675317010259</v>
      </c>
      <c r="AT22" s="453">
        <v>0.21935483870967745</v>
      </c>
      <c r="AU22" s="461">
        <v>170.68893038659732</v>
      </c>
      <c r="AV22" s="453">
        <v>0.27096774193548395</v>
      </c>
      <c r="AW22" s="461">
        <v>69.088376585051279</v>
      </c>
      <c r="AX22" s="453">
        <v>0.10967741935483871</v>
      </c>
      <c r="AY22" s="458">
        <v>629.9234335695852</v>
      </c>
      <c r="AZ22" s="584">
        <v>0.38064516129032266</v>
      </c>
      <c r="BA22" s="472" t="s">
        <v>2</v>
      </c>
      <c r="BB22" s="461">
        <v>390.14612659793664</v>
      </c>
      <c r="BC22" s="453">
        <v>0.61935483870967745</v>
      </c>
      <c r="BD22" s="461">
        <v>170.68893038659732</v>
      </c>
      <c r="BE22" s="453">
        <v>0.27096774193548395</v>
      </c>
      <c r="BF22" s="461">
        <v>69.088376585051279</v>
      </c>
      <c r="BG22" s="453">
        <v>0.10967741935483871</v>
      </c>
      <c r="BH22" s="457">
        <v>0.38064516129032266</v>
      </c>
    </row>
    <row r="23" spans="1:60" ht="12.75" x14ac:dyDescent="0.2">
      <c r="A23" s="459">
        <v>97204</v>
      </c>
      <c r="B23" s="460" t="s">
        <v>3</v>
      </c>
      <c r="C23" s="461">
        <v>537.64245711601257</v>
      </c>
      <c r="D23" s="453">
        <v>0.34358974358974359</v>
      </c>
      <c r="E23" s="461">
        <v>88.269657138449816</v>
      </c>
      <c r="F23" s="453">
        <v>5.6410256410256411E-2</v>
      </c>
      <c r="G23" s="461">
        <v>296.90702855660402</v>
      </c>
      <c r="H23" s="453">
        <v>0.18974358974358979</v>
      </c>
      <c r="I23" s="461">
        <v>357.0908856964561</v>
      </c>
      <c r="J23" s="453">
        <v>0.2282051282051282</v>
      </c>
      <c r="K23" s="461">
        <v>284.87025712863351</v>
      </c>
      <c r="L23" s="453">
        <v>0.18205128205128204</v>
      </c>
      <c r="M23" s="454">
        <v>1564.7802856361559</v>
      </c>
      <c r="N23" s="457"/>
      <c r="O23" s="457"/>
      <c r="P23" s="457"/>
      <c r="Q23" s="460" t="s">
        <v>3</v>
      </c>
      <c r="R23" s="797">
        <v>5.0153214283210001</v>
      </c>
      <c r="S23" s="453">
        <v>3.2092490547288351E-3</v>
      </c>
      <c r="T23" s="797">
        <v>10.030642856642</v>
      </c>
      <c r="U23" s="453">
        <v>6.4184981094576703E-3</v>
      </c>
      <c r="V23" s="797">
        <v>232.71091427409436</v>
      </c>
      <c r="W23" s="453">
        <v>0.14890915613941791</v>
      </c>
      <c r="X23" s="797">
        <v>487.48924283280127</v>
      </c>
      <c r="Y23" s="453">
        <v>0.31193900811964281</v>
      </c>
      <c r="Z23" s="797">
        <v>336.02653569750703</v>
      </c>
      <c r="AA23" s="453">
        <v>0.21501968666683197</v>
      </c>
      <c r="AB23" s="797">
        <v>361.10000877448641</v>
      </c>
      <c r="AC23" s="453">
        <v>0.23106392648697111</v>
      </c>
      <c r="AD23" s="797">
        <v>130.39835713634596</v>
      </c>
      <c r="AE23" s="453">
        <v>8.3440475422949689E-2</v>
      </c>
      <c r="AF23" s="452">
        <v>1562.7710230001981</v>
      </c>
      <c r="AG23" s="457">
        <v>0.52952408857675271</v>
      </c>
      <c r="AH23" s="460" t="s">
        <v>3</v>
      </c>
      <c r="AI23" s="461">
        <v>56.171599997195329</v>
      </c>
      <c r="AJ23" s="453">
        <v>3.5897435897435888E-2</v>
      </c>
      <c r="AK23" s="461">
        <v>132.40448570767472</v>
      </c>
      <c r="AL23" s="453">
        <v>8.4615384615384606E-2</v>
      </c>
      <c r="AM23" s="461">
        <v>56.171599997195337</v>
      </c>
      <c r="AN23" s="453">
        <v>3.5897435897435895E-2</v>
      </c>
      <c r="AO23" s="461">
        <v>156.47802856361557</v>
      </c>
      <c r="AP23" s="453">
        <v>9.9999999999999992E-2</v>
      </c>
      <c r="AQ23" s="461">
        <v>240.7354285594086</v>
      </c>
      <c r="AR23" s="453">
        <v>0.15384615384615385</v>
      </c>
      <c r="AS23" s="461">
        <v>180.55157141955644</v>
      </c>
      <c r="AT23" s="453">
        <v>0.11538461538461538</v>
      </c>
      <c r="AU23" s="461">
        <v>649.98565711040317</v>
      </c>
      <c r="AV23" s="453">
        <v>0.41538461538461535</v>
      </c>
      <c r="AW23" s="461">
        <v>92.281914281106623</v>
      </c>
      <c r="AX23" s="453">
        <v>5.8974358974358973E-2</v>
      </c>
      <c r="AY23" s="458">
        <v>1564.7802856361559</v>
      </c>
      <c r="AZ23" s="584">
        <v>0.47435897435897434</v>
      </c>
      <c r="BA23" s="460" t="s">
        <v>3</v>
      </c>
      <c r="BB23" s="461">
        <v>822.51271424464608</v>
      </c>
      <c r="BC23" s="453">
        <v>0.52564102564102566</v>
      </c>
      <c r="BD23" s="461">
        <v>649.98565711040317</v>
      </c>
      <c r="BE23" s="453">
        <v>0.41538461538461535</v>
      </c>
      <c r="BF23" s="461">
        <v>92.281914281106623</v>
      </c>
      <c r="BG23" s="453">
        <v>5.8974358974358973E-2</v>
      </c>
      <c r="BH23" s="457">
        <v>0.47435897435897434</v>
      </c>
    </row>
    <row r="24" spans="1:60" ht="12.75" x14ac:dyDescent="0.2">
      <c r="A24" s="459">
        <v>97205</v>
      </c>
      <c r="B24" s="460" t="s">
        <v>4</v>
      </c>
      <c r="C24" s="461">
        <v>506.09743385071624</v>
      </c>
      <c r="D24" s="453">
        <v>0.27900552486187846</v>
      </c>
      <c r="E24" s="461">
        <v>90.19558227042468</v>
      </c>
      <c r="F24" s="453">
        <v>4.9723756906077353E-2</v>
      </c>
      <c r="G24" s="461">
        <v>400.86925453522082</v>
      </c>
      <c r="H24" s="453">
        <v>0.22099447513812157</v>
      </c>
      <c r="I24" s="461">
        <v>440.95617998874286</v>
      </c>
      <c r="J24" s="453">
        <v>0.24309392265193372</v>
      </c>
      <c r="K24" s="461">
        <v>375.81492612676954</v>
      </c>
      <c r="L24" s="453">
        <v>0.20718232044198898</v>
      </c>
      <c r="M24" s="454">
        <v>1813.933376771874</v>
      </c>
      <c r="N24" s="457"/>
      <c r="O24" s="457"/>
      <c r="P24" s="457"/>
      <c r="Q24" s="460" t="s">
        <v>4</v>
      </c>
      <c r="R24" s="797">
        <v>10.021731363380498</v>
      </c>
      <c r="S24" s="453">
        <v>5.5157198014340863E-3</v>
      </c>
      <c r="T24" s="797">
        <v>24.0521552721132</v>
      </c>
      <c r="U24" s="453">
        <v>1.323772752344181E-2</v>
      </c>
      <c r="V24" s="797">
        <v>252.54763035718864</v>
      </c>
      <c r="W24" s="453">
        <v>0.13899613899613902</v>
      </c>
      <c r="X24" s="797">
        <v>583.26476534874496</v>
      </c>
      <c r="Y24" s="453">
        <v>0.32101489244346382</v>
      </c>
      <c r="Z24" s="797">
        <v>438.95183371606595</v>
      </c>
      <c r="AA24" s="453">
        <v>0.24158852730281308</v>
      </c>
      <c r="AB24" s="797">
        <v>411.89315903493855</v>
      </c>
      <c r="AC24" s="453">
        <v>0.22669608383894099</v>
      </c>
      <c r="AD24" s="797">
        <v>96.208621088452787</v>
      </c>
      <c r="AE24" s="453">
        <v>5.2950910093767234E-2</v>
      </c>
      <c r="AF24" s="452">
        <v>1816.9398961808845</v>
      </c>
      <c r="AG24" s="457">
        <v>0.5212355212355213</v>
      </c>
      <c r="AH24" s="460" t="s">
        <v>4</v>
      </c>
      <c r="AI24" s="461">
        <v>30.06519409014156</v>
      </c>
      <c r="AJ24" s="453">
        <v>1.6574585635359115E-2</v>
      </c>
      <c r="AK24" s="461">
        <v>150.32597045070781</v>
      </c>
      <c r="AL24" s="453">
        <v>8.2872928176795577E-2</v>
      </c>
      <c r="AM24" s="461">
        <v>185.40203022253965</v>
      </c>
      <c r="AN24" s="453">
        <v>0.10220994475138123</v>
      </c>
      <c r="AO24" s="461">
        <v>275.59761249296429</v>
      </c>
      <c r="AP24" s="453">
        <v>0.15193370165745854</v>
      </c>
      <c r="AQ24" s="461">
        <v>290.63020953803505</v>
      </c>
      <c r="AR24" s="453">
        <v>0.1602209944751381</v>
      </c>
      <c r="AS24" s="461">
        <v>175.3802988591591</v>
      </c>
      <c r="AT24" s="453">
        <v>9.6685082872928166E-2</v>
      </c>
      <c r="AU24" s="461">
        <v>566.22782203099928</v>
      </c>
      <c r="AV24" s="453">
        <v>0.31215469613259661</v>
      </c>
      <c r="AW24" s="461">
        <v>140.30423908732729</v>
      </c>
      <c r="AX24" s="453">
        <v>7.7348066298342538E-2</v>
      </c>
      <c r="AY24" s="458">
        <v>1813.9333767718742</v>
      </c>
      <c r="AZ24" s="584">
        <v>0.38950276243093918</v>
      </c>
      <c r="BA24" s="460" t="s">
        <v>4</v>
      </c>
      <c r="BB24" s="461">
        <v>1107.4013156535475</v>
      </c>
      <c r="BC24" s="453">
        <v>0.61049723756906071</v>
      </c>
      <c r="BD24" s="461">
        <v>566.22782203099928</v>
      </c>
      <c r="BE24" s="453">
        <v>0.31215469613259661</v>
      </c>
      <c r="BF24" s="461">
        <v>140.30423908732729</v>
      </c>
      <c r="BG24" s="453">
        <v>7.7348066298342538E-2</v>
      </c>
      <c r="BH24" s="457">
        <v>0.38950276243093918</v>
      </c>
    </row>
    <row r="25" spans="1:60" ht="12.75" x14ac:dyDescent="0.2">
      <c r="A25" s="459">
        <v>97208</v>
      </c>
      <c r="B25" s="460" t="s">
        <v>7</v>
      </c>
      <c r="C25" s="461">
        <v>138.10578105781065</v>
      </c>
      <c r="D25" s="453">
        <v>0.39325842696629215</v>
      </c>
      <c r="E25" s="461">
        <v>19.729397293972951</v>
      </c>
      <c r="F25" s="453">
        <v>5.6179775280898882E-2</v>
      </c>
      <c r="G25" s="461">
        <v>51.296432964329668</v>
      </c>
      <c r="H25" s="453">
        <v>0.14606741573033707</v>
      </c>
      <c r="I25" s="461">
        <v>63.13407134071344</v>
      </c>
      <c r="J25" s="453">
        <v>0.1797752808988764</v>
      </c>
      <c r="K25" s="461">
        <v>78.917589175891806</v>
      </c>
      <c r="L25" s="453">
        <v>0.22471910112359553</v>
      </c>
      <c r="M25" s="454">
        <v>351.1832718327185</v>
      </c>
      <c r="N25" s="457"/>
      <c r="O25" s="457"/>
      <c r="P25" s="457"/>
      <c r="Q25" s="460" t="s">
        <v>7</v>
      </c>
      <c r="R25" s="797">
        <v>1.9729397293972939</v>
      </c>
      <c r="S25" s="453">
        <v>5.5555555555555549E-3</v>
      </c>
      <c r="T25" s="797">
        <v>1.9729397293972939</v>
      </c>
      <c r="U25" s="453">
        <v>5.5555555555555549E-3</v>
      </c>
      <c r="V25" s="797">
        <v>32.553505535055358</v>
      </c>
      <c r="W25" s="453">
        <v>9.1666666666666688E-2</v>
      </c>
      <c r="X25" s="797">
        <v>107.52521525215252</v>
      </c>
      <c r="Y25" s="453">
        <v>0.30277777777777776</v>
      </c>
      <c r="Z25" s="797">
        <v>76.944649446494466</v>
      </c>
      <c r="AA25" s="453">
        <v>0.21666666666666667</v>
      </c>
      <c r="AB25" s="797">
        <v>86.809348093480949</v>
      </c>
      <c r="AC25" s="453">
        <v>0.24444444444444446</v>
      </c>
      <c r="AD25" s="797">
        <v>47.350553505535053</v>
      </c>
      <c r="AE25" s="453">
        <v>0.13333333333333333</v>
      </c>
      <c r="AF25" s="452">
        <v>355.12915129151293</v>
      </c>
      <c r="AG25" s="457">
        <v>0.59444444444444444</v>
      </c>
      <c r="AH25" s="460" t="s">
        <v>7</v>
      </c>
      <c r="AI25" s="461">
        <v>27.621156211562131</v>
      </c>
      <c r="AJ25" s="453">
        <v>7.8651685393258411E-2</v>
      </c>
      <c r="AK25" s="461">
        <v>11.83763837638377</v>
      </c>
      <c r="AL25" s="453">
        <v>3.3707865168539325E-2</v>
      </c>
      <c r="AM25" s="461">
        <v>7.89175891758918</v>
      </c>
      <c r="AN25" s="453">
        <v>2.2471910112359546E-2</v>
      </c>
      <c r="AO25" s="461">
        <v>55.242312423124261</v>
      </c>
      <c r="AP25" s="453">
        <v>0.15730337078651682</v>
      </c>
      <c r="AQ25" s="461">
        <v>47.350553505535082</v>
      </c>
      <c r="AR25" s="453">
        <v>0.1348314606741573</v>
      </c>
      <c r="AS25" s="461">
        <v>55.242312423124261</v>
      </c>
      <c r="AT25" s="453">
        <v>0.15730337078651682</v>
      </c>
      <c r="AU25" s="461">
        <v>138.10578105781065</v>
      </c>
      <c r="AV25" s="453">
        <v>0.39325842696629204</v>
      </c>
      <c r="AW25" s="461">
        <v>7.89175891758918</v>
      </c>
      <c r="AX25" s="453">
        <v>2.2471910112359546E-2</v>
      </c>
      <c r="AY25" s="458">
        <v>351.18327183271856</v>
      </c>
      <c r="AZ25" s="584">
        <v>0.41573033707865159</v>
      </c>
      <c r="BA25" s="460" t="s">
        <v>7</v>
      </c>
      <c r="BB25" s="461">
        <v>205.18573185731867</v>
      </c>
      <c r="BC25" s="453">
        <v>0.58426966292134819</v>
      </c>
      <c r="BD25" s="461">
        <v>138.10578105781065</v>
      </c>
      <c r="BE25" s="453">
        <v>0.39325842696629204</v>
      </c>
      <c r="BF25" s="461">
        <v>7.89175891758918</v>
      </c>
      <c r="BG25" s="453">
        <v>2.2471910112359546E-2</v>
      </c>
      <c r="BH25" s="457">
        <v>0.41573033707865159</v>
      </c>
    </row>
    <row r="26" spans="1:60" ht="12.75" x14ac:dyDescent="0.2">
      <c r="A26" s="459">
        <v>97218</v>
      </c>
      <c r="B26" s="460" t="s">
        <v>15</v>
      </c>
      <c r="C26" s="461">
        <v>634.37163058532735</v>
      </c>
      <c r="D26" s="453">
        <v>0.30695443645083931</v>
      </c>
      <c r="E26" s="461">
        <v>74.340425459218054</v>
      </c>
      <c r="F26" s="453">
        <v>3.5971223021582732E-2</v>
      </c>
      <c r="G26" s="461">
        <v>411.35035420767321</v>
      </c>
      <c r="H26" s="453">
        <v>0.19904076738609111</v>
      </c>
      <c r="I26" s="461">
        <v>485.69077966689127</v>
      </c>
      <c r="J26" s="453">
        <v>0.23501199040767387</v>
      </c>
      <c r="K26" s="461">
        <v>460.91063784715192</v>
      </c>
      <c r="L26" s="453">
        <v>0.22302158273381295</v>
      </c>
      <c r="M26" s="454">
        <v>2066.6638277662619</v>
      </c>
      <c r="N26" s="457"/>
      <c r="O26" s="457"/>
      <c r="P26" s="457"/>
      <c r="Q26" s="460" t="s">
        <v>15</v>
      </c>
      <c r="R26" s="797">
        <v>3.9648226911583002</v>
      </c>
      <c r="S26" s="453">
        <v>1.9138755980861245E-3</v>
      </c>
      <c r="T26" s="797">
        <v>43.613049602741313</v>
      </c>
      <c r="U26" s="453">
        <v>2.1052631578947375E-2</v>
      </c>
      <c r="V26" s="797">
        <v>270.59914867155391</v>
      </c>
      <c r="W26" s="453">
        <v>0.13062200956937797</v>
      </c>
      <c r="X26" s="797">
        <v>616.52992847511564</v>
      </c>
      <c r="Y26" s="453">
        <v>0.29760765550239232</v>
      </c>
      <c r="Z26" s="797">
        <v>418.28879391720062</v>
      </c>
      <c r="AA26" s="453">
        <v>0.20191387559808613</v>
      </c>
      <c r="AB26" s="797">
        <v>508.48851014105202</v>
      </c>
      <c r="AC26" s="453">
        <v>0.24545454545454548</v>
      </c>
      <c r="AD26" s="797">
        <v>210.1356026313899</v>
      </c>
      <c r="AE26" s="453">
        <v>0.1014354066985646</v>
      </c>
      <c r="AF26" s="452">
        <v>2071.6198561302117</v>
      </c>
      <c r="AG26" s="457">
        <v>0.54880382775119618</v>
      </c>
      <c r="AH26" s="460" t="s">
        <v>15</v>
      </c>
      <c r="AI26" s="461">
        <v>59.472340367374443</v>
      </c>
      <c r="AJ26" s="453">
        <v>2.8776978417266192E-2</v>
      </c>
      <c r="AK26" s="461">
        <v>138.76879419054035</v>
      </c>
      <c r="AL26" s="453">
        <v>6.7146282973621116E-2</v>
      </c>
      <c r="AM26" s="461">
        <v>29.736170183687221</v>
      </c>
      <c r="AN26" s="453">
        <v>1.4388489208633096E-2</v>
      </c>
      <c r="AO26" s="461">
        <v>168.50496437422757</v>
      </c>
      <c r="AP26" s="453">
        <v>8.1534772182254203E-2</v>
      </c>
      <c r="AQ26" s="461">
        <v>277.53758838108075</v>
      </c>
      <c r="AR26" s="453">
        <v>0.13429256594724226</v>
      </c>
      <c r="AS26" s="461">
        <v>416.3063825716211</v>
      </c>
      <c r="AT26" s="453">
        <v>0.20143884892086336</v>
      </c>
      <c r="AU26" s="461">
        <v>807.83262332350273</v>
      </c>
      <c r="AV26" s="453">
        <v>0.39088729016786572</v>
      </c>
      <c r="AW26" s="461">
        <v>168.50496437422757</v>
      </c>
      <c r="AX26" s="453">
        <v>8.1534772182254203E-2</v>
      </c>
      <c r="AY26" s="458">
        <v>2066.6638277662614</v>
      </c>
      <c r="AZ26" s="584">
        <v>0.47242206235011991</v>
      </c>
      <c r="BA26" s="460" t="s">
        <v>15</v>
      </c>
      <c r="BB26" s="461">
        <v>1090.3262400685314</v>
      </c>
      <c r="BC26" s="453">
        <v>0.52757793764988026</v>
      </c>
      <c r="BD26" s="461">
        <v>807.83262332350273</v>
      </c>
      <c r="BE26" s="453">
        <v>0.39088729016786572</v>
      </c>
      <c r="BF26" s="461">
        <v>168.50496437422757</v>
      </c>
      <c r="BG26" s="453">
        <v>8.1534772182254203E-2</v>
      </c>
      <c r="BH26" s="457">
        <v>0.47242206235011991</v>
      </c>
    </row>
    <row r="27" spans="1:60" ht="12.75" x14ac:dyDescent="0.2">
      <c r="A27" s="459">
        <v>97233</v>
      </c>
      <c r="B27" s="460" t="s">
        <v>16</v>
      </c>
      <c r="C27" s="461">
        <v>266.68931007336386</v>
      </c>
      <c r="D27" s="453">
        <v>0.33333333333333337</v>
      </c>
      <c r="E27" s="461">
        <v>39.804374637815499</v>
      </c>
      <c r="F27" s="453">
        <v>4.975124378109453E-2</v>
      </c>
      <c r="G27" s="461">
        <v>175.13924840638819</v>
      </c>
      <c r="H27" s="453">
        <v>0.21890547263681592</v>
      </c>
      <c r="I27" s="461">
        <v>179.11968587016975</v>
      </c>
      <c r="J27" s="453">
        <v>0.22388059701492538</v>
      </c>
      <c r="K27" s="461">
        <v>139.31531123235425</v>
      </c>
      <c r="L27" s="453">
        <v>0.17412935323383086</v>
      </c>
      <c r="M27" s="454">
        <v>800.06793022009151</v>
      </c>
      <c r="N27" s="457"/>
      <c r="O27" s="457"/>
      <c r="P27" s="457"/>
      <c r="Q27" s="460" t="s">
        <v>16</v>
      </c>
      <c r="R27" s="797">
        <v>2.985328097836164</v>
      </c>
      <c r="S27" s="453">
        <v>3.7312990264363357E-3</v>
      </c>
      <c r="T27" s="797">
        <v>8.955984293508493</v>
      </c>
      <c r="U27" s="453">
        <v>1.1193897079309009E-2</v>
      </c>
      <c r="V27" s="797">
        <v>87.569624203194138</v>
      </c>
      <c r="W27" s="453">
        <v>0.10945143810879918</v>
      </c>
      <c r="X27" s="797">
        <v>237.83113846094764</v>
      </c>
      <c r="Y27" s="453">
        <v>0.29726015577276133</v>
      </c>
      <c r="Z27" s="797">
        <v>163.19793601504361</v>
      </c>
      <c r="AA27" s="453">
        <v>0.20397768011185299</v>
      </c>
      <c r="AB27" s="797">
        <v>224.90420635397794</v>
      </c>
      <c r="AC27" s="453">
        <v>0.28110305423993281</v>
      </c>
      <c r="AD27" s="797">
        <v>74.633202445904089</v>
      </c>
      <c r="AE27" s="453">
        <v>9.3282475660908373E-2</v>
      </c>
      <c r="AF27" s="452">
        <v>800.07741987041209</v>
      </c>
      <c r="AG27" s="457">
        <v>0.5783632100126942</v>
      </c>
      <c r="AH27" s="460" t="s">
        <v>16</v>
      </c>
      <c r="AI27" s="461">
        <v>55.7261244929417</v>
      </c>
      <c r="AJ27" s="453">
        <v>6.965174129353234E-2</v>
      </c>
      <c r="AK27" s="461">
        <v>51.745687029160145</v>
      </c>
      <c r="AL27" s="453">
        <v>6.4676616915422883E-2</v>
      </c>
      <c r="AM27" s="461">
        <v>39.804374637815499</v>
      </c>
      <c r="AN27" s="453">
        <v>4.975124378109453E-2</v>
      </c>
      <c r="AO27" s="461">
        <v>67.667436884286346</v>
      </c>
      <c r="AP27" s="453">
        <v>8.45771144278607E-2</v>
      </c>
      <c r="AQ27" s="461">
        <v>107.47181152210186</v>
      </c>
      <c r="AR27" s="453">
        <v>0.13432835820895525</v>
      </c>
      <c r="AS27" s="461">
        <v>123.39356137722805</v>
      </c>
      <c r="AT27" s="453">
        <v>0.15422885572139305</v>
      </c>
      <c r="AU27" s="461">
        <v>298.53280978361619</v>
      </c>
      <c r="AV27" s="453">
        <v>0.37313432835820892</v>
      </c>
      <c r="AW27" s="461">
        <v>55.7261244929417</v>
      </c>
      <c r="AX27" s="453">
        <v>6.965174129353234E-2</v>
      </c>
      <c r="AY27" s="458">
        <v>800.06793022009151</v>
      </c>
      <c r="AZ27" s="584">
        <v>0.44278606965174128</v>
      </c>
      <c r="BA27" s="460" t="s">
        <v>16</v>
      </c>
      <c r="BB27" s="461">
        <v>445.80899594353366</v>
      </c>
      <c r="BC27" s="453">
        <v>0.55721393034825883</v>
      </c>
      <c r="BD27" s="461">
        <v>298.53280978361619</v>
      </c>
      <c r="BE27" s="453">
        <v>0.37313432835820892</v>
      </c>
      <c r="BF27" s="461">
        <v>55.7261244929417</v>
      </c>
      <c r="BG27" s="453">
        <v>6.965174129353234E-2</v>
      </c>
      <c r="BH27" s="457">
        <v>0.44278606965174128</v>
      </c>
    </row>
    <row r="28" spans="1:60" ht="12.75" x14ac:dyDescent="0.2">
      <c r="A28" s="459">
        <v>97219</v>
      </c>
      <c r="B28" s="460" t="s">
        <v>31</v>
      </c>
      <c r="C28" s="461">
        <v>285.0601452770685</v>
      </c>
      <c r="D28" s="453">
        <v>0.4098360655737705</v>
      </c>
      <c r="E28" s="461">
        <v>22.804811622165481</v>
      </c>
      <c r="F28" s="453">
        <v>3.2786885245901641E-2</v>
      </c>
      <c r="G28" s="461">
        <v>108.32285520528605</v>
      </c>
      <c r="H28" s="453">
        <v>0.15573770491803282</v>
      </c>
      <c r="I28" s="461">
        <v>119.72526101636878</v>
      </c>
      <c r="J28" s="453">
        <v>0.17213114754098363</v>
      </c>
      <c r="K28" s="461">
        <v>159.63368135515836</v>
      </c>
      <c r="L28" s="453">
        <v>0.22950819672131148</v>
      </c>
      <c r="M28" s="454">
        <v>695.54675447604711</v>
      </c>
      <c r="N28" s="457"/>
      <c r="O28" s="457"/>
      <c r="P28" s="457"/>
      <c r="Q28" s="460" t="s">
        <v>31</v>
      </c>
      <c r="R28" s="797">
        <v>6.8414434866496201</v>
      </c>
      <c r="S28" s="453">
        <v>9.7087378640776708E-3</v>
      </c>
      <c r="T28" s="797">
        <v>20.52433045994886</v>
      </c>
      <c r="U28" s="453">
        <v>2.9126213592233014E-2</v>
      </c>
      <c r="V28" s="797">
        <v>96.920449394202961</v>
      </c>
      <c r="W28" s="453">
        <v>0.13754045307443369</v>
      </c>
      <c r="X28" s="797">
        <v>181.29825239621491</v>
      </c>
      <c r="Y28" s="453">
        <v>0.25728155339805825</v>
      </c>
      <c r="Z28" s="797">
        <v>147.09103496296683</v>
      </c>
      <c r="AA28" s="453">
        <v>0.20873786407766992</v>
      </c>
      <c r="AB28" s="797">
        <v>176.73729007178187</v>
      </c>
      <c r="AC28" s="453">
        <v>0.25080906148867321</v>
      </c>
      <c r="AD28" s="797">
        <v>75.255878353145818</v>
      </c>
      <c r="AE28" s="453">
        <v>0.10679611650485438</v>
      </c>
      <c r="AF28" s="452">
        <v>704.6686791249108</v>
      </c>
      <c r="AG28" s="457">
        <v>0.56634304207119746</v>
      </c>
      <c r="AH28" s="460" t="s">
        <v>31</v>
      </c>
      <c r="AI28" s="461">
        <v>45.609623244330962</v>
      </c>
      <c r="AJ28" s="453">
        <v>6.5573770491803268E-2</v>
      </c>
      <c r="AK28" s="461">
        <v>11.40240581108274</v>
      </c>
      <c r="AL28" s="453">
        <v>1.6393442622950817E-2</v>
      </c>
      <c r="AM28" s="461">
        <v>11.40240581108274</v>
      </c>
      <c r="AN28" s="453">
        <v>1.6393442622950817E-2</v>
      </c>
      <c r="AO28" s="461">
        <v>45.609623244330962</v>
      </c>
      <c r="AP28" s="453">
        <v>6.5573770491803268E-2</v>
      </c>
      <c r="AQ28" s="461">
        <v>159.63368135515836</v>
      </c>
      <c r="AR28" s="453">
        <v>0.22950819672131145</v>
      </c>
      <c r="AS28" s="461">
        <v>108.32285520528602</v>
      </c>
      <c r="AT28" s="453">
        <v>0.15573770491803274</v>
      </c>
      <c r="AU28" s="461">
        <v>262.25533365490298</v>
      </c>
      <c r="AV28" s="453">
        <v>0.37704918032786877</v>
      </c>
      <c r="AW28" s="461">
        <v>51.310826149872341</v>
      </c>
      <c r="AX28" s="453">
        <v>7.3770491803278701E-2</v>
      </c>
      <c r="AY28" s="458">
        <v>695.54675447604723</v>
      </c>
      <c r="AZ28" s="584">
        <v>0.45081967213114749</v>
      </c>
      <c r="BA28" s="460" t="s">
        <v>31</v>
      </c>
      <c r="BB28" s="461">
        <v>381.98059467127177</v>
      </c>
      <c r="BC28" s="453">
        <v>0.54918032786885229</v>
      </c>
      <c r="BD28" s="461">
        <v>262.25533365490298</v>
      </c>
      <c r="BE28" s="453">
        <v>0.37704918032786877</v>
      </c>
      <c r="BF28" s="461">
        <v>51.310826149872341</v>
      </c>
      <c r="BG28" s="453">
        <v>7.3770491803278701E-2</v>
      </c>
      <c r="BH28" s="457">
        <v>0.45081967213114749</v>
      </c>
    </row>
    <row r="29" spans="1:60" ht="12.75" x14ac:dyDescent="0.2">
      <c r="A29" s="459">
        <v>97225</v>
      </c>
      <c r="B29" s="462" t="s">
        <v>20</v>
      </c>
      <c r="C29" s="461">
        <v>681</v>
      </c>
      <c r="D29" s="453">
        <v>0.36930585683297179</v>
      </c>
      <c r="E29" s="461">
        <v>90</v>
      </c>
      <c r="F29" s="453">
        <v>4.8806941431670282E-2</v>
      </c>
      <c r="G29" s="461">
        <v>300</v>
      </c>
      <c r="H29" s="453">
        <v>0.16268980477223427</v>
      </c>
      <c r="I29" s="461">
        <v>330</v>
      </c>
      <c r="J29" s="453">
        <v>0.17895878524945771</v>
      </c>
      <c r="K29" s="461">
        <v>443</v>
      </c>
      <c r="L29" s="453">
        <v>0.24023861171366595</v>
      </c>
      <c r="M29" s="454">
        <v>1844</v>
      </c>
      <c r="N29" s="457"/>
      <c r="O29" s="457"/>
      <c r="P29" s="457"/>
      <c r="Q29" s="462" t="s">
        <v>20</v>
      </c>
      <c r="R29" s="797">
        <v>13</v>
      </c>
      <c r="S29" s="453">
        <v>7.0422535211267607E-3</v>
      </c>
      <c r="T29" s="797">
        <v>62</v>
      </c>
      <c r="U29" s="453">
        <v>3.3586132177681471E-2</v>
      </c>
      <c r="V29" s="797">
        <v>275</v>
      </c>
      <c r="W29" s="453">
        <v>0.14897074756229686</v>
      </c>
      <c r="X29" s="797">
        <v>526</v>
      </c>
      <c r="Y29" s="453">
        <v>0.28494041170097506</v>
      </c>
      <c r="Z29" s="797">
        <v>338</v>
      </c>
      <c r="AA29" s="453">
        <v>0.18309859154929578</v>
      </c>
      <c r="AB29" s="797">
        <v>376</v>
      </c>
      <c r="AC29" s="453">
        <v>0.20368364030335862</v>
      </c>
      <c r="AD29" s="797">
        <v>256</v>
      </c>
      <c r="AE29" s="453">
        <v>0.13867822318526543</v>
      </c>
      <c r="AF29" s="452">
        <v>1846</v>
      </c>
      <c r="AG29" s="457">
        <v>0.52546045503791983</v>
      </c>
      <c r="AH29" s="462" t="s">
        <v>20</v>
      </c>
      <c r="AI29" s="461">
        <v>50</v>
      </c>
      <c r="AJ29" s="453">
        <v>2.7114967462039046E-2</v>
      </c>
      <c r="AK29" s="461">
        <v>105</v>
      </c>
      <c r="AL29" s="453">
        <v>5.6941431670281997E-2</v>
      </c>
      <c r="AM29" s="461">
        <v>50</v>
      </c>
      <c r="AN29" s="453">
        <v>2.7114967462039046E-2</v>
      </c>
      <c r="AO29" s="461">
        <v>209</v>
      </c>
      <c r="AP29" s="453">
        <v>0.11334056399132321</v>
      </c>
      <c r="AQ29" s="461">
        <v>298</v>
      </c>
      <c r="AR29" s="453">
        <v>0.1616052060737527</v>
      </c>
      <c r="AS29" s="461">
        <v>210</v>
      </c>
      <c r="AT29" s="453">
        <v>0.11388286334056399</v>
      </c>
      <c r="AU29" s="461">
        <v>742</v>
      </c>
      <c r="AV29" s="453">
        <v>0.40238611713665945</v>
      </c>
      <c r="AW29" s="461">
        <v>180</v>
      </c>
      <c r="AX29" s="453">
        <v>9.7613882863340565E-2</v>
      </c>
      <c r="AY29" s="458">
        <v>1844</v>
      </c>
      <c r="AZ29" s="584">
        <v>0.5</v>
      </c>
      <c r="BA29" s="462" t="s">
        <v>20</v>
      </c>
      <c r="BB29" s="461">
        <v>922</v>
      </c>
      <c r="BC29" s="453">
        <v>0.5</v>
      </c>
      <c r="BD29" s="461">
        <v>742</v>
      </c>
      <c r="BE29" s="453">
        <v>0.40238611713665945</v>
      </c>
      <c r="BF29" s="461">
        <v>180</v>
      </c>
      <c r="BG29" s="453">
        <v>9.7613882863340565E-2</v>
      </c>
      <c r="BH29" s="457">
        <v>0.5</v>
      </c>
    </row>
    <row r="30" spans="1:60" ht="12.75" x14ac:dyDescent="0.2">
      <c r="A30" s="463"/>
      <c r="B30" s="468" t="s">
        <v>37</v>
      </c>
      <c r="C30" s="471">
        <v>3252.1678655633909</v>
      </c>
      <c r="D30" s="470">
        <v>0.33300583021258218</v>
      </c>
      <c r="E30" s="471">
        <v>465.78446994266488</v>
      </c>
      <c r="F30" s="470">
        <v>4.7694015353821312E-2</v>
      </c>
      <c r="G30" s="471">
        <v>1837.3576833729242</v>
      </c>
      <c r="H30" s="470">
        <v>0.18813629739960333</v>
      </c>
      <c r="I30" s="471">
        <v>2138.277749661816</v>
      </c>
      <c r="J30" s="470">
        <v>0.21894901698989364</v>
      </c>
      <c r="K30" s="471">
        <v>2072.5111117319384</v>
      </c>
      <c r="L30" s="470">
        <v>0.2122148400440996</v>
      </c>
      <c r="M30" s="469">
        <v>9766.0988802727334</v>
      </c>
      <c r="N30" s="457"/>
      <c r="O30" s="457"/>
      <c r="P30" s="457"/>
      <c r="Q30" s="468" t="s">
        <v>37</v>
      </c>
      <c r="R30" s="800">
        <v>49.897620024835632</v>
      </c>
      <c r="S30" s="470">
        <v>5.0998778288799925E-3</v>
      </c>
      <c r="T30" s="800">
        <v>184.35717420855212</v>
      </c>
      <c r="U30" s="470">
        <v>1.8842563330138676E-2</v>
      </c>
      <c r="V30" s="800">
        <v>1329.1817154765263</v>
      </c>
      <c r="W30" s="470">
        <v>0.13585145660128586</v>
      </c>
      <c r="X30" s="800">
        <v>2970.5717998954865</v>
      </c>
      <c r="Y30" s="470">
        <v>0.30361274252845544</v>
      </c>
      <c r="Z30" s="800">
        <v>2042.4534593931646</v>
      </c>
      <c r="AA30" s="470">
        <v>0.20875270421502942</v>
      </c>
      <c r="AB30" s="800">
        <v>2253.6291094993567</v>
      </c>
      <c r="AC30" s="470">
        <v>0.23033629909269784</v>
      </c>
      <c r="AD30" s="800">
        <v>953.99056405574765</v>
      </c>
      <c r="AE30" s="470">
        <v>9.7504356403512696E-2</v>
      </c>
      <c r="AF30" s="469">
        <v>9784.0814425536701</v>
      </c>
      <c r="AG30" s="457">
        <v>0.53659335971124</v>
      </c>
      <c r="AH30" s="468" t="s">
        <v>37</v>
      </c>
      <c r="AI30" s="800">
        <v>340.92212701179346</v>
      </c>
      <c r="AJ30" s="470">
        <v>3.4908731847928282E-2</v>
      </c>
      <c r="AK30" s="800">
        <v>633.99715878204427</v>
      </c>
      <c r="AL30" s="470">
        <v>6.4918158883554011E-2</v>
      </c>
      <c r="AM30" s="800">
        <v>404.79247268228073</v>
      </c>
      <c r="AN30" s="470">
        <v>4.1448737888569918E-2</v>
      </c>
      <c r="AO30" s="800">
        <v>1063.4444431758475</v>
      </c>
      <c r="AP30" s="470">
        <v>0.10889142698769697</v>
      </c>
      <c r="AQ30" s="800">
        <v>1514.8317823587422</v>
      </c>
      <c r="AR30" s="470">
        <v>0.15511124768751453</v>
      </c>
      <c r="AS30" s="800">
        <v>1407.3737350260776</v>
      </c>
      <c r="AT30" s="470">
        <v>0.14410807757321975</v>
      </c>
      <c r="AU30" s="800">
        <v>3635.6289573478325</v>
      </c>
      <c r="AV30" s="470">
        <v>0.37227034068759113</v>
      </c>
      <c r="AW30" s="800">
        <v>765.10820388811601</v>
      </c>
      <c r="AX30" s="470">
        <v>7.8343278443925524E-2</v>
      </c>
      <c r="AY30" s="458">
        <v>9766.0988802727334</v>
      </c>
      <c r="AZ30" s="584">
        <v>0.45061361913151665</v>
      </c>
      <c r="BA30" s="468" t="s">
        <v>37</v>
      </c>
      <c r="BB30" s="471">
        <v>5365.3617190367859</v>
      </c>
      <c r="BC30" s="470">
        <v>0.54938638086848346</v>
      </c>
      <c r="BD30" s="471">
        <v>3635.6289573478325</v>
      </c>
      <c r="BE30" s="470">
        <v>0.37227034068759113</v>
      </c>
      <c r="BF30" s="471">
        <v>765.10820388811601</v>
      </c>
      <c r="BG30" s="470">
        <v>7.8343278443925524E-2</v>
      </c>
      <c r="BH30" s="457">
        <v>0.45061361913151665</v>
      </c>
    </row>
    <row r="31" spans="1:60" ht="13.5" thickBot="1" x14ac:dyDescent="0.25">
      <c r="A31" s="463"/>
      <c r="B31" s="785" t="s">
        <v>277</v>
      </c>
      <c r="C31" s="467">
        <v>13962.581689805978</v>
      </c>
      <c r="D31" s="787">
        <v>0.32130330059446732</v>
      </c>
      <c r="E31" s="467">
        <v>10439.148569881583</v>
      </c>
      <c r="F31" s="787">
        <v>0.24022297347401048</v>
      </c>
      <c r="G31" s="467">
        <v>7832.6945314133945</v>
      </c>
      <c r="H31" s="787">
        <v>0.18024393062844307</v>
      </c>
      <c r="I31" s="467">
        <v>9645.6182932655283</v>
      </c>
      <c r="J31" s="787">
        <v>0.22196246100843062</v>
      </c>
      <c r="K31" s="467">
        <v>1562.3818890455123</v>
      </c>
      <c r="L31" s="787">
        <v>3.5953125925547766E-2</v>
      </c>
      <c r="M31" s="786">
        <v>43442.424973411995</v>
      </c>
      <c r="N31" s="457"/>
      <c r="O31" s="457"/>
      <c r="P31" s="457"/>
      <c r="Q31" s="464" t="s">
        <v>277</v>
      </c>
      <c r="R31" s="798">
        <v>225.48147888347788</v>
      </c>
      <c r="S31" s="466">
        <v>5.1887211833522929E-3</v>
      </c>
      <c r="T31" s="798">
        <v>794.42127140027947</v>
      </c>
      <c r="U31" s="466">
        <v>1.8281015805960869E-2</v>
      </c>
      <c r="V31" s="798">
        <v>6017.179039363722</v>
      </c>
      <c r="W31" s="466">
        <v>0.13846576002681033</v>
      </c>
      <c r="X31" s="798">
        <v>13969.071566943099</v>
      </c>
      <c r="Y31" s="466">
        <v>0.32145264396025275</v>
      </c>
      <c r="Z31" s="798">
        <v>8887.5435337508879</v>
      </c>
      <c r="AA31" s="466">
        <v>0.20451784168654394</v>
      </c>
      <c r="AB31" s="798">
        <v>9295.0221490807999</v>
      </c>
      <c r="AC31" s="466">
        <v>0.21389463366784001</v>
      </c>
      <c r="AD31" s="798">
        <v>4267.360197774361</v>
      </c>
      <c r="AE31" s="466">
        <v>9.8199383669239901E-2</v>
      </c>
      <c r="AF31" s="465">
        <v>43456.079237196624</v>
      </c>
      <c r="AG31" s="457">
        <v>0.51661185902362383</v>
      </c>
      <c r="AH31" s="464" t="s">
        <v>277</v>
      </c>
      <c r="AI31" s="798">
        <v>859.75962036599799</v>
      </c>
      <c r="AJ31" s="466">
        <v>1.9790783338918014E-2</v>
      </c>
      <c r="AK31" s="798">
        <v>2456.1403436948804</v>
      </c>
      <c r="AL31" s="466">
        <v>5.653782783070025E-2</v>
      </c>
      <c r="AM31" s="798">
        <v>1601.2516023770222</v>
      </c>
      <c r="AN31" s="466">
        <v>3.6859167124234753E-2</v>
      </c>
      <c r="AO31" s="798">
        <v>4190.2361633453584</v>
      </c>
      <c r="AP31" s="466">
        <v>9.6454932382570788E-2</v>
      </c>
      <c r="AQ31" s="798">
        <v>7156.4404955913487</v>
      </c>
      <c r="AR31" s="466">
        <v>0.16473390930573731</v>
      </c>
      <c r="AS31" s="798">
        <v>7419.4409536455878</v>
      </c>
      <c r="AT31" s="466">
        <v>0.17078790970316454</v>
      </c>
      <c r="AU31" s="798">
        <v>15593.996165940105</v>
      </c>
      <c r="AV31" s="466">
        <v>0.35895777400741502</v>
      </c>
      <c r="AW31" s="798">
        <v>4165.1596284516963</v>
      </c>
      <c r="AX31" s="466">
        <v>9.5877696307259397E-2</v>
      </c>
      <c r="AY31" s="458">
        <v>43442.424973411995</v>
      </c>
      <c r="AZ31" s="584">
        <v>0.45483547031467442</v>
      </c>
      <c r="BA31" s="464" t="s">
        <v>277</v>
      </c>
      <c r="BB31" s="467">
        <v>23683.269179020193</v>
      </c>
      <c r="BC31" s="466">
        <v>0.54516452968532558</v>
      </c>
      <c r="BD31" s="467">
        <v>15593.996165940105</v>
      </c>
      <c r="BE31" s="466">
        <v>0.35895777400741502</v>
      </c>
      <c r="BF31" s="467">
        <v>4165.1596284516963</v>
      </c>
      <c r="BG31" s="466">
        <v>9.5877696307259397E-2</v>
      </c>
      <c r="BH31" s="457">
        <v>0.45483547031467442</v>
      </c>
    </row>
    <row r="32" spans="1:60" ht="12.75" x14ac:dyDescent="0.2">
      <c r="A32" s="459">
        <v>97210</v>
      </c>
      <c r="B32" s="451" t="s">
        <v>33</v>
      </c>
      <c r="C32" s="461">
        <v>2327.420624794142</v>
      </c>
      <c r="D32" s="453">
        <v>0.3108034709392527</v>
      </c>
      <c r="E32" s="461">
        <v>240.91208256844519</v>
      </c>
      <c r="F32" s="453">
        <v>3.2171370596193516E-2</v>
      </c>
      <c r="G32" s="461">
        <v>1346.3859298173763</v>
      </c>
      <c r="H32" s="453">
        <v>0.17979621549844527</v>
      </c>
      <c r="I32" s="461">
        <v>1662.8853884670771</v>
      </c>
      <c r="J32" s="453">
        <v>0.22206151522587297</v>
      </c>
      <c r="K32" s="461">
        <v>1910.7956944739808</v>
      </c>
      <c r="L32" s="453">
        <v>0.25516742774023554</v>
      </c>
      <c r="M32" s="454">
        <v>7488.3997201210213</v>
      </c>
      <c r="N32" s="457"/>
      <c r="O32" s="457"/>
      <c r="P32" s="457"/>
      <c r="Q32" s="451" t="s">
        <v>33</v>
      </c>
      <c r="R32" s="797">
        <v>35.036485234374872</v>
      </c>
      <c r="S32" s="453">
        <v>4.6781433064599642E-3</v>
      </c>
      <c r="T32" s="797">
        <v>102.83682403666741</v>
      </c>
      <c r="U32" s="453">
        <v>1.3730983482119832E-2</v>
      </c>
      <c r="V32" s="797">
        <v>1057.3961246324563</v>
      </c>
      <c r="W32" s="453">
        <v>0.14118569741330078</v>
      </c>
      <c r="X32" s="797">
        <v>2525.9543017394453</v>
      </c>
      <c r="Y32" s="453">
        <v>0.33727059464036951</v>
      </c>
      <c r="Z32" s="797">
        <v>1524.9404863195266</v>
      </c>
      <c r="AA32" s="453">
        <v>0.20361317869368697</v>
      </c>
      <c r="AB32" s="797">
        <v>1585.4779762666737</v>
      </c>
      <c r="AC32" s="453">
        <v>0.21169626840692907</v>
      </c>
      <c r="AD32" s="797">
        <v>657.75753563399314</v>
      </c>
      <c r="AE32" s="453">
        <v>8.7825134057133922E-2</v>
      </c>
      <c r="AF32" s="452">
        <v>7489.399733863137</v>
      </c>
      <c r="AG32" s="457">
        <v>0.50313458115774989</v>
      </c>
      <c r="AH32" s="460" t="s">
        <v>33</v>
      </c>
      <c r="AI32" s="461">
        <v>102.76832978357636</v>
      </c>
      <c r="AJ32" s="453">
        <v>1.372367042686598E-2</v>
      </c>
      <c r="AK32" s="461">
        <v>619.75815963769651</v>
      </c>
      <c r="AL32" s="453">
        <v>8.2762430265632292E-2</v>
      </c>
      <c r="AM32" s="461">
        <v>356.85058184145049</v>
      </c>
      <c r="AN32" s="453">
        <v>4.7653783876227609E-2</v>
      </c>
      <c r="AO32" s="461">
        <v>716.52858678173686</v>
      </c>
      <c r="AP32" s="453">
        <v>9.5685141493776563E-2</v>
      </c>
      <c r="AQ32" s="461">
        <v>1325.9753256540271</v>
      </c>
      <c r="AR32" s="453">
        <v>0.1770705858677904</v>
      </c>
      <c r="AS32" s="461">
        <v>1236.0622709942347</v>
      </c>
      <c r="AT32" s="453">
        <v>0.16506360733829234</v>
      </c>
      <c r="AU32" s="461">
        <v>2455.9420623346673</v>
      </c>
      <c r="AV32" s="453">
        <v>0.32796620828555023</v>
      </c>
      <c r="AW32" s="461">
        <v>674.51440309363204</v>
      </c>
      <c r="AX32" s="453">
        <v>9.0074572445864448E-2</v>
      </c>
      <c r="AY32" s="458">
        <v>7488.3997201210223</v>
      </c>
      <c r="AZ32" s="584">
        <v>0.41804078073141471</v>
      </c>
      <c r="BA32" s="451" t="s">
        <v>33</v>
      </c>
      <c r="BB32" s="461">
        <v>4357.9432546927219</v>
      </c>
      <c r="BC32" s="453">
        <v>0.58195921926858518</v>
      </c>
      <c r="BD32" s="461">
        <v>2455.9420623346673</v>
      </c>
      <c r="BE32" s="453">
        <v>0.32796620828555023</v>
      </c>
      <c r="BF32" s="461">
        <v>674.51440309363204</v>
      </c>
      <c r="BG32" s="453">
        <v>9.0074572445864448E-2</v>
      </c>
      <c r="BH32" s="457">
        <v>0.41804078073141471</v>
      </c>
    </row>
    <row r="33" spans="1:60" ht="12.75" x14ac:dyDescent="0.2">
      <c r="A33" s="459">
        <v>97217</v>
      </c>
      <c r="B33" s="460" t="s">
        <v>14</v>
      </c>
      <c r="C33" s="461">
        <v>1294.6018681778742</v>
      </c>
      <c r="D33" s="453">
        <v>0.34965986394557824</v>
      </c>
      <c r="E33" s="461">
        <v>186.38237012677601</v>
      </c>
      <c r="F33" s="453">
        <v>5.0340136054421863E-2</v>
      </c>
      <c r="G33" s="461">
        <v>599.44600121854864</v>
      </c>
      <c r="H33" s="453">
        <v>0.16190476190476188</v>
      </c>
      <c r="I33" s="461">
        <v>685.08114424976986</v>
      </c>
      <c r="J33" s="453">
        <v>0.18503401360544214</v>
      </c>
      <c r="K33" s="461">
        <v>936.94921198865586</v>
      </c>
      <c r="L33" s="453">
        <v>0.2530612244897959</v>
      </c>
      <c r="M33" s="454">
        <v>3702.4605957616245</v>
      </c>
      <c r="N33" s="457"/>
      <c r="O33" s="457"/>
      <c r="P33" s="457"/>
      <c r="Q33" s="460" t="s">
        <v>14</v>
      </c>
      <c r="R33" s="797">
        <v>24.17933450293296</v>
      </c>
      <c r="S33" s="453">
        <v>6.5412919051512685E-3</v>
      </c>
      <c r="T33" s="797">
        <v>79.590309405487645</v>
      </c>
      <c r="U33" s="453">
        <v>2.1531752521122924E-2</v>
      </c>
      <c r="V33" s="797">
        <v>540.00513723216932</v>
      </c>
      <c r="W33" s="453">
        <v>0.14608885254837831</v>
      </c>
      <c r="X33" s="797">
        <v>1184.7873906437151</v>
      </c>
      <c r="Y33" s="453">
        <v>0.32052330335241219</v>
      </c>
      <c r="Z33" s="797">
        <v>786.83584361627675</v>
      </c>
      <c r="AA33" s="453">
        <v>0.21286454074679753</v>
      </c>
      <c r="AB33" s="797">
        <v>775.75364863576556</v>
      </c>
      <c r="AC33" s="453">
        <v>0.20986644862360315</v>
      </c>
      <c r="AD33" s="797">
        <v>305.2640980995285</v>
      </c>
      <c r="AE33" s="453">
        <v>8.2583810302534741E-2</v>
      </c>
      <c r="AF33" s="452">
        <v>3696.4157621358754</v>
      </c>
      <c r="AG33" s="457">
        <v>0.50531479967293536</v>
      </c>
      <c r="AH33" s="460" t="s">
        <v>14</v>
      </c>
      <c r="AI33" s="461">
        <v>30.224168128666317</v>
      </c>
      <c r="AJ33" s="453">
        <v>8.163265306122448E-3</v>
      </c>
      <c r="AK33" s="461">
        <v>211.56917690066425</v>
      </c>
      <c r="AL33" s="453">
        <v>5.7142857142857148E-2</v>
      </c>
      <c r="AM33" s="461">
        <v>156.15820199810929</v>
      </c>
      <c r="AN33" s="453">
        <v>4.2176870748299317E-2</v>
      </c>
      <c r="AO33" s="461">
        <v>443.2877992204393</v>
      </c>
      <c r="AP33" s="453">
        <v>0.11972789115646257</v>
      </c>
      <c r="AQ33" s="461">
        <v>715.30531237843627</v>
      </c>
      <c r="AR33" s="453">
        <v>0.19319727891156463</v>
      </c>
      <c r="AS33" s="461">
        <v>544.03502631599372</v>
      </c>
      <c r="AT33" s="453">
        <v>0.14693877551020407</v>
      </c>
      <c r="AU33" s="461">
        <v>1198.8920024370973</v>
      </c>
      <c r="AV33" s="453">
        <v>0.32380952380952382</v>
      </c>
      <c r="AW33" s="461">
        <v>402.98890838221752</v>
      </c>
      <c r="AX33" s="453">
        <v>0.10884353741496597</v>
      </c>
      <c r="AY33" s="458">
        <v>3702.4605957616241</v>
      </c>
      <c r="AZ33" s="584">
        <v>0.43265306122448977</v>
      </c>
      <c r="BA33" s="460" t="s">
        <v>14</v>
      </c>
      <c r="BB33" s="461">
        <v>2100.5796849423095</v>
      </c>
      <c r="BC33" s="453">
        <v>0.56734693877551012</v>
      </c>
      <c r="BD33" s="461">
        <v>1198.8920024370973</v>
      </c>
      <c r="BE33" s="453">
        <v>0.32380952380952382</v>
      </c>
      <c r="BF33" s="461">
        <v>402.98890838221752</v>
      </c>
      <c r="BG33" s="453">
        <v>0.10884353741496597</v>
      </c>
      <c r="BH33" s="457">
        <v>0.43265306122448977</v>
      </c>
    </row>
    <row r="34" spans="1:60" ht="12.75" x14ac:dyDescent="0.2">
      <c r="A34" s="459">
        <v>97220</v>
      </c>
      <c r="B34" s="460" t="s">
        <v>28</v>
      </c>
      <c r="C34" s="461">
        <v>1836.0102847151079</v>
      </c>
      <c r="D34" s="453">
        <v>0.34622549917589496</v>
      </c>
      <c r="E34" s="461">
        <v>177.77512810772993</v>
      </c>
      <c r="F34" s="453">
        <v>3.3523931201566319E-2</v>
      </c>
      <c r="G34" s="461">
        <v>844.1847917709041</v>
      </c>
      <c r="H34" s="453">
        <v>0.15919208261566617</v>
      </c>
      <c r="I34" s="461">
        <v>1177.3669579141078</v>
      </c>
      <c r="J34" s="453">
        <v>0.22202188414226079</v>
      </c>
      <c r="K34" s="461">
        <v>1267.5948545887559</v>
      </c>
      <c r="L34" s="453">
        <v>0.23903660286461176</v>
      </c>
      <c r="M34" s="454">
        <v>5302.9320170966057</v>
      </c>
      <c r="N34" s="457"/>
      <c r="O34" s="457"/>
      <c r="P34" s="457"/>
      <c r="Q34" s="460" t="s">
        <v>28</v>
      </c>
      <c r="R34" s="797">
        <v>22.5567964387301</v>
      </c>
      <c r="S34" s="453">
        <v>4.2552510205597334E-3</v>
      </c>
      <c r="T34" s="797">
        <v>99.740788136246792</v>
      </c>
      <c r="U34" s="453">
        <v>1.8815707791708491E-2</v>
      </c>
      <c r="V34" s="797">
        <v>581.61043020420186</v>
      </c>
      <c r="W34" s="453">
        <v>0.10971852246027305</v>
      </c>
      <c r="X34" s="797">
        <v>1781.6082338482095</v>
      </c>
      <c r="Y34" s="453">
        <v>0.33609339322242082</v>
      </c>
      <c r="Z34" s="797">
        <v>1162.3050580454649</v>
      </c>
      <c r="AA34" s="453">
        <v>0.21926428240304449</v>
      </c>
      <c r="AB34" s="797">
        <v>1187.2439739221963</v>
      </c>
      <c r="AC34" s="453">
        <v>0.2239689108960296</v>
      </c>
      <c r="AD34" s="797">
        <v>465.86675132136332</v>
      </c>
      <c r="AE34" s="453">
        <v>8.7883932205963675E-2</v>
      </c>
      <c r="AF34" s="452">
        <v>5300.9320319164135</v>
      </c>
      <c r="AG34" s="457">
        <v>0.53111712550503776</v>
      </c>
      <c r="AH34" s="460" t="s">
        <v>28</v>
      </c>
      <c r="AI34" s="461">
        <v>62.598987710007691</v>
      </c>
      <c r="AJ34" s="453">
        <v>1.1804599325088292E-2</v>
      </c>
      <c r="AK34" s="461">
        <v>323.10955527823319</v>
      </c>
      <c r="AL34" s="453">
        <v>6.093035970224224E-2</v>
      </c>
      <c r="AM34" s="461">
        <v>75.139222462087119</v>
      </c>
      <c r="AN34" s="453">
        <v>1.4169373135435063E-2</v>
      </c>
      <c r="AO34" s="461">
        <v>395.68429335953039</v>
      </c>
      <c r="AP34" s="453">
        <v>7.4616135391486774E-2</v>
      </c>
      <c r="AQ34" s="461">
        <v>939.39482344024373</v>
      </c>
      <c r="AR34" s="453">
        <v>0.17714630706402479</v>
      </c>
      <c r="AS34" s="461">
        <v>947.03190125506239</v>
      </c>
      <c r="AT34" s="453">
        <v>0.17858646842951031</v>
      </c>
      <c r="AU34" s="461">
        <v>1735.9183768400899</v>
      </c>
      <c r="AV34" s="453">
        <v>0.32735067529500744</v>
      </c>
      <c r="AW34" s="461">
        <v>824.05485675135185</v>
      </c>
      <c r="AX34" s="453">
        <v>0.15539608165720517</v>
      </c>
      <c r="AY34" s="458">
        <v>5302.9320170966057</v>
      </c>
      <c r="AZ34" s="584">
        <v>0.48274675695221259</v>
      </c>
      <c r="BA34" s="460" t="s">
        <v>28</v>
      </c>
      <c r="BB34" s="461">
        <v>2742.9587835051643</v>
      </c>
      <c r="BC34" s="453">
        <v>0.51725324304778741</v>
      </c>
      <c r="BD34" s="461">
        <v>1735.9183768400899</v>
      </c>
      <c r="BE34" s="453">
        <v>0.32735067529500744</v>
      </c>
      <c r="BF34" s="461">
        <v>824.05485675135185</v>
      </c>
      <c r="BG34" s="453">
        <v>0.15539608165720517</v>
      </c>
      <c r="BH34" s="457">
        <v>0.48274675695221259</v>
      </c>
    </row>
    <row r="35" spans="1:60" ht="12.75" x14ac:dyDescent="0.2">
      <c r="A35" s="459">
        <v>97226</v>
      </c>
      <c r="B35" s="460" t="s">
        <v>21</v>
      </c>
      <c r="C35" s="461">
        <v>609</v>
      </c>
      <c r="D35" s="453">
        <v>0.32479999999999998</v>
      </c>
      <c r="E35" s="461">
        <v>84</v>
      </c>
      <c r="F35" s="453">
        <v>4.48E-2</v>
      </c>
      <c r="G35" s="461">
        <v>370</v>
      </c>
      <c r="H35" s="453">
        <v>0.19733333333333333</v>
      </c>
      <c r="I35" s="461">
        <v>438</v>
      </c>
      <c r="J35" s="453">
        <v>0.2336</v>
      </c>
      <c r="K35" s="461">
        <v>374</v>
      </c>
      <c r="L35" s="453">
        <v>0.19946666666666665</v>
      </c>
      <c r="M35" s="454">
        <v>1875</v>
      </c>
      <c r="N35" s="457"/>
      <c r="O35" s="457"/>
      <c r="P35" s="457"/>
      <c r="Q35" s="460" t="s">
        <v>21</v>
      </c>
      <c r="R35" s="797">
        <v>6</v>
      </c>
      <c r="S35" s="453">
        <v>3.2102728731942215E-3</v>
      </c>
      <c r="T35" s="797">
        <v>21</v>
      </c>
      <c r="U35" s="453">
        <v>1.1235955056179775E-2</v>
      </c>
      <c r="V35" s="797">
        <v>224</v>
      </c>
      <c r="W35" s="453">
        <v>0.1198501872659176</v>
      </c>
      <c r="X35" s="797">
        <v>641</v>
      </c>
      <c r="Y35" s="453">
        <v>0.34296415195291602</v>
      </c>
      <c r="Z35" s="797">
        <v>405</v>
      </c>
      <c r="AA35" s="453">
        <v>0.21669341894060995</v>
      </c>
      <c r="AB35" s="797">
        <v>427</v>
      </c>
      <c r="AC35" s="453">
        <v>0.22846441947565543</v>
      </c>
      <c r="AD35" s="797">
        <v>145</v>
      </c>
      <c r="AE35" s="453">
        <v>7.7581594435527021E-2</v>
      </c>
      <c r="AF35" s="452">
        <v>1869</v>
      </c>
      <c r="AG35" s="457">
        <v>0.52273943285179236</v>
      </c>
      <c r="AH35" s="460" t="s">
        <v>21</v>
      </c>
      <c r="AI35" s="461">
        <v>40</v>
      </c>
      <c r="AJ35" s="453">
        <v>2.1333333333333333E-2</v>
      </c>
      <c r="AK35" s="461">
        <v>134</v>
      </c>
      <c r="AL35" s="453">
        <v>7.1466666666666664E-2</v>
      </c>
      <c r="AM35" s="461">
        <v>45</v>
      </c>
      <c r="AN35" s="453">
        <v>2.4E-2</v>
      </c>
      <c r="AO35" s="461">
        <v>164</v>
      </c>
      <c r="AP35" s="453">
        <v>8.7466666666666665E-2</v>
      </c>
      <c r="AQ35" s="461">
        <v>288</v>
      </c>
      <c r="AR35" s="453">
        <v>0.15359999999999999</v>
      </c>
      <c r="AS35" s="461">
        <v>328</v>
      </c>
      <c r="AT35" s="453">
        <v>0.17493333333333333</v>
      </c>
      <c r="AU35" s="461">
        <v>672</v>
      </c>
      <c r="AV35" s="453">
        <v>0.3584</v>
      </c>
      <c r="AW35" s="461">
        <v>204</v>
      </c>
      <c r="AX35" s="453">
        <v>0.10879999999999999</v>
      </c>
      <c r="AY35" s="458">
        <v>1875</v>
      </c>
      <c r="AZ35" s="584">
        <v>0.4672</v>
      </c>
      <c r="BA35" s="460" t="s">
        <v>21</v>
      </c>
      <c r="BB35" s="461">
        <v>999</v>
      </c>
      <c r="BC35" s="453">
        <v>0.53279999999999994</v>
      </c>
      <c r="BD35" s="461">
        <v>672</v>
      </c>
      <c r="BE35" s="453">
        <v>0.3584</v>
      </c>
      <c r="BF35" s="461">
        <v>204</v>
      </c>
      <c r="BG35" s="453">
        <v>0.10879999999999999</v>
      </c>
      <c r="BH35" s="457">
        <v>0.4672</v>
      </c>
    </row>
    <row r="36" spans="1:60" ht="12.75" x14ac:dyDescent="0.2">
      <c r="A36" s="459">
        <v>97232</v>
      </c>
      <c r="B36" s="462" t="s">
        <v>26</v>
      </c>
      <c r="C36" s="461">
        <v>1348.5678013728943</v>
      </c>
      <c r="D36" s="453">
        <v>0.34146113248519916</v>
      </c>
      <c r="E36" s="461">
        <v>148.50450909229914</v>
      </c>
      <c r="F36" s="453">
        <v>3.760175632414757E-2</v>
      </c>
      <c r="G36" s="461">
        <v>786.6725346510982</v>
      </c>
      <c r="H36" s="453">
        <v>0.1991876821495385</v>
      </c>
      <c r="I36" s="461">
        <v>778.64526388935235</v>
      </c>
      <c r="J36" s="453">
        <v>0.19715515478066567</v>
      </c>
      <c r="K36" s="461">
        <v>887.013419172922</v>
      </c>
      <c r="L36" s="453">
        <v>0.22459427426044903</v>
      </c>
      <c r="M36" s="454">
        <v>3949.4035281785664</v>
      </c>
      <c r="N36" s="457"/>
      <c r="O36" s="457"/>
      <c r="P36" s="457"/>
      <c r="Q36" s="462" t="s">
        <v>26</v>
      </c>
      <c r="R36" s="797">
        <v>27.09203882089248</v>
      </c>
      <c r="S36" s="453">
        <v>6.8684932188956766E-3</v>
      </c>
      <c r="T36" s="797">
        <v>70.238619165276816</v>
      </c>
      <c r="U36" s="453">
        <v>1.7807204641581389E-2</v>
      </c>
      <c r="V36" s="797">
        <v>537.82714103697663</v>
      </c>
      <c r="W36" s="453">
        <v>0.13635230982696603</v>
      </c>
      <c r="X36" s="797">
        <v>1270.3155980462921</v>
      </c>
      <c r="Y36" s="453">
        <v>0.32205601537488621</v>
      </c>
      <c r="Z36" s="797">
        <v>801.72024567926974</v>
      </c>
      <c r="AA36" s="453">
        <v>0.2032556540799331</v>
      </c>
      <c r="AB36" s="797">
        <v>866.94182061845527</v>
      </c>
      <c r="AC36" s="453">
        <v>0.21979091553283006</v>
      </c>
      <c r="AD36" s="797">
        <v>370.25786388553064</v>
      </c>
      <c r="AE36" s="453">
        <v>9.3869407324907603E-2</v>
      </c>
      <c r="AF36" s="452">
        <v>3944.3933272526933</v>
      </c>
      <c r="AG36" s="457">
        <v>0.51691597693767077</v>
      </c>
      <c r="AH36" s="462" t="s">
        <v>26</v>
      </c>
      <c r="AI36" s="461">
        <v>140.47723833055326</v>
      </c>
      <c r="AJ36" s="453">
        <v>3.5569228955274736E-2</v>
      </c>
      <c r="AK36" s="461">
        <v>240.80443625196034</v>
      </c>
      <c r="AL36" s="453">
        <v>6.0972355580747012E-2</v>
      </c>
      <c r="AM36" s="461">
        <v>104.35451990269672</v>
      </c>
      <c r="AN36" s="453">
        <v>2.642285579534695E-2</v>
      </c>
      <c r="AO36" s="461">
        <v>373.26809042118435</v>
      </c>
      <c r="AP36" s="453">
        <v>9.4512522652587153E-2</v>
      </c>
      <c r="AQ36" s="461">
        <v>581.97713022657774</v>
      </c>
      <c r="AR36" s="453">
        <v>0.14735823424328104</v>
      </c>
      <c r="AS36" s="461">
        <v>413.40444422991379</v>
      </c>
      <c r="AT36" s="453">
        <v>0.10467515949695134</v>
      </c>
      <c r="AU36" s="461">
        <v>1468.9905493995</v>
      </c>
      <c r="AV36" s="453">
        <v>0.37195250850373013</v>
      </c>
      <c r="AW36" s="461">
        <v>626.12711941618022</v>
      </c>
      <c r="AX36" s="453">
        <v>0.15853713477208167</v>
      </c>
      <c r="AY36" s="458">
        <v>3949.4035281785664</v>
      </c>
      <c r="AZ36" s="584">
        <v>0.53048964327581183</v>
      </c>
      <c r="BA36" s="462" t="s">
        <v>26</v>
      </c>
      <c r="BB36" s="461">
        <v>1854.2858593628862</v>
      </c>
      <c r="BC36" s="453">
        <v>0.46951035672418823</v>
      </c>
      <c r="BD36" s="461">
        <v>1468.9905493995</v>
      </c>
      <c r="BE36" s="453">
        <v>0.37195250850373013</v>
      </c>
      <c r="BF36" s="461">
        <v>626.12711941618022</v>
      </c>
      <c r="BG36" s="453">
        <v>0.15853713477208167</v>
      </c>
      <c r="BH36" s="457">
        <v>0.53048964327581183</v>
      </c>
    </row>
    <row r="37" spans="1:60" ht="12.75" x14ac:dyDescent="0.2">
      <c r="A37" s="463"/>
      <c r="B37" s="468" t="s">
        <v>38</v>
      </c>
      <c r="C37" s="471">
        <v>7415.6005790600175</v>
      </c>
      <c r="D37" s="470">
        <v>0.33226702665361912</v>
      </c>
      <c r="E37" s="471">
        <v>837.57408989524981</v>
      </c>
      <c r="F37" s="470">
        <v>3.7528754344922137E-2</v>
      </c>
      <c r="G37" s="471">
        <v>3946.6892574579269</v>
      </c>
      <c r="H37" s="470">
        <v>0.17683728926882808</v>
      </c>
      <c r="I37" s="471">
        <v>4741.9787545203071</v>
      </c>
      <c r="J37" s="470">
        <v>0.21247141946509934</v>
      </c>
      <c r="K37" s="471">
        <v>5376.3531802243151</v>
      </c>
      <c r="L37" s="470">
        <v>0.24089551026753117</v>
      </c>
      <c r="M37" s="469">
        <v>22318.195861157819</v>
      </c>
      <c r="N37" s="457"/>
      <c r="O37" s="457"/>
      <c r="P37" s="457"/>
      <c r="Q37" s="468" t="s">
        <v>38</v>
      </c>
      <c r="R37" s="800">
        <v>114.86465499693041</v>
      </c>
      <c r="S37" s="470">
        <v>5.1508488553026434E-3</v>
      </c>
      <c r="T37" s="800">
        <v>373.40654074367865</v>
      </c>
      <c r="U37" s="470">
        <v>1.6744582160661135E-2</v>
      </c>
      <c r="V37" s="800">
        <v>2940.838833105804</v>
      </c>
      <c r="W37" s="470">
        <v>0.13187534788257879</v>
      </c>
      <c r="X37" s="800">
        <v>7403.6655242776615</v>
      </c>
      <c r="Y37" s="470">
        <v>0.33200084126651791</v>
      </c>
      <c r="Z37" s="800">
        <v>4680.8016336605378</v>
      </c>
      <c r="AA37" s="470">
        <v>0.20990009274204871</v>
      </c>
      <c r="AB37" s="800">
        <v>4842.4174194430907</v>
      </c>
      <c r="AC37" s="470">
        <v>0.21714739161931557</v>
      </c>
      <c r="AD37" s="800">
        <v>1944.1462489404157</v>
      </c>
      <c r="AE37" s="470">
        <v>8.7180895473575201E-2</v>
      </c>
      <c r="AF37" s="469">
        <v>22300.14085516812</v>
      </c>
      <c r="AG37" s="457">
        <v>0.51422837983493952</v>
      </c>
      <c r="AH37" s="468" t="s">
        <v>38</v>
      </c>
      <c r="AI37" s="800">
        <v>376.06872395280362</v>
      </c>
      <c r="AJ37" s="470">
        <v>1.6850319187641273E-2</v>
      </c>
      <c r="AK37" s="800">
        <v>1529.2413280685544</v>
      </c>
      <c r="AL37" s="470">
        <v>6.8519934925834136E-2</v>
      </c>
      <c r="AM37" s="800">
        <v>737.50252620434367</v>
      </c>
      <c r="AN37" s="470">
        <v>3.3044898915323154E-2</v>
      </c>
      <c r="AO37" s="800">
        <v>2092.768769782891</v>
      </c>
      <c r="AP37" s="470">
        <v>9.3769621111046336E-2</v>
      </c>
      <c r="AQ37" s="800">
        <v>3850.6525916992846</v>
      </c>
      <c r="AR37" s="470">
        <v>0.17253422344952579</v>
      </c>
      <c r="AS37" s="800">
        <v>3468.5336427952043</v>
      </c>
      <c r="AT37" s="470">
        <v>0.15541281492344</v>
      </c>
      <c r="AU37" s="800">
        <v>7531.7429910113542</v>
      </c>
      <c r="AV37" s="470">
        <v>0.337470960370926</v>
      </c>
      <c r="AW37" s="800">
        <v>2731.6852876433813</v>
      </c>
      <c r="AX37" s="470">
        <v>0.12239722711626333</v>
      </c>
      <c r="AY37" s="458">
        <v>22318.195861157816</v>
      </c>
      <c r="AZ37" s="584">
        <v>0.45986818748718933</v>
      </c>
      <c r="BA37" s="468" t="s">
        <v>38</v>
      </c>
      <c r="BB37" s="471">
        <v>12054.767582503082</v>
      </c>
      <c r="BC37" s="470">
        <v>0.54013181251281073</v>
      </c>
      <c r="BD37" s="471">
        <v>7531.7429910113542</v>
      </c>
      <c r="BE37" s="470">
        <v>0.337470960370926</v>
      </c>
      <c r="BF37" s="471">
        <v>2731.6852876433813</v>
      </c>
      <c r="BG37" s="470">
        <v>0.12239722711626333</v>
      </c>
      <c r="BH37" s="457">
        <v>0.45986818748718933</v>
      </c>
    </row>
    <row r="38" spans="1:60" ht="12.75" x14ac:dyDescent="0.2">
      <c r="A38" s="459">
        <v>97202</v>
      </c>
      <c r="B38" s="472" t="s">
        <v>0</v>
      </c>
      <c r="C38" s="461">
        <v>527.67624555476698</v>
      </c>
      <c r="D38" s="453">
        <v>0.33112582781456956</v>
      </c>
      <c r="E38" s="461">
        <v>121.36553647759639</v>
      </c>
      <c r="F38" s="453">
        <v>7.6158940397350994E-2</v>
      </c>
      <c r="G38" s="461">
        <v>290.22193505512183</v>
      </c>
      <c r="H38" s="453">
        <v>0.18211920529801326</v>
      </c>
      <c r="I38" s="461">
        <v>321.88250978840784</v>
      </c>
      <c r="J38" s="453">
        <v>0.20198675496688742</v>
      </c>
      <c r="K38" s="461">
        <v>332.43603469950318</v>
      </c>
      <c r="L38" s="453">
        <v>0.20860927152317882</v>
      </c>
      <c r="M38" s="454">
        <v>1593.5822615753962</v>
      </c>
      <c r="N38" s="457"/>
      <c r="O38" s="457"/>
      <c r="P38" s="457"/>
      <c r="Q38" s="472" t="s">
        <v>0</v>
      </c>
      <c r="R38" s="797">
        <v>4.22140996443812</v>
      </c>
      <c r="S38" s="453">
        <v>2.6507620941020544E-3</v>
      </c>
      <c r="T38" s="797">
        <v>17.940992348862011</v>
      </c>
      <c r="U38" s="453">
        <v>1.1265738899933731E-2</v>
      </c>
      <c r="V38" s="797">
        <v>194.18485836415348</v>
      </c>
      <c r="W38" s="453">
        <v>0.12193505632869447</v>
      </c>
      <c r="X38" s="797">
        <v>463.29974359708359</v>
      </c>
      <c r="Y38" s="453">
        <v>0.2909211398277004</v>
      </c>
      <c r="Z38" s="797">
        <v>377.8161918172118</v>
      </c>
      <c r="AA38" s="453">
        <v>0.23724320742213389</v>
      </c>
      <c r="AB38" s="797">
        <v>389.42506921941651</v>
      </c>
      <c r="AC38" s="453">
        <v>0.24453280318091447</v>
      </c>
      <c r="AD38" s="797">
        <v>145.63864377311512</v>
      </c>
      <c r="AE38" s="453">
        <v>9.1451292246520863E-2</v>
      </c>
      <c r="AF38" s="452">
        <v>1592.5269090842808</v>
      </c>
      <c r="AG38" s="457">
        <v>0.57322730284956924</v>
      </c>
      <c r="AH38" s="472" t="s">
        <v>0</v>
      </c>
      <c r="AI38" s="461">
        <v>21.107049822190682</v>
      </c>
      <c r="AJ38" s="453">
        <v>1.3245033112582781E-2</v>
      </c>
      <c r="AK38" s="461">
        <v>73.874674377667375</v>
      </c>
      <c r="AL38" s="453">
        <v>4.6357615894039729E-2</v>
      </c>
      <c r="AM38" s="461">
        <v>63.321149466572038</v>
      </c>
      <c r="AN38" s="453">
        <v>3.9735099337748339E-2</v>
      </c>
      <c r="AO38" s="461">
        <v>179.40992348862079</v>
      </c>
      <c r="AP38" s="453">
        <v>0.11258278145695365</v>
      </c>
      <c r="AQ38" s="461">
        <v>274.39164768847883</v>
      </c>
      <c r="AR38" s="453">
        <v>0.17218543046357615</v>
      </c>
      <c r="AS38" s="461">
        <v>195.24021085526377</v>
      </c>
      <c r="AT38" s="453">
        <v>0.12251655629139072</v>
      </c>
      <c r="AU38" s="461">
        <v>569.89034519914833</v>
      </c>
      <c r="AV38" s="453">
        <v>0.35761589403973509</v>
      </c>
      <c r="AW38" s="461">
        <v>216.34726067745444</v>
      </c>
      <c r="AX38" s="453">
        <v>0.13576158940397348</v>
      </c>
      <c r="AY38" s="458">
        <v>1593.5822615753964</v>
      </c>
      <c r="AZ38" s="584">
        <v>0.49337748344370858</v>
      </c>
      <c r="BA38" s="472" t="s">
        <v>0</v>
      </c>
      <c r="BB38" s="461">
        <v>807.34465569879353</v>
      </c>
      <c r="BC38" s="453">
        <v>0.50662251655629131</v>
      </c>
      <c r="BD38" s="461">
        <v>569.89034519914833</v>
      </c>
      <c r="BE38" s="453">
        <v>0.35761589403973509</v>
      </c>
      <c r="BF38" s="461">
        <v>216.34726067745444</v>
      </c>
      <c r="BG38" s="453">
        <v>0.13576158940397348</v>
      </c>
      <c r="BH38" s="457">
        <v>0.49337748344370858</v>
      </c>
    </row>
    <row r="39" spans="1:60" ht="12.75" x14ac:dyDescent="0.2">
      <c r="A39" s="459">
        <v>97206</v>
      </c>
      <c r="B39" s="460" t="s">
        <v>5</v>
      </c>
      <c r="C39" s="461">
        <v>735.04990596393941</v>
      </c>
      <c r="D39" s="453">
        <v>0.29102678956380174</v>
      </c>
      <c r="E39" s="461">
        <v>73.926423995216226</v>
      </c>
      <c r="F39" s="453">
        <v>2.9269536210668735E-2</v>
      </c>
      <c r="G39" s="461">
        <v>496.94985019006458</v>
      </c>
      <c r="H39" s="453">
        <v>0.19675632674949536</v>
      </c>
      <c r="I39" s="461">
        <v>714.62209862042346</v>
      </c>
      <c r="J39" s="453">
        <v>0.28293885003646441</v>
      </c>
      <c r="K39" s="461">
        <v>505.16389730064418</v>
      </c>
      <c r="L39" s="453">
        <v>0.20000849743956969</v>
      </c>
      <c r="M39" s="454">
        <v>2525.712176070288</v>
      </c>
      <c r="N39" s="457"/>
      <c r="O39" s="457"/>
      <c r="P39" s="457"/>
      <c r="Q39" s="460" t="s">
        <v>5</v>
      </c>
      <c r="R39" s="797">
        <v>6.1605353329346997</v>
      </c>
      <c r="S39" s="453">
        <v>2.4420284113063737E-3</v>
      </c>
      <c r="T39" s="797">
        <v>56.471573885234747</v>
      </c>
      <c r="U39" s="453">
        <v>2.2385260436975092E-2</v>
      </c>
      <c r="V39" s="797">
        <v>461.01339408127996</v>
      </c>
      <c r="W39" s="453">
        <v>0.18274512611276028</v>
      </c>
      <c r="X39" s="797">
        <v>958.99000016016817</v>
      </c>
      <c r="Y39" s="453">
        <v>0.38014242269335885</v>
      </c>
      <c r="Z39" s="797">
        <v>506.16382558123462</v>
      </c>
      <c r="AA39" s="453">
        <v>0.20064270003238061</v>
      </c>
      <c r="AB39" s="797">
        <v>396.32777308546565</v>
      </c>
      <c r="AC39" s="453">
        <v>0.15710382779404336</v>
      </c>
      <c r="AD39" s="797">
        <v>137.58528910220826</v>
      </c>
      <c r="AE39" s="453">
        <v>5.453863451917567E-2</v>
      </c>
      <c r="AF39" s="452">
        <v>2522.7123912285256</v>
      </c>
      <c r="AG39" s="457">
        <v>0.41228516234559964</v>
      </c>
      <c r="AH39" s="460" t="s">
        <v>5</v>
      </c>
      <c r="AI39" s="461">
        <v>20.535117776448949</v>
      </c>
      <c r="AJ39" s="453">
        <v>8.13042672518576E-3</v>
      </c>
      <c r="AK39" s="461">
        <v>188.92308354333036</v>
      </c>
      <c r="AL39" s="453">
        <v>7.4799925871709014E-2</v>
      </c>
      <c r="AM39" s="461">
        <v>291.49136199264206</v>
      </c>
      <c r="AN39" s="453">
        <v>0.11540957229978932</v>
      </c>
      <c r="AO39" s="461">
        <v>439.45152041600755</v>
      </c>
      <c r="AP39" s="453">
        <v>0.17399113191897531</v>
      </c>
      <c r="AQ39" s="461">
        <v>369.63211997608107</v>
      </c>
      <c r="AR39" s="453">
        <v>0.1463476810533437</v>
      </c>
      <c r="AS39" s="461">
        <v>349.09700219963213</v>
      </c>
      <c r="AT39" s="453">
        <v>0.13821725432815793</v>
      </c>
      <c r="AU39" s="461">
        <v>673.55186306752535</v>
      </c>
      <c r="AV39" s="453">
        <v>0.26667799658609287</v>
      </c>
      <c r="AW39" s="461">
        <v>193.03010709862016</v>
      </c>
      <c r="AX39" s="453">
        <v>7.6426011216746165E-2</v>
      </c>
      <c r="AY39" s="458">
        <v>2525.7121760702876</v>
      </c>
      <c r="AZ39" s="584">
        <v>0.34310400780283901</v>
      </c>
      <c r="BA39" s="460" t="s">
        <v>5</v>
      </c>
      <c r="BB39" s="461">
        <v>1659.1302059041423</v>
      </c>
      <c r="BC39" s="453">
        <v>0.65689599219716099</v>
      </c>
      <c r="BD39" s="461">
        <v>673.55186306752535</v>
      </c>
      <c r="BE39" s="453">
        <v>0.26667799658609287</v>
      </c>
      <c r="BF39" s="461">
        <v>193.03010709862016</v>
      </c>
      <c r="BG39" s="453">
        <v>7.6426011216746165E-2</v>
      </c>
      <c r="BH39" s="457">
        <v>0.34310400780283901</v>
      </c>
    </row>
    <row r="40" spans="1:60" ht="12.75" x14ac:dyDescent="0.2">
      <c r="A40" s="459">
        <v>97207</v>
      </c>
      <c r="B40" s="460" t="s">
        <v>6</v>
      </c>
      <c r="C40" s="461">
        <v>2415.0599750404754</v>
      </c>
      <c r="D40" s="453">
        <v>0.33284930152524711</v>
      </c>
      <c r="E40" s="461">
        <v>157.59443378938903</v>
      </c>
      <c r="F40" s="453">
        <v>2.1720039151485591E-2</v>
      </c>
      <c r="G40" s="461">
        <v>1301.2351267498027</v>
      </c>
      <c r="H40" s="453">
        <v>0.17933931560085972</v>
      </c>
      <c r="I40" s="461">
        <v>1740.9964933076308</v>
      </c>
      <c r="J40" s="453">
        <v>0.23994827157269147</v>
      </c>
      <c r="K40" s="461">
        <v>1640.8298881169308</v>
      </c>
      <c r="L40" s="453">
        <v>0.2261430721497161</v>
      </c>
      <c r="M40" s="454">
        <v>7255.7159170042287</v>
      </c>
      <c r="N40" s="457"/>
      <c r="O40" s="457"/>
      <c r="P40" s="457"/>
      <c r="Q40" s="460" t="s">
        <v>6</v>
      </c>
      <c r="R40" s="797">
        <v>40.534328578765731</v>
      </c>
      <c r="S40" s="453">
        <v>5.5896189820408603E-3</v>
      </c>
      <c r="T40" s="797">
        <v>145.38378722130867</v>
      </c>
      <c r="U40" s="453">
        <v>2.0048191378182222E-2</v>
      </c>
      <c r="V40" s="797">
        <v>1378.2037219435808</v>
      </c>
      <c r="W40" s="453">
        <v>0.19005208561246084</v>
      </c>
      <c r="X40" s="797">
        <v>2414.6771374401428</v>
      </c>
      <c r="Y40" s="453">
        <v>0.33298010935861655</v>
      </c>
      <c r="Z40" s="797">
        <v>1580.6975848024242</v>
      </c>
      <c r="AA40" s="453">
        <v>0.21797566494061349</v>
      </c>
      <c r="AB40" s="797">
        <v>1282.5579525911789</v>
      </c>
      <c r="AC40" s="453">
        <v>0.17686268722671442</v>
      </c>
      <c r="AD40" s="797">
        <v>409.66133943331926</v>
      </c>
      <c r="AE40" s="453">
        <v>5.649164250137164E-2</v>
      </c>
      <c r="AF40" s="452">
        <v>7251.7158520107205</v>
      </c>
      <c r="AG40" s="457">
        <v>0.4513299946686995</v>
      </c>
      <c r="AH40" s="460" t="s">
        <v>6</v>
      </c>
      <c r="AI40" s="461">
        <v>61.554806179845791</v>
      </c>
      <c r="AJ40" s="453">
        <v>8.4836295803131182E-3</v>
      </c>
      <c r="AK40" s="461">
        <v>508.429702361137</v>
      </c>
      <c r="AL40" s="453">
        <v>7.0072989099476707E-2</v>
      </c>
      <c r="AM40" s="461">
        <v>533.54028814653589</v>
      </c>
      <c r="AN40" s="453">
        <v>7.3533789670037999E-2</v>
      </c>
      <c r="AO40" s="461">
        <v>1254.0620312579251</v>
      </c>
      <c r="AP40" s="453">
        <v>0.17283780754411174</v>
      </c>
      <c r="AQ40" s="461">
        <v>1366.4453065845044</v>
      </c>
      <c r="AR40" s="453">
        <v>0.18832673745979406</v>
      </c>
      <c r="AS40" s="461">
        <v>985.03333046491207</v>
      </c>
      <c r="AT40" s="453">
        <v>0.13575963305790739</v>
      </c>
      <c r="AU40" s="461">
        <v>2048.0409662285056</v>
      </c>
      <c r="AV40" s="453">
        <v>0.28226587006098075</v>
      </c>
      <c r="AW40" s="461">
        <v>498.60948578086283</v>
      </c>
      <c r="AX40" s="453">
        <v>6.8719543527378191E-2</v>
      </c>
      <c r="AY40" s="458">
        <v>7255.7159170042287</v>
      </c>
      <c r="AZ40" s="584">
        <v>0.35098541358835894</v>
      </c>
      <c r="BA40" s="460" t="s">
        <v>6</v>
      </c>
      <c r="BB40" s="461">
        <v>4709.0654649948601</v>
      </c>
      <c r="BC40" s="453">
        <v>0.649014586411641</v>
      </c>
      <c r="BD40" s="461">
        <v>2048.0409662285056</v>
      </c>
      <c r="BE40" s="453">
        <v>0.28226587006098075</v>
      </c>
      <c r="BF40" s="461">
        <v>498.60948578086283</v>
      </c>
      <c r="BG40" s="453">
        <v>6.8719543527378191E-2</v>
      </c>
      <c r="BH40" s="457">
        <v>0.35098541358835894</v>
      </c>
    </row>
    <row r="41" spans="1:60" ht="12.75" x14ac:dyDescent="0.2">
      <c r="A41" s="459">
        <v>97221</v>
      </c>
      <c r="B41" s="460" t="s">
        <v>27</v>
      </c>
      <c r="C41" s="461">
        <v>1749.3534378671841</v>
      </c>
      <c r="D41" s="453">
        <v>0.32904119586984565</v>
      </c>
      <c r="E41" s="461">
        <v>138.84383423247803</v>
      </c>
      <c r="F41" s="453">
        <v>2.6115558049097761E-2</v>
      </c>
      <c r="G41" s="461">
        <v>845.9555320316249</v>
      </c>
      <c r="H41" s="453">
        <v>0.15911834274711661</v>
      </c>
      <c r="I41" s="461">
        <v>1213.7472677303715</v>
      </c>
      <c r="J41" s="453">
        <v>0.22829740623751565</v>
      </c>
      <c r="K41" s="461">
        <v>1368.6179198829138</v>
      </c>
      <c r="L41" s="453">
        <v>0.25742749709642437</v>
      </c>
      <c r="M41" s="454">
        <v>5316.5179917445721</v>
      </c>
      <c r="N41" s="457"/>
      <c r="O41" s="457"/>
      <c r="P41" s="457"/>
      <c r="Q41" s="460" t="s">
        <v>27</v>
      </c>
      <c r="R41" s="797">
        <v>32.990234654154335</v>
      </c>
      <c r="S41" s="453">
        <v>6.2040664074584093E-3</v>
      </c>
      <c r="T41" s="797">
        <v>106.85462647178117</v>
      </c>
      <c r="U41" s="453">
        <v>2.0094831259153016E-2</v>
      </c>
      <c r="V41" s="797">
        <v>826.51408460820198</v>
      </c>
      <c r="W41" s="453">
        <v>0.15543230660116766</v>
      </c>
      <c r="X41" s="797">
        <v>1980.8216084511225</v>
      </c>
      <c r="Y41" s="453">
        <v>0.37250868109881169</v>
      </c>
      <c r="Z41" s="797">
        <v>1143.9666873823123</v>
      </c>
      <c r="AA41" s="453">
        <v>0.21513170096673898</v>
      </c>
      <c r="AB41" s="797">
        <v>946.93244249127656</v>
      </c>
      <c r="AC41" s="453">
        <v>0.1780779014814578</v>
      </c>
      <c r="AD41" s="797">
        <v>279.43829326230087</v>
      </c>
      <c r="AE41" s="453">
        <v>5.255051218521236E-2</v>
      </c>
      <c r="AF41" s="452">
        <v>5317.5179773211503</v>
      </c>
      <c r="AG41" s="457">
        <v>0.44576011463340914</v>
      </c>
      <c r="AH41" s="460" t="s">
        <v>27</v>
      </c>
      <c r="AI41" s="461">
        <v>35.136330434406474</v>
      </c>
      <c r="AJ41" s="453">
        <v>6.6088989991129089E-3</v>
      </c>
      <c r="AK41" s="461">
        <v>334.71868323651631</v>
      </c>
      <c r="AL41" s="453">
        <v>6.2958252705297646E-2</v>
      </c>
      <c r="AM41" s="461">
        <v>330.84012890305166</v>
      </c>
      <c r="AN41" s="453">
        <v>6.222872365273218E-2</v>
      </c>
      <c r="AO41" s="461">
        <v>750.57433188232017</v>
      </c>
      <c r="AP41" s="453">
        <v>0.14117780341340014</v>
      </c>
      <c r="AQ41" s="461">
        <v>1048.191480779401</v>
      </c>
      <c r="AR41" s="453">
        <v>0.19715751595443121</v>
      </c>
      <c r="AS41" s="461">
        <v>760.40799910633086</v>
      </c>
      <c r="AT41" s="453">
        <v>0.14302744771805223</v>
      </c>
      <c r="AU41" s="461">
        <v>1473.4694228362482</v>
      </c>
      <c r="AV41" s="453">
        <v>0.27714933441854889</v>
      </c>
      <c r="AW41" s="461">
        <v>583.17961456629757</v>
      </c>
      <c r="AX41" s="453">
        <v>0.10969202313842484</v>
      </c>
      <c r="AY41" s="458">
        <v>5316.5179917445721</v>
      </c>
      <c r="AZ41" s="584">
        <v>0.38684135755697374</v>
      </c>
      <c r="BA41" s="460" t="s">
        <v>27</v>
      </c>
      <c r="BB41" s="461">
        <v>3259.8689543420264</v>
      </c>
      <c r="BC41" s="453">
        <v>0.61315864244302631</v>
      </c>
      <c r="BD41" s="461">
        <v>1473.4694228362482</v>
      </c>
      <c r="BE41" s="453">
        <v>0.27714933441854889</v>
      </c>
      <c r="BF41" s="461">
        <v>583.17961456629757</v>
      </c>
      <c r="BG41" s="453">
        <v>0.10969202313842484</v>
      </c>
      <c r="BH41" s="457">
        <v>0.38684135755697374</v>
      </c>
    </row>
    <row r="42" spans="1:60" ht="12.75" x14ac:dyDescent="0.2">
      <c r="A42" s="459">
        <v>97227</v>
      </c>
      <c r="B42" s="460" t="s">
        <v>22</v>
      </c>
      <c r="C42" s="461">
        <v>1504</v>
      </c>
      <c r="D42" s="453">
        <v>0.3411978221415608</v>
      </c>
      <c r="E42" s="461">
        <v>94</v>
      </c>
      <c r="F42" s="453">
        <v>2.132486388384755E-2</v>
      </c>
      <c r="G42" s="461">
        <v>863</v>
      </c>
      <c r="H42" s="453">
        <v>0.1957803992740472</v>
      </c>
      <c r="I42" s="461">
        <v>1017</v>
      </c>
      <c r="J42" s="453">
        <v>0.23071687840290381</v>
      </c>
      <c r="K42" s="461">
        <v>930</v>
      </c>
      <c r="L42" s="453">
        <v>0.21098003629764064</v>
      </c>
      <c r="M42" s="454">
        <v>4408</v>
      </c>
      <c r="N42" s="457"/>
      <c r="O42" s="457"/>
      <c r="P42" s="457"/>
      <c r="Q42" s="460" t="s">
        <v>22</v>
      </c>
      <c r="R42" s="797">
        <v>13</v>
      </c>
      <c r="S42" s="453">
        <v>2.9458418309539994E-3</v>
      </c>
      <c r="T42" s="797">
        <v>82</v>
      </c>
      <c r="U42" s="453">
        <v>1.8581463856786766E-2</v>
      </c>
      <c r="V42" s="797">
        <v>737</v>
      </c>
      <c r="W42" s="453">
        <v>0.16700657149331521</v>
      </c>
      <c r="X42" s="797">
        <v>1609</v>
      </c>
      <c r="Y42" s="453">
        <v>0.36460457738499885</v>
      </c>
      <c r="Z42" s="797">
        <v>943</v>
      </c>
      <c r="AA42" s="453">
        <v>0.21368683435304781</v>
      </c>
      <c r="AB42" s="797">
        <v>764</v>
      </c>
      <c r="AC42" s="453">
        <v>0.17312485837298891</v>
      </c>
      <c r="AD42" s="797">
        <v>265</v>
      </c>
      <c r="AE42" s="453">
        <v>6.0049852707908455E-2</v>
      </c>
      <c r="AF42" s="452">
        <v>4413</v>
      </c>
      <c r="AG42" s="457">
        <v>0.44686154543394518</v>
      </c>
      <c r="AH42" s="460" t="s">
        <v>22</v>
      </c>
      <c r="AI42" s="461">
        <v>70</v>
      </c>
      <c r="AJ42" s="453">
        <v>1.588021778584392E-2</v>
      </c>
      <c r="AK42" s="461">
        <v>403</v>
      </c>
      <c r="AL42" s="453">
        <v>9.1424682395644288E-2</v>
      </c>
      <c r="AM42" s="461">
        <v>240</v>
      </c>
      <c r="AN42" s="453">
        <v>5.4446460980036297E-2</v>
      </c>
      <c r="AO42" s="461">
        <v>658</v>
      </c>
      <c r="AP42" s="453">
        <v>0.14927404718693285</v>
      </c>
      <c r="AQ42" s="461">
        <v>778</v>
      </c>
      <c r="AR42" s="453">
        <v>0.176497277676951</v>
      </c>
      <c r="AS42" s="461">
        <v>606</v>
      </c>
      <c r="AT42" s="453">
        <v>0.13747731397459165</v>
      </c>
      <c r="AU42" s="461">
        <v>1263</v>
      </c>
      <c r="AV42" s="453">
        <v>0.28652450090744103</v>
      </c>
      <c r="AW42" s="461">
        <v>390</v>
      </c>
      <c r="AX42" s="453">
        <v>8.8475499092558987E-2</v>
      </c>
      <c r="AY42" s="458">
        <v>4408</v>
      </c>
      <c r="AZ42" s="584">
        <v>0.375</v>
      </c>
      <c r="BA42" s="460" t="s">
        <v>22</v>
      </c>
      <c r="BB42" s="461">
        <v>2755</v>
      </c>
      <c r="BC42" s="453">
        <v>0.625</v>
      </c>
      <c r="BD42" s="461">
        <v>1263</v>
      </c>
      <c r="BE42" s="453">
        <v>0.28652450090744103</v>
      </c>
      <c r="BF42" s="461">
        <v>390</v>
      </c>
      <c r="BG42" s="453">
        <v>8.8475499092558987E-2</v>
      </c>
      <c r="BH42" s="457">
        <v>0.375</v>
      </c>
    </row>
    <row r="43" spans="1:60" ht="12.75" x14ac:dyDescent="0.2">
      <c r="A43" s="459">
        <v>97223</v>
      </c>
      <c r="B43" s="460" t="s">
        <v>18</v>
      </c>
      <c r="C43" s="461">
        <v>1240.0127091682857</v>
      </c>
      <c r="D43" s="453">
        <v>0.31498079385403327</v>
      </c>
      <c r="E43" s="461">
        <v>151.2210620936934</v>
      </c>
      <c r="F43" s="453">
        <v>3.8412291933418698E-2</v>
      </c>
      <c r="G43" s="461">
        <v>685.53548149141011</v>
      </c>
      <c r="H43" s="453">
        <v>0.17413572343149811</v>
      </c>
      <c r="I43" s="461">
        <v>872.04145807363193</v>
      </c>
      <c r="J43" s="453">
        <v>0.22151088348271447</v>
      </c>
      <c r="K43" s="461">
        <v>987.97760567879686</v>
      </c>
      <c r="L43" s="453">
        <v>0.25096030729833546</v>
      </c>
      <c r="M43" s="454">
        <v>3936.7883165058179</v>
      </c>
      <c r="N43" s="457"/>
      <c r="O43" s="457"/>
      <c r="P43" s="457"/>
      <c r="Q43" s="460" t="s">
        <v>18</v>
      </c>
      <c r="R43" s="797">
        <v>15.122106209369401</v>
      </c>
      <c r="S43" s="453">
        <v>3.8372985418265539E-3</v>
      </c>
      <c r="T43" s="797">
        <v>81.659373530594763</v>
      </c>
      <c r="U43" s="453">
        <v>2.0721412125863391E-2</v>
      </c>
      <c r="V43" s="797">
        <v>573.63189554207918</v>
      </c>
      <c r="W43" s="453">
        <v>0.14556152468662059</v>
      </c>
      <c r="X43" s="797">
        <v>1377.1198054665736</v>
      </c>
      <c r="Y43" s="453">
        <v>0.34944998720900489</v>
      </c>
      <c r="Z43" s="797">
        <v>782.31696123137669</v>
      </c>
      <c r="AA43" s="453">
        <v>0.19851624456382699</v>
      </c>
      <c r="AB43" s="797">
        <v>788.36580371512446</v>
      </c>
      <c r="AC43" s="453">
        <v>0.20005116398055761</v>
      </c>
      <c r="AD43" s="797">
        <v>322.60493246654721</v>
      </c>
      <c r="AE43" s="453">
        <v>8.1862368892299822E-2</v>
      </c>
      <c r="AF43" s="452">
        <v>3940.8208781616659</v>
      </c>
      <c r="AG43" s="457">
        <v>0.48042977743668441</v>
      </c>
      <c r="AH43" s="460" t="s">
        <v>18</v>
      </c>
      <c r="AI43" s="461">
        <v>105.85474346558536</v>
      </c>
      <c r="AJ43" s="453">
        <v>2.6888604353393082E-2</v>
      </c>
      <c r="AK43" s="461">
        <v>171.3838703728525</v>
      </c>
      <c r="AL43" s="453">
        <v>4.353393085787452E-2</v>
      </c>
      <c r="AM43" s="461">
        <v>161.30246623327292</v>
      </c>
      <c r="AN43" s="453">
        <v>4.0973111395646598E-2</v>
      </c>
      <c r="AO43" s="461">
        <v>408.29686765297214</v>
      </c>
      <c r="AP43" s="453">
        <v>0.10371318822023047</v>
      </c>
      <c r="AQ43" s="461">
        <v>574.64003595603492</v>
      </c>
      <c r="AR43" s="453">
        <v>0.14596670934699105</v>
      </c>
      <c r="AS43" s="461">
        <v>675.45407735183051</v>
      </c>
      <c r="AT43" s="453">
        <v>0.17157490396927016</v>
      </c>
      <c r="AU43" s="461">
        <v>1315.6232402151327</v>
      </c>
      <c r="AV43" s="453">
        <v>0.33418693982074271</v>
      </c>
      <c r="AW43" s="461">
        <v>524.23301525813724</v>
      </c>
      <c r="AX43" s="453">
        <v>0.1331626120358515</v>
      </c>
      <c r="AY43" s="458">
        <v>3936.7883165058179</v>
      </c>
      <c r="AZ43" s="584">
        <v>0.46734955185659421</v>
      </c>
      <c r="BA43" s="460" t="s">
        <v>18</v>
      </c>
      <c r="BB43" s="461">
        <v>2096.9320610325485</v>
      </c>
      <c r="BC43" s="453">
        <v>0.53265044814340579</v>
      </c>
      <c r="BD43" s="461">
        <v>1315.6232402151327</v>
      </c>
      <c r="BE43" s="453">
        <v>0.33418693982074271</v>
      </c>
      <c r="BF43" s="461">
        <v>524.23301525813724</v>
      </c>
      <c r="BG43" s="453">
        <v>0.1331626120358515</v>
      </c>
      <c r="BH43" s="457">
        <v>0.46734955185659421</v>
      </c>
    </row>
    <row r="44" spans="1:60" ht="12.75" x14ac:dyDescent="0.2">
      <c r="A44" s="459">
        <v>97231</v>
      </c>
      <c r="B44" s="462" t="s">
        <v>29</v>
      </c>
      <c r="C44" s="461">
        <v>1272.8110827009546</v>
      </c>
      <c r="D44" s="453">
        <v>0.36222914516862265</v>
      </c>
      <c r="E44" s="461">
        <v>111.22696587861935</v>
      </c>
      <c r="F44" s="453">
        <v>3.1654068162586743E-2</v>
      </c>
      <c r="G44" s="461">
        <v>729.15455409317133</v>
      </c>
      <c r="H44" s="453">
        <v>0.20751000239917977</v>
      </c>
      <c r="I44" s="461">
        <v>737.39358860269874</v>
      </c>
      <c r="J44" s="453">
        <v>0.20985474818900102</v>
      </c>
      <c r="K44" s="461">
        <v>663.24227801695247</v>
      </c>
      <c r="L44" s="453">
        <v>0.18875203608060986</v>
      </c>
      <c r="M44" s="454">
        <v>3513.8284692923962</v>
      </c>
      <c r="N44" s="457"/>
      <c r="O44" s="457"/>
      <c r="P44" s="457"/>
      <c r="Q44" s="462" t="s">
        <v>29</v>
      </c>
      <c r="R44" s="797">
        <v>11.32867245060012</v>
      </c>
      <c r="S44" s="453">
        <v>3.2183657738055287E-3</v>
      </c>
      <c r="T44" s="797">
        <v>86.509862350037281</v>
      </c>
      <c r="U44" s="453">
        <v>2.4576611363605855E-2</v>
      </c>
      <c r="V44" s="797">
        <v>764.17045075866258</v>
      </c>
      <c r="W44" s="453">
        <v>0.21709340037851838</v>
      </c>
      <c r="X44" s="797">
        <v>1292.4686014268489</v>
      </c>
      <c r="Y44" s="453">
        <v>0.36717777203719215</v>
      </c>
      <c r="Z44" s="797">
        <v>664.21228282013215</v>
      </c>
      <c r="AA44" s="453">
        <v>0.18869625606099247</v>
      </c>
      <c r="AB44" s="797">
        <v>554.07507076571494</v>
      </c>
      <c r="AC44" s="453">
        <v>0.1574073442097613</v>
      </c>
      <c r="AD44" s="797">
        <v>147.24280460254596</v>
      </c>
      <c r="AE44" s="453">
        <v>4.1830250176124205E-2</v>
      </c>
      <c r="AF44" s="452">
        <v>3520.0077451745424</v>
      </c>
      <c r="AG44" s="457">
        <v>0.38793385044687795</v>
      </c>
      <c r="AH44" s="462" t="s">
        <v>29</v>
      </c>
      <c r="AI44" s="461">
        <v>12.35855176429104</v>
      </c>
      <c r="AJ44" s="453">
        <v>3.5171186847318598E-3</v>
      </c>
      <c r="AK44" s="461">
        <v>288.36620783345762</v>
      </c>
      <c r="AL44" s="453">
        <v>8.2066102643743408E-2</v>
      </c>
      <c r="AM44" s="461">
        <v>457.26641527876848</v>
      </c>
      <c r="AN44" s="453">
        <v>0.13013339133507881</v>
      </c>
      <c r="AO44" s="461">
        <v>498.46158782640532</v>
      </c>
      <c r="AP44" s="453">
        <v>0.14185712028418501</v>
      </c>
      <c r="AQ44" s="461">
        <v>576.61266664589277</v>
      </c>
      <c r="AR44" s="453">
        <v>0.16409812592872783</v>
      </c>
      <c r="AS44" s="461">
        <v>407.83220822160439</v>
      </c>
      <c r="AT44" s="453">
        <v>0.1160649165961514</v>
      </c>
      <c r="AU44" s="461">
        <v>963.96703761470121</v>
      </c>
      <c r="AV44" s="453">
        <v>0.2743352574090851</v>
      </c>
      <c r="AW44" s="461">
        <v>308.96379410727604</v>
      </c>
      <c r="AX44" s="453">
        <v>8.7927967118296507E-2</v>
      </c>
      <c r="AY44" s="458">
        <v>3513.8284692923971</v>
      </c>
      <c r="AZ44" s="584">
        <v>0.36226322452738158</v>
      </c>
      <c r="BA44" s="462" t="s">
        <v>29</v>
      </c>
      <c r="BB44" s="461">
        <v>2240.8976375704196</v>
      </c>
      <c r="BC44" s="453">
        <v>0.63773677547261831</v>
      </c>
      <c r="BD44" s="461">
        <v>963.96703761470121</v>
      </c>
      <c r="BE44" s="453">
        <v>0.2743352574090851</v>
      </c>
      <c r="BF44" s="461">
        <v>308.96379410727604</v>
      </c>
      <c r="BG44" s="453">
        <v>8.7927967118296507E-2</v>
      </c>
      <c r="BH44" s="457">
        <v>0.36226322452738158</v>
      </c>
    </row>
    <row r="45" spans="1:60" ht="12.75" x14ac:dyDescent="0.2">
      <c r="A45" s="463"/>
      <c r="B45" s="468" t="s">
        <v>40</v>
      </c>
      <c r="C45" s="471">
        <v>9443.963356295606</v>
      </c>
      <c r="D45" s="470">
        <v>0.33078512604991073</v>
      </c>
      <c r="E45" s="471">
        <v>848.17825646699237</v>
      </c>
      <c r="F45" s="470">
        <v>2.9708369345926716E-2</v>
      </c>
      <c r="G45" s="471">
        <v>5212.0524796111949</v>
      </c>
      <c r="H45" s="470">
        <v>0.1825578278316409</v>
      </c>
      <c r="I45" s="471">
        <v>6617.6834161231645</v>
      </c>
      <c r="J45" s="470">
        <v>0.2317915858389514</v>
      </c>
      <c r="K45" s="471">
        <v>6428.2676236957413</v>
      </c>
      <c r="L45" s="470">
        <v>0.22515709093357031</v>
      </c>
      <c r="M45" s="469">
        <v>28550.145132192698</v>
      </c>
      <c r="N45" s="457"/>
      <c r="O45" s="457"/>
      <c r="P45" s="457"/>
      <c r="Q45" s="468" t="s">
        <v>40</v>
      </c>
      <c r="R45" s="800">
        <v>123.35728719026241</v>
      </c>
      <c r="S45" s="470">
        <v>4.3194895921073641E-3</v>
      </c>
      <c r="T45" s="800">
        <v>576.82021580781861</v>
      </c>
      <c r="U45" s="470">
        <v>2.0197987289199044E-2</v>
      </c>
      <c r="V45" s="800">
        <v>4934.7184052979583</v>
      </c>
      <c r="W45" s="470">
        <v>0.17279453267149816</v>
      </c>
      <c r="X45" s="800">
        <v>10096.376896541939</v>
      </c>
      <c r="Y45" s="470">
        <v>0.35353561930509719</v>
      </c>
      <c r="Z45" s="800">
        <v>5998.1735336346919</v>
      </c>
      <c r="AA45" s="470">
        <v>0.21003257075706924</v>
      </c>
      <c r="AB45" s="800">
        <v>5121.6841118681768</v>
      </c>
      <c r="AC45" s="470">
        <v>0.17934134025786674</v>
      </c>
      <c r="AD45" s="800">
        <v>1707.1713026400369</v>
      </c>
      <c r="AE45" s="470">
        <v>5.97784601271623E-2</v>
      </c>
      <c r="AF45" s="469">
        <v>28558.301752980882</v>
      </c>
      <c r="AG45" s="457">
        <v>0.44915237114209833</v>
      </c>
      <c r="AH45" s="468" t="s">
        <v>40</v>
      </c>
      <c r="AI45" s="800">
        <v>326.5465994427683</v>
      </c>
      <c r="AJ45" s="470">
        <v>1.1437651119838245E-2</v>
      </c>
      <c r="AK45" s="800">
        <v>1968.6962217249611</v>
      </c>
      <c r="AL45" s="470">
        <v>6.8955734291700321E-2</v>
      </c>
      <c r="AM45" s="471">
        <v>2077.7618100208433</v>
      </c>
      <c r="AN45" s="470">
        <v>7.2775875583132893E-2</v>
      </c>
      <c r="AO45" s="800">
        <v>4188.2562625242517</v>
      </c>
      <c r="AP45" s="470">
        <v>0.14669824770178275</v>
      </c>
      <c r="AQ45" s="800">
        <v>4987.9132576303937</v>
      </c>
      <c r="AR45" s="470">
        <v>0.17470710690034635</v>
      </c>
      <c r="AS45" s="800">
        <v>3979.0648281995741</v>
      </c>
      <c r="AT45" s="470">
        <v>0.13937108935088538</v>
      </c>
      <c r="AU45" s="800">
        <v>8307.5428751612617</v>
      </c>
      <c r="AV45" s="470">
        <v>0.29098075812559721</v>
      </c>
      <c r="AW45" s="800">
        <v>2714.3632774886482</v>
      </c>
      <c r="AX45" s="470">
        <v>9.5073536926716856E-2</v>
      </c>
      <c r="AY45" s="458">
        <v>28550.145132192702</v>
      </c>
      <c r="AZ45" s="584">
        <v>0.38605429505231403</v>
      </c>
      <c r="BA45" s="468" t="s">
        <v>40</v>
      </c>
      <c r="BB45" s="471">
        <v>17528.238979542792</v>
      </c>
      <c r="BC45" s="470">
        <v>0.61394570494768597</v>
      </c>
      <c r="BD45" s="471">
        <v>8307.5428751612617</v>
      </c>
      <c r="BE45" s="470">
        <v>0.29098075812559721</v>
      </c>
      <c r="BF45" s="471">
        <v>2714.3632774886482</v>
      </c>
      <c r="BG45" s="470">
        <v>9.5073536926716856E-2</v>
      </c>
      <c r="BH45" s="457">
        <v>0.38605429505231403</v>
      </c>
    </row>
    <row r="46" spans="1:60" ht="13.5" thickBot="1" x14ac:dyDescent="0.25">
      <c r="A46" s="463"/>
      <c r="B46" s="785" t="s">
        <v>41</v>
      </c>
      <c r="C46" s="473">
        <v>16859.563935355625</v>
      </c>
      <c r="D46" s="787">
        <v>0.33149980751974961</v>
      </c>
      <c r="E46" s="473">
        <v>11804.620803920056</v>
      </c>
      <c r="F46" s="787">
        <v>0.23210739846816728</v>
      </c>
      <c r="G46" s="473">
        <v>9158.7417370691219</v>
      </c>
      <c r="H46" s="787">
        <v>0.18008301606155802</v>
      </c>
      <c r="I46" s="473">
        <v>11359.662170643473</v>
      </c>
      <c r="J46" s="787">
        <v>0.22335843545518488</v>
      </c>
      <c r="K46" s="473">
        <v>1685.7523463622424</v>
      </c>
      <c r="L46" s="787">
        <v>3.3145968690990471E-2</v>
      </c>
      <c r="M46" s="786">
        <v>50868.340993350517</v>
      </c>
      <c r="N46" s="457"/>
      <c r="O46" s="457"/>
      <c r="P46" s="457"/>
      <c r="Q46" s="464" t="s">
        <v>41</v>
      </c>
      <c r="R46" s="798">
        <v>238.22194218719284</v>
      </c>
      <c r="S46" s="466">
        <v>4.6840196036404538E-3</v>
      </c>
      <c r="T46" s="798">
        <v>950.22675655149726</v>
      </c>
      <c r="U46" s="466">
        <v>1.8683756478206498E-2</v>
      </c>
      <c r="V46" s="798">
        <v>7875.5572384037623</v>
      </c>
      <c r="W46" s="466">
        <v>0.15485250500261816</v>
      </c>
      <c r="X46" s="798">
        <v>17500.042420819598</v>
      </c>
      <c r="Y46" s="466">
        <v>0.34409316375754656</v>
      </c>
      <c r="Z46" s="798">
        <v>10678.97516729523</v>
      </c>
      <c r="AA46" s="466">
        <v>0.20997448249789991</v>
      </c>
      <c r="AB46" s="798">
        <v>9964.1015313112675</v>
      </c>
      <c r="AC46" s="466">
        <v>0.19591833765107719</v>
      </c>
      <c r="AD46" s="798">
        <v>3651.3175515804523</v>
      </c>
      <c r="AE46" s="466">
        <v>7.1793735009011164E-2</v>
      </c>
      <c r="AF46" s="465">
        <v>50858.442608149002</v>
      </c>
      <c r="AG46" s="457">
        <v>0.47768655515798825</v>
      </c>
      <c r="AH46" s="464" t="s">
        <v>41</v>
      </c>
      <c r="AI46" s="798">
        <v>702.61532339557198</v>
      </c>
      <c r="AJ46" s="466">
        <v>1.3812428510051418E-2</v>
      </c>
      <c r="AK46" s="798">
        <v>3497.9375497935152</v>
      </c>
      <c r="AL46" s="466">
        <v>6.8764529793703386E-2</v>
      </c>
      <c r="AM46" s="473">
        <v>2815.264336225187</v>
      </c>
      <c r="AN46" s="466">
        <v>5.534413509953464E-2</v>
      </c>
      <c r="AO46" s="798">
        <v>6281.0250323071432</v>
      </c>
      <c r="AP46" s="466">
        <v>0.12347611322980231</v>
      </c>
      <c r="AQ46" s="798">
        <v>8838.5658493296778</v>
      </c>
      <c r="AR46" s="466">
        <v>0.17375376662048111</v>
      </c>
      <c r="AS46" s="798">
        <v>7447.5984709947788</v>
      </c>
      <c r="AT46" s="466">
        <v>0.14640930538639593</v>
      </c>
      <c r="AU46" s="798">
        <v>15839.285866172617</v>
      </c>
      <c r="AV46" s="466">
        <v>0.311378070463181</v>
      </c>
      <c r="AW46" s="798">
        <v>5446.0485651320296</v>
      </c>
      <c r="AX46" s="466">
        <v>0.10706165089685024</v>
      </c>
      <c r="AY46" s="458">
        <v>50868.340993350517</v>
      </c>
      <c r="AZ46" s="584">
        <v>0.41843972136003127</v>
      </c>
      <c r="BA46" s="464" t="s">
        <v>41</v>
      </c>
      <c r="BB46" s="467">
        <v>29583.006562045877</v>
      </c>
      <c r="BC46" s="466">
        <v>0.58156027863996884</v>
      </c>
      <c r="BD46" s="467">
        <v>15839.285866172617</v>
      </c>
      <c r="BE46" s="466">
        <v>0.311378070463181</v>
      </c>
      <c r="BF46" s="467">
        <v>5446.0485651320296</v>
      </c>
      <c r="BG46" s="466">
        <v>0.10706165089685024</v>
      </c>
      <c r="BH46" s="457">
        <v>0.41843972136003127</v>
      </c>
    </row>
    <row r="47" spans="1:60" ht="13.5" thickBot="1" x14ac:dyDescent="0.25">
      <c r="A47" s="463"/>
      <c r="B47" s="788" t="s">
        <v>42</v>
      </c>
      <c r="C47" s="475">
        <v>57509.24026040695</v>
      </c>
      <c r="D47" s="789">
        <v>0.34671843203561431</v>
      </c>
      <c r="E47" s="475">
        <v>5731.7546901675087</v>
      </c>
      <c r="F47" s="789">
        <v>3.4556272870045979E-2</v>
      </c>
      <c r="G47" s="475">
        <v>28038.895683002571</v>
      </c>
      <c r="H47" s="789">
        <v>0.16904417278337408</v>
      </c>
      <c r="I47" s="475">
        <v>34106.33381050123</v>
      </c>
      <c r="J47" s="789">
        <v>0.20562425321068858</v>
      </c>
      <c r="K47" s="475">
        <v>40481.046940270047</v>
      </c>
      <c r="L47" s="789">
        <v>0.24405686910027724</v>
      </c>
      <c r="M47" s="790">
        <v>165867.27138434828</v>
      </c>
      <c r="N47" s="457"/>
      <c r="O47" s="457"/>
      <c r="P47" s="457"/>
      <c r="Q47" s="474" t="s">
        <v>42</v>
      </c>
      <c r="R47" s="801">
        <v>959.68078997074895</v>
      </c>
      <c r="S47" s="479">
        <v>5.7855473646726474E-3</v>
      </c>
      <c r="T47" s="801">
        <v>3648.1300109680174</v>
      </c>
      <c r="U47" s="479">
        <v>2.199317647233778E-2</v>
      </c>
      <c r="V47" s="801">
        <v>27100.098990640112</v>
      </c>
      <c r="W47" s="476">
        <v>0.16337610165401423</v>
      </c>
      <c r="X47" s="801">
        <v>54336.244526173432</v>
      </c>
      <c r="Y47" s="476">
        <v>0.32757237574193093</v>
      </c>
      <c r="Z47" s="801">
        <v>33329.528205404342</v>
      </c>
      <c r="AA47" s="476">
        <v>0.2009309408813291</v>
      </c>
      <c r="AB47" s="801">
        <v>32805.965696711857</v>
      </c>
      <c r="AC47" s="479">
        <v>0.19777458334654971</v>
      </c>
      <c r="AD47" s="801">
        <v>13695.891202847592</v>
      </c>
      <c r="AE47" s="479">
        <v>8.2567274539165625E-2</v>
      </c>
      <c r="AF47" s="477">
        <v>165875.5394227161</v>
      </c>
      <c r="AG47" s="457">
        <v>0.48127279876704443</v>
      </c>
      <c r="AH47" s="480" t="s">
        <v>42</v>
      </c>
      <c r="AI47" s="801">
        <v>1780.4783490110447</v>
      </c>
      <c r="AJ47" s="476">
        <v>1.073435605560372E-2</v>
      </c>
      <c r="AK47" s="801">
        <v>10045.958328933018</v>
      </c>
      <c r="AL47" s="476">
        <v>6.0566248212129116E-2</v>
      </c>
      <c r="AM47" s="475">
        <v>9903.7145218892183</v>
      </c>
      <c r="AN47" s="476">
        <v>5.9708672116154202E-2</v>
      </c>
      <c r="AO47" s="801">
        <v>20809.401428037509</v>
      </c>
      <c r="AP47" s="476">
        <v>0.12545815249964462</v>
      </c>
      <c r="AQ47" s="801">
        <v>30256.601764326973</v>
      </c>
      <c r="AR47" s="476">
        <v>0.18241453851505315</v>
      </c>
      <c r="AS47" s="801">
        <v>24012.733439892247</v>
      </c>
      <c r="AT47" s="476">
        <v>0.14477077508708663</v>
      </c>
      <c r="AU47" s="801">
        <v>52238.543186640673</v>
      </c>
      <c r="AV47" s="476">
        <v>0.31494183723317737</v>
      </c>
      <c r="AW47" s="801">
        <v>16819.840365617623</v>
      </c>
      <c r="AX47" s="476">
        <v>0.10140542028115133</v>
      </c>
      <c r="AY47" s="458">
        <v>165867.27138434828</v>
      </c>
      <c r="AZ47" s="584">
        <v>0.41634725751432872</v>
      </c>
      <c r="BA47" s="474" t="s">
        <v>42</v>
      </c>
      <c r="BB47" s="478">
        <v>96808.887832089997</v>
      </c>
      <c r="BC47" s="476">
        <v>0.58365274248567145</v>
      </c>
      <c r="BD47" s="478">
        <v>52238.543186640673</v>
      </c>
      <c r="BE47" s="476">
        <v>0.31494183723317737</v>
      </c>
      <c r="BF47" s="478">
        <v>16819.840365617623</v>
      </c>
      <c r="BG47" s="476">
        <v>0.10140542028115133</v>
      </c>
      <c r="BH47" s="457">
        <v>0.41634725751432872</v>
      </c>
    </row>
    <row r="48" spans="1:60" x14ac:dyDescent="0.2">
      <c r="B48" s="481" t="s">
        <v>285</v>
      </c>
      <c r="C48" s="450"/>
      <c r="D48" s="450"/>
      <c r="F48" s="450"/>
      <c r="H48" s="450"/>
      <c r="J48" s="450"/>
      <c r="L48" s="450"/>
      <c r="N48" s="457"/>
      <c r="O48" s="457"/>
      <c r="P48" s="457"/>
      <c r="Q48" s="481" t="s">
        <v>285</v>
      </c>
      <c r="R48" s="450"/>
      <c r="S48" s="450"/>
      <c r="T48" s="450"/>
      <c r="U48" s="450"/>
      <c r="AF48" s="482"/>
      <c r="AG48" s="457"/>
      <c r="AH48" s="481" t="s">
        <v>75</v>
      </c>
      <c r="AY48" s="458">
        <v>0</v>
      </c>
      <c r="AZ48" s="584">
        <v>0</v>
      </c>
      <c r="BA48" s="481" t="s">
        <v>75</v>
      </c>
      <c r="BH48" s="457"/>
    </row>
    <row r="49" spans="2:32" x14ac:dyDescent="0.2">
      <c r="B49" s="483" t="s">
        <v>198</v>
      </c>
      <c r="N49" s="457"/>
      <c r="O49" s="457"/>
      <c r="P49" s="457"/>
    </row>
    <row r="51" spans="2:32" x14ac:dyDescent="0.2">
      <c r="AF51" s="795"/>
    </row>
  </sheetData>
  <phoneticPr fontId="2" type="noConversion"/>
  <printOptions horizontalCentered="1" verticalCentered="1"/>
  <pageMargins left="0.27559055118110237" right="0.35433070866141736" top="0.62992125984251968" bottom="0.43307086614173229" header="0.23622047244094491" footer="0.19685039370078741"/>
  <pageSetup paperSize="9" scale="63" orientation="landscape" r:id="rId1"/>
  <headerFooter alignWithMargins="0">
    <oddHeader>&amp;C&amp;"-,Normal"&amp;K003366Observatoire de l'habitat de la Martinique&amp;"Arial,Normal"&amp;K000000
&amp;"-,Gras"Les ménages</oddHeader>
  </headerFooter>
  <rowBreaks count="1" manualBreakCount="1">
    <brk id="48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CP50"/>
  <sheetViews>
    <sheetView zoomScale="80" zoomScaleNormal="8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I4" sqref="I4"/>
    </sheetView>
  </sheetViews>
  <sheetFormatPr baseColWidth="10" defaultRowHeight="12.75" x14ac:dyDescent="0.2"/>
  <cols>
    <col min="1" max="1" width="2.7109375" customWidth="1"/>
    <col min="3" max="3" width="19.85546875" customWidth="1"/>
    <col min="4" max="4" width="10.85546875" style="12" customWidth="1"/>
    <col min="5" max="6" width="10.7109375" style="12" customWidth="1"/>
    <col min="7" max="7" width="11.28515625" style="372" customWidth="1"/>
    <col min="8" max="8" width="8.7109375" style="12" customWidth="1"/>
    <col min="9" max="9" width="8.28515625" style="372" customWidth="1"/>
    <col min="10" max="10" width="10.85546875" style="372" customWidth="1"/>
    <col min="11" max="11" width="11.28515625" style="372" customWidth="1"/>
    <col min="12" max="12" width="10.85546875" style="372" customWidth="1"/>
    <col min="13" max="13" width="2.5703125" style="12" customWidth="1"/>
    <col min="14" max="14" width="19.85546875" customWidth="1"/>
    <col min="15" max="15" width="9.140625" style="1" customWidth="1"/>
    <col min="16" max="16" width="6.7109375" style="12" customWidth="1"/>
    <col min="17" max="17" width="9.140625" style="1" customWidth="1"/>
    <col min="18" max="18" width="6.7109375" style="12" customWidth="1"/>
    <col min="19" max="19" width="9.140625" style="1" customWidth="1"/>
    <col min="20" max="20" width="6.7109375" style="12" customWidth="1"/>
    <col min="21" max="21" width="9.140625" style="1" customWidth="1"/>
    <col min="22" max="22" width="6.7109375" style="12" customWidth="1"/>
    <col min="23" max="23" width="9.140625" style="1" customWidth="1"/>
    <col min="24" max="24" width="6.7109375" style="12" customWidth="1"/>
    <col min="25" max="25" width="9.140625" style="1" customWidth="1"/>
    <col min="26" max="26" width="6.7109375" style="12" customWidth="1"/>
    <col min="27" max="27" width="9.140625" style="1" customWidth="1"/>
    <col min="28" max="28" width="6.7109375" style="12" customWidth="1"/>
    <col min="29" max="29" width="9.140625" style="1" customWidth="1"/>
    <col min="30" max="30" width="6.7109375" style="12" customWidth="1"/>
    <col min="31" max="31" width="9.140625" style="1" customWidth="1"/>
    <col min="32" max="32" width="6.7109375" style="12" customWidth="1"/>
    <col min="33" max="33" width="9.140625" customWidth="1"/>
    <col min="34" max="34" width="6.7109375" customWidth="1"/>
    <col min="35" max="35" width="12.5703125" customWidth="1"/>
    <col min="36" max="36" width="9.85546875" customWidth="1"/>
    <col min="37" max="37" width="11.42578125" customWidth="1"/>
    <col min="38" max="38" width="6.5703125" customWidth="1"/>
    <col min="40" max="40" width="6.7109375" customWidth="1"/>
    <col min="41" max="41" width="3" style="288" customWidth="1"/>
    <col min="42" max="42" width="13" style="288" customWidth="1"/>
    <col min="43" max="43" width="13.140625" style="288" customWidth="1"/>
    <col min="44" max="44" width="16.42578125" style="288" customWidth="1"/>
    <col min="45" max="45" width="3.7109375" customWidth="1"/>
    <col min="46" max="46" width="19.85546875" hidden="1" customWidth="1"/>
    <col min="47" max="47" width="10" style="371" hidden="1" customWidth="1"/>
    <col min="48" max="48" width="7" style="372" hidden="1" customWidth="1"/>
    <col min="49" max="49" width="10" style="371" hidden="1" customWidth="1"/>
    <col min="50" max="50" width="7" style="372" hidden="1" customWidth="1"/>
    <col min="51" max="51" width="10" style="371" hidden="1" customWidth="1"/>
    <col min="52" max="52" width="7" style="372" hidden="1" customWidth="1"/>
    <col min="53" max="53" width="12.28515625" style="371" hidden="1" customWidth="1"/>
    <col min="54" max="54" width="7" style="372" hidden="1" customWidth="1"/>
    <col min="55" max="55" width="10" style="371" hidden="1" customWidth="1"/>
    <col min="56" max="56" width="7" style="372" hidden="1" customWidth="1"/>
    <col min="57" max="57" width="10.28515625" style="288" hidden="1" customWidth="1"/>
    <col min="58" max="58" width="12.28515625" style="671" hidden="1" customWidth="1"/>
    <col min="59" max="59" width="14.42578125" customWidth="1"/>
    <col min="60" max="60" width="19.85546875" customWidth="1"/>
    <col min="61" max="61" width="10" style="1" customWidth="1"/>
    <col min="62" max="62" width="7" style="12" customWidth="1"/>
    <col min="63" max="63" width="10" style="1" customWidth="1"/>
    <col min="64" max="64" width="7" style="12" customWidth="1"/>
    <col min="65" max="65" width="10" style="1" customWidth="1"/>
    <col min="66" max="66" width="7" style="12" customWidth="1"/>
    <col min="67" max="67" width="10" style="1" customWidth="1"/>
    <col min="68" max="68" width="7" style="12" customWidth="1"/>
    <col min="69" max="69" width="10" style="1" customWidth="1"/>
    <col min="70" max="70" width="7" style="12" customWidth="1"/>
    <col min="71" max="71" width="10" style="1" customWidth="1"/>
    <col min="72" max="72" width="7" style="12" customWidth="1"/>
    <col min="73" max="73" width="10.28515625" customWidth="1"/>
    <col min="74" max="74" width="15.7109375" style="674" bestFit="1" customWidth="1"/>
    <col min="75" max="75" width="15.7109375" style="246" customWidth="1"/>
    <col min="76" max="76" width="19.85546875" customWidth="1"/>
    <col min="77" max="77" width="10.7109375" style="1" customWidth="1"/>
    <col min="78" max="78" width="7.85546875" style="12" customWidth="1"/>
    <col min="79" max="79" width="13.140625" style="1" customWidth="1"/>
    <col min="80" max="80" width="7.85546875" style="12" customWidth="1"/>
    <col min="81" max="81" width="12.140625" style="1" customWidth="1"/>
    <col min="83" max="83" width="12.5703125" customWidth="1"/>
    <col min="91" max="91" width="14.28515625" customWidth="1"/>
    <col min="93" max="93" width="10.7109375" customWidth="1"/>
  </cols>
  <sheetData>
    <row r="1" spans="2:94" s="119" customFormat="1" x14ac:dyDescent="0.2">
      <c r="D1" s="135"/>
      <c r="E1" s="135"/>
      <c r="F1" s="135"/>
      <c r="G1" s="135"/>
      <c r="H1" s="135"/>
      <c r="I1" s="135"/>
      <c r="J1" s="135"/>
      <c r="K1" s="135"/>
      <c r="L1" s="135"/>
      <c r="M1" s="135"/>
      <c r="O1" s="140"/>
      <c r="P1" s="135"/>
      <c r="Q1" s="140"/>
      <c r="R1" s="135"/>
      <c r="S1" s="140"/>
      <c r="T1" s="135"/>
      <c r="U1" s="140"/>
      <c r="V1" s="135"/>
      <c r="W1" s="140"/>
      <c r="X1" s="135"/>
      <c r="Y1" s="140"/>
      <c r="Z1" s="135"/>
      <c r="AA1" s="140"/>
      <c r="AB1" s="135"/>
      <c r="AC1" s="140"/>
      <c r="AD1" s="135"/>
      <c r="AE1" s="140"/>
      <c r="AF1" s="135"/>
      <c r="AG1" s="140"/>
      <c r="AH1" s="135"/>
      <c r="AN1" s="135"/>
      <c r="AP1" s="140"/>
      <c r="AQ1" s="140"/>
      <c r="AR1" s="140"/>
      <c r="AU1" s="140"/>
      <c r="AV1" s="135"/>
      <c r="AW1" s="140"/>
      <c r="AX1" s="135"/>
      <c r="AY1" s="140"/>
      <c r="AZ1" s="135"/>
      <c r="BA1" s="140"/>
      <c r="BB1" s="135"/>
      <c r="BC1" s="140"/>
      <c r="BD1" s="135"/>
      <c r="BE1" s="140"/>
      <c r="BF1" s="531"/>
      <c r="BI1" s="140"/>
      <c r="BJ1" s="135"/>
      <c r="BK1" s="140"/>
      <c r="BL1" s="135"/>
      <c r="BM1" s="140"/>
      <c r="BN1" s="135"/>
      <c r="BO1" s="140"/>
      <c r="BP1" s="135"/>
      <c r="BQ1" s="140"/>
      <c r="BR1" s="135"/>
      <c r="BS1" s="140"/>
      <c r="BT1" s="135"/>
      <c r="BV1" s="710"/>
      <c r="BW1" s="531"/>
      <c r="BY1" s="140"/>
      <c r="BZ1" s="135"/>
      <c r="CA1" s="140"/>
      <c r="CB1" s="135"/>
      <c r="CC1" s="140"/>
      <c r="CD1" s="135"/>
      <c r="CE1" s="140"/>
      <c r="CF1" s="135"/>
      <c r="CG1" s="140"/>
      <c r="CH1" s="135"/>
      <c r="CI1" s="140"/>
      <c r="CJ1" s="135"/>
      <c r="CK1" s="140"/>
      <c r="CL1" s="135"/>
      <c r="CM1" s="140"/>
      <c r="CN1" s="135"/>
    </row>
    <row r="2" spans="2:94" s="119" customFormat="1" x14ac:dyDescent="0.2">
      <c r="D2" s="135"/>
      <c r="E2" s="135"/>
      <c r="F2" s="135"/>
      <c r="G2" s="135"/>
      <c r="H2" s="135"/>
      <c r="I2" s="135"/>
      <c r="J2" s="135"/>
      <c r="K2" s="135"/>
      <c r="L2" s="135"/>
      <c r="M2" s="135"/>
      <c r="O2" s="140"/>
      <c r="P2" s="135"/>
      <c r="Q2" s="140"/>
      <c r="R2" s="135"/>
      <c r="S2" s="140"/>
      <c r="T2" s="135"/>
      <c r="U2" s="140"/>
      <c r="V2" s="135"/>
      <c r="W2" s="140"/>
      <c r="X2" s="135"/>
      <c r="Y2" s="140"/>
      <c r="Z2" s="135"/>
      <c r="AA2" s="140"/>
      <c r="AB2" s="135"/>
      <c r="AC2" s="140"/>
      <c r="AD2" s="135"/>
      <c r="AE2" s="140"/>
      <c r="AF2" s="135"/>
      <c r="AU2" s="140"/>
      <c r="AV2" s="135"/>
      <c r="AW2" s="140"/>
      <c r="AX2" s="135"/>
      <c r="AY2" s="140"/>
      <c r="AZ2" s="135"/>
      <c r="BA2" s="140"/>
      <c r="BB2" s="135"/>
      <c r="BC2" s="140"/>
      <c r="BD2" s="135"/>
      <c r="BF2" s="531"/>
      <c r="BI2" s="140"/>
      <c r="BJ2" s="135"/>
      <c r="BK2" s="140"/>
      <c r="BL2" s="135"/>
      <c r="BM2" s="140"/>
      <c r="BN2" s="135"/>
      <c r="BO2" s="140"/>
      <c r="BP2" s="135"/>
      <c r="BQ2" s="140"/>
      <c r="BR2" s="135"/>
      <c r="BS2" s="140"/>
      <c r="BT2" s="135"/>
      <c r="BV2" s="710"/>
      <c r="BW2" s="711"/>
      <c r="BY2" s="140"/>
      <c r="BZ2" s="135"/>
      <c r="CA2" s="140"/>
      <c r="CB2" s="135"/>
      <c r="CC2" s="140"/>
    </row>
    <row r="3" spans="2:94" s="119" customFormat="1" x14ac:dyDescent="0.2">
      <c r="D3" s="135"/>
      <c r="E3" s="135"/>
      <c r="F3" s="794"/>
      <c r="G3" s="140"/>
      <c r="H3" s="135"/>
      <c r="I3" s="140"/>
      <c r="K3" s="140"/>
      <c r="L3" s="140"/>
      <c r="O3" s="135"/>
      <c r="P3" s="140"/>
      <c r="Q3" s="135"/>
      <c r="R3" s="140"/>
      <c r="S3" s="135"/>
      <c r="T3" s="140"/>
      <c r="U3" s="135"/>
      <c r="V3" s="140"/>
      <c r="W3" s="135"/>
      <c r="X3" s="140"/>
      <c r="Y3" s="135"/>
      <c r="Z3" s="140"/>
      <c r="AA3" s="135"/>
      <c r="AB3" s="140"/>
      <c r="AC3" s="135"/>
      <c r="AD3" s="140"/>
      <c r="AE3" s="135"/>
      <c r="AF3" s="140"/>
      <c r="AG3" s="135"/>
      <c r="AH3" s="140"/>
      <c r="AI3" s="135"/>
      <c r="AJ3" s="135"/>
      <c r="AN3" s="140"/>
      <c r="AP3" s="135"/>
      <c r="AQ3" s="135"/>
      <c r="AR3" s="135"/>
      <c r="AU3" s="135"/>
      <c r="AV3" s="140"/>
      <c r="AW3" s="135"/>
      <c r="AX3" s="140"/>
      <c r="AY3" s="135"/>
      <c r="AZ3" s="140"/>
      <c r="BA3" s="135"/>
      <c r="BB3" s="140"/>
      <c r="BC3" s="135"/>
      <c r="BD3" s="140"/>
      <c r="BE3" s="135"/>
      <c r="BF3" s="531"/>
      <c r="BI3" s="135"/>
      <c r="BJ3" s="140"/>
      <c r="BK3" s="135"/>
      <c r="BL3" s="140"/>
      <c r="BM3" s="135"/>
      <c r="BN3" s="140"/>
      <c r="BO3" s="135"/>
      <c r="BP3" s="140"/>
      <c r="BQ3" s="135"/>
      <c r="BR3" s="140"/>
      <c r="BS3" s="135"/>
      <c r="BT3" s="140"/>
      <c r="BU3" s="135"/>
      <c r="BV3" s="710"/>
      <c r="BW3" s="712"/>
      <c r="BY3" s="135"/>
      <c r="BZ3" s="140"/>
      <c r="CA3" s="135"/>
      <c r="CB3" s="140"/>
      <c r="CC3" s="135"/>
      <c r="CO3" s="135"/>
    </row>
    <row r="4" spans="2:94" s="119" customFormat="1" ht="12.75" customHeight="1" x14ac:dyDescent="0.2">
      <c r="D4" s="135"/>
      <c r="E4" s="135"/>
      <c r="F4" s="135"/>
      <c r="G4" s="140"/>
      <c r="H4" s="135"/>
      <c r="I4" s="140"/>
      <c r="K4" s="140"/>
      <c r="L4" s="140"/>
      <c r="O4" s="135"/>
      <c r="P4" s="140"/>
      <c r="Q4" s="135"/>
      <c r="R4" s="140"/>
      <c r="S4" s="135"/>
      <c r="T4" s="140"/>
      <c r="U4" s="135"/>
      <c r="V4" s="140"/>
      <c r="W4" s="135"/>
      <c r="X4" s="140"/>
      <c r="Y4" s="135"/>
      <c r="Z4" s="140"/>
      <c r="AA4" s="135"/>
      <c r="AB4" s="140"/>
      <c r="AC4" s="135"/>
      <c r="AD4" s="140"/>
      <c r="AE4" s="135"/>
      <c r="AF4" s="140"/>
      <c r="AG4" s="135"/>
      <c r="AH4" s="140"/>
      <c r="AI4" s="135"/>
      <c r="AJ4" s="135"/>
      <c r="AN4" s="140"/>
      <c r="AP4" s="135"/>
      <c r="AQ4" s="135"/>
      <c r="AR4" s="135"/>
      <c r="AS4" s="140"/>
      <c r="AU4" s="135"/>
      <c r="AV4" s="140"/>
      <c r="AW4" s="135"/>
      <c r="AX4" s="140"/>
      <c r="AY4" s="135"/>
      <c r="AZ4" s="140"/>
      <c r="BA4" s="135"/>
      <c r="BB4" s="140"/>
      <c r="BC4" s="135"/>
      <c r="BD4" s="140"/>
      <c r="BE4" s="135"/>
      <c r="BF4" s="531"/>
      <c r="BG4" s="140"/>
      <c r="BI4" s="135"/>
      <c r="BJ4" s="140"/>
      <c r="BK4" s="135"/>
      <c r="BL4" s="140"/>
      <c r="BM4" s="135"/>
      <c r="BN4" s="140"/>
      <c r="BO4" s="135"/>
      <c r="BP4" s="140"/>
      <c r="BQ4" s="135"/>
      <c r="BR4" s="140"/>
      <c r="BS4" s="135"/>
      <c r="BT4" s="140"/>
      <c r="BU4" s="135"/>
      <c r="BV4" s="710"/>
      <c r="BW4" s="713"/>
      <c r="BY4" s="135"/>
      <c r="BZ4" s="140"/>
      <c r="CA4" s="135"/>
      <c r="CB4" s="140"/>
      <c r="CC4" s="135"/>
      <c r="CG4" s="135"/>
      <c r="CH4" s="140"/>
      <c r="CI4" s="135"/>
      <c r="CJ4" s="140"/>
      <c r="CK4" s="135"/>
      <c r="CO4" s="135"/>
    </row>
    <row r="5" spans="2:94" s="119" customFormat="1" x14ac:dyDescent="0.2">
      <c r="D5" s="513" t="s">
        <v>120</v>
      </c>
      <c r="E5" s="714"/>
      <c r="F5" s="714"/>
      <c r="G5" s="715"/>
      <c r="H5" s="715"/>
      <c r="I5" s="715"/>
      <c r="J5" s="715"/>
      <c r="K5" s="715"/>
      <c r="L5" s="716"/>
      <c r="O5" s="123" t="s">
        <v>54</v>
      </c>
      <c r="P5" s="512"/>
      <c r="Q5" s="513"/>
      <c r="R5" s="512"/>
      <c r="S5" s="513"/>
      <c r="T5" s="512"/>
      <c r="U5" s="513"/>
      <c r="V5" s="512"/>
      <c r="W5" s="513"/>
      <c r="X5" s="512"/>
      <c r="Y5" s="513"/>
      <c r="Z5" s="512"/>
      <c r="AA5" s="513"/>
      <c r="AB5" s="512"/>
      <c r="AC5" s="513"/>
      <c r="AD5" s="512"/>
      <c r="AE5" s="513"/>
      <c r="AF5" s="512"/>
      <c r="AG5" s="513"/>
      <c r="AH5" s="512"/>
      <c r="AI5" s="515"/>
      <c r="AK5" s="140"/>
      <c r="AL5" s="140"/>
      <c r="AM5" s="140"/>
      <c r="AN5" s="512"/>
      <c r="AP5" s="513"/>
      <c r="AQ5" s="513"/>
      <c r="AR5" s="513"/>
      <c r="AS5" s="717"/>
      <c r="AU5" s="123" t="s">
        <v>281</v>
      </c>
      <c r="AV5" s="512"/>
      <c r="AW5" s="513"/>
      <c r="AX5" s="512"/>
      <c r="AY5" s="513"/>
      <c r="AZ5" s="512"/>
      <c r="BA5" s="513"/>
      <c r="BB5" s="512"/>
      <c r="BC5" s="513"/>
      <c r="BD5" s="718"/>
      <c r="BE5" s="515"/>
      <c r="BF5" s="719"/>
      <c r="BG5" s="717"/>
      <c r="BI5" s="123" t="s">
        <v>162</v>
      </c>
      <c r="BJ5" s="512"/>
      <c r="BK5" s="513"/>
      <c r="BL5" s="512"/>
      <c r="BM5" s="513"/>
      <c r="BN5" s="512"/>
      <c r="BO5" s="513"/>
      <c r="BP5" s="512"/>
      <c r="BQ5" s="513"/>
      <c r="BR5" s="512"/>
      <c r="BS5" s="513"/>
      <c r="BT5" s="718"/>
      <c r="BU5" s="515"/>
      <c r="BV5" s="720"/>
      <c r="BW5" s="713"/>
      <c r="BY5" s="123" t="s">
        <v>163</v>
      </c>
      <c r="BZ5" s="512"/>
      <c r="CA5" s="513"/>
      <c r="CB5" s="512"/>
      <c r="CC5" s="513"/>
      <c r="CD5" s="514"/>
      <c r="CE5" s="514"/>
      <c r="CF5" s="514"/>
      <c r="CG5" s="514"/>
      <c r="CH5" s="514"/>
      <c r="CI5" s="514"/>
      <c r="CJ5" s="514"/>
      <c r="CK5" s="514"/>
      <c r="CL5" s="514"/>
      <c r="CM5" s="514"/>
      <c r="CN5" s="514"/>
      <c r="CO5" s="515"/>
    </row>
    <row r="6" spans="2:94" s="119" customFormat="1" ht="64.5" thickBot="1" x14ac:dyDescent="0.25">
      <c r="D6" s="721">
        <v>1999</v>
      </c>
      <c r="E6" s="722">
        <v>2009</v>
      </c>
      <c r="F6" s="721">
        <v>2014</v>
      </c>
      <c r="G6" s="622" t="s">
        <v>301</v>
      </c>
      <c r="H6" s="723" t="s">
        <v>303</v>
      </c>
      <c r="I6" s="622" t="s">
        <v>304</v>
      </c>
      <c r="J6" s="621" t="s">
        <v>306</v>
      </c>
      <c r="K6" s="622" t="s">
        <v>305</v>
      </c>
      <c r="L6" s="724"/>
      <c r="O6" s="129" t="s">
        <v>43</v>
      </c>
      <c r="P6" s="725" t="s">
        <v>55</v>
      </c>
      <c r="Q6" s="129" t="s">
        <v>44</v>
      </c>
      <c r="R6" s="725" t="s">
        <v>55</v>
      </c>
      <c r="S6" s="129" t="s">
        <v>45</v>
      </c>
      <c r="T6" s="725" t="s">
        <v>55</v>
      </c>
      <c r="U6" s="129" t="s">
        <v>46</v>
      </c>
      <c r="V6" s="725" t="s">
        <v>55</v>
      </c>
      <c r="W6" s="129" t="s">
        <v>47</v>
      </c>
      <c r="X6" s="725" t="s">
        <v>55</v>
      </c>
      <c r="Y6" s="129" t="s">
        <v>48</v>
      </c>
      <c r="Z6" s="725" t="s">
        <v>55</v>
      </c>
      <c r="AA6" s="129" t="s">
        <v>49</v>
      </c>
      <c r="AB6" s="725" t="s">
        <v>55</v>
      </c>
      <c r="AC6" s="129" t="s">
        <v>50</v>
      </c>
      <c r="AD6" s="725" t="s">
        <v>55</v>
      </c>
      <c r="AE6" s="129" t="s">
        <v>51</v>
      </c>
      <c r="AF6" s="725" t="s">
        <v>55</v>
      </c>
      <c r="AG6" s="391" t="s">
        <v>278</v>
      </c>
      <c r="AH6" s="725" t="s">
        <v>55</v>
      </c>
      <c r="AI6" s="516" t="s">
        <v>53</v>
      </c>
      <c r="AJ6" s="726"/>
      <c r="AK6" s="727" t="s">
        <v>209</v>
      </c>
      <c r="AL6" s="727"/>
      <c r="AM6" s="727" t="s">
        <v>210</v>
      </c>
      <c r="AN6" s="727"/>
      <c r="AP6" s="391" t="s">
        <v>259</v>
      </c>
      <c r="AQ6" s="391" t="s">
        <v>260</v>
      </c>
      <c r="AR6" s="129" t="s">
        <v>261</v>
      </c>
      <c r="AS6" s="728"/>
      <c r="AU6" s="129" t="s">
        <v>86</v>
      </c>
      <c r="AV6" s="725" t="s">
        <v>55</v>
      </c>
      <c r="AW6" s="129" t="s">
        <v>87</v>
      </c>
      <c r="AX6" s="725" t="s">
        <v>55</v>
      </c>
      <c r="AY6" s="129" t="s">
        <v>159</v>
      </c>
      <c r="AZ6" s="725" t="s">
        <v>55</v>
      </c>
      <c r="BA6" s="129" t="s">
        <v>160</v>
      </c>
      <c r="BB6" s="725" t="s">
        <v>55</v>
      </c>
      <c r="BC6" s="129" t="s">
        <v>90</v>
      </c>
      <c r="BD6" s="725" t="s">
        <v>55</v>
      </c>
      <c r="BE6" s="516" t="s">
        <v>53</v>
      </c>
      <c r="BF6" s="517" t="s">
        <v>231</v>
      </c>
      <c r="BG6" s="728"/>
      <c r="BI6" s="129" t="s">
        <v>86</v>
      </c>
      <c r="BJ6" s="725" t="s">
        <v>55</v>
      </c>
      <c r="BK6" s="129" t="s">
        <v>87</v>
      </c>
      <c r="BL6" s="725" t="s">
        <v>55</v>
      </c>
      <c r="BM6" s="129" t="s">
        <v>159</v>
      </c>
      <c r="BN6" s="725" t="s">
        <v>55</v>
      </c>
      <c r="BO6" s="129" t="s">
        <v>160</v>
      </c>
      <c r="BP6" s="725" t="s">
        <v>55</v>
      </c>
      <c r="BQ6" s="129" t="s">
        <v>161</v>
      </c>
      <c r="BR6" s="725" t="s">
        <v>55</v>
      </c>
      <c r="BS6" s="129" t="s">
        <v>90</v>
      </c>
      <c r="BT6" s="725" t="s">
        <v>55</v>
      </c>
      <c r="BU6" s="516" t="s">
        <v>53</v>
      </c>
      <c r="BV6" s="729" t="s">
        <v>231</v>
      </c>
      <c r="BW6" s="713"/>
      <c r="BY6" s="129" t="s">
        <v>149</v>
      </c>
      <c r="BZ6" s="130" t="s">
        <v>55</v>
      </c>
      <c r="CA6" s="129" t="s">
        <v>150</v>
      </c>
      <c r="CB6" s="130" t="s">
        <v>55</v>
      </c>
      <c r="CC6" s="129" t="s">
        <v>151</v>
      </c>
      <c r="CD6" s="130" t="s">
        <v>55</v>
      </c>
      <c r="CE6" s="129" t="s">
        <v>152</v>
      </c>
      <c r="CF6" s="130" t="s">
        <v>55</v>
      </c>
      <c r="CG6" s="129" t="s">
        <v>153</v>
      </c>
      <c r="CH6" s="130" t="s">
        <v>55</v>
      </c>
      <c r="CI6" s="129" t="s">
        <v>154</v>
      </c>
      <c r="CJ6" s="130" t="s">
        <v>55</v>
      </c>
      <c r="CK6" s="129" t="s">
        <v>155</v>
      </c>
      <c r="CL6" s="130" t="s">
        <v>55</v>
      </c>
      <c r="CM6" s="129" t="s">
        <v>156</v>
      </c>
      <c r="CN6" s="130" t="s">
        <v>55</v>
      </c>
      <c r="CO6" s="516" t="s">
        <v>53</v>
      </c>
    </row>
    <row r="7" spans="2:94" s="119" customFormat="1" x14ac:dyDescent="0.2">
      <c r="B7" s="133">
        <v>97209</v>
      </c>
      <c r="C7" s="134" t="s">
        <v>8</v>
      </c>
      <c r="D7" s="730">
        <v>94152</v>
      </c>
      <c r="E7" s="455">
        <v>88440</v>
      </c>
      <c r="F7" s="455">
        <v>83651</v>
      </c>
      <c r="G7" s="731">
        <v>-1.1072439076634688E-2</v>
      </c>
      <c r="H7" s="455">
        <v>2133</v>
      </c>
      <c r="I7" s="731">
        <v>4.931616736367047E-3</v>
      </c>
      <c r="J7" s="730">
        <v>-6922</v>
      </c>
      <c r="K7" s="731">
        <v>-1.6004055813001735E-2</v>
      </c>
      <c r="L7" s="732"/>
      <c r="N7" s="518" t="s">
        <v>8</v>
      </c>
      <c r="O7" s="455">
        <v>2696.038589684681</v>
      </c>
      <c r="P7" s="142">
        <v>3.222960382642983E-2</v>
      </c>
      <c r="Q7" s="455">
        <v>2865.3733804724243</v>
      </c>
      <c r="R7" s="142">
        <v>3.425390468102503E-2</v>
      </c>
      <c r="S7" s="455">
        <v>5224.4925622023657</v>
      </c>
      <c r="T7" s="142">
        <v>6.2455829125800846E-2</v>
      </c>
      <c r="U7" s="455">
        <v>7508.7629172061161</v>
      </c>
      <c r="V7" s="142">
        <v>8.9762978532308246E-2</v>
      </c>
      <c r="W7" s="455">
        <v>6626.4686775707596</v>
      </c>
      <c r="X7" s="142">
        <v>7.921565405758163E-2</v>
      </c>
      <c r="Y7" s="455">
        <v>13256.652199605385</v>
      </c>
      <c r="Z7" s="142">
        <v>0.15847571696220472</v>
      </c>
      <c r="AA7" s="455">
        <v>18795.792455284049</v>
      </c>
      <c r="AB7" s="142">
        <v>0.22469297982431832</v>
      </c>
      <c r="AC7" s="455">
        <v>11159.492756544176</v>
      </c>
      <c r="AD7" s="142">
        <v>0.13340537180122386</v>
      </c>
      <c r="AE7" s="455">
        <v>10648.696128107284</v>
      </c>
      <c r="AF7" s="142">
        <v>0.12729908940846238</v>
      </c>
      <c r="AG7" s="455">
        <v>4869.2303333227355</v>
      </c>
      <c r="AH7" s="142">
        <v>5.8208871780645016E-2</v>
      </c>
      <c r="AI7" s="331">
        <v>83650.999999999985</v>
      </c>
      <c r="AJ7" s="307"/>
      <c r="AK7" s="120">
        <v>24921.136127136349</v>
      </c>
      <c r="AL7" s="348">
        <v>0.29791797022314553</v>
      </c>
      <c r="AM7" s="120">
        <v>15517.926461430019</v>
      </c>
      <c r="AN7" s="142">
        <v>0.1855079611891074</v>
      </c>
      <c r="AO7" s="532"/>
      <c r="AP7" s="455">
        <v>20522.672441175233</v>
      </c>
      <c r="AQ7" s="455">
        <v>20566.98530899033</v>
      </c>
      <c r="AR7" s="332">
        <v>99.784543689075676</v>
      </c>
      <c r="AS7" s="733"/>
      <c r="AT7" s="518" t="s">
        <v>8</v>
      </c>
      <c r="AU7" s="455"/>
      <c r="AV7" s="142" t="e">
        <v>#DIV/0!</v>
      </c>
      <c r="AW7" s="455"/>
      <c r="AX7" s="142" t="e">
        <v>#DIV/0!</v>
      </c>
      <c r="AY7" s="455"/>
      <c r="AZ7" s="142" t="e">
        <v>#DIV/0!</v>
      </c>
      <c r="BA7" s="455"/>
      <c r="BB7" s="142" t="e">
        <v>#DIV/0!</v>
      </c>
      <c r="BC7" s="455"/>
      <c r="BD7" s="142" t="e">
        <v>#DIV/0!</v>
      </c>
      <c r="BE7" s="331">
        <v>0</v>
      </c>
      <c r="BF7" s="520" t="e">
        <v>#DIV/0!</v>
      </c>
      <c r="BG7" s="733"/>
      <c r="BH7" s="518" t="s">
        <v>8</v>
      </c>
      <c r="BI7" s="455">
        <v>28498.675662543035</v>
      </c>
      <c r="BJ7" s="142">
        <v>0.41538118647780342</v>
      </c>
      <c r="BK7" s="455">
        <v>10444.395434931159</v>
      </c>
      <c r="BL7" s="142">
        <v>0.15223182365302682</v>
      </c>
      <c r="BM7" s="455">
        <v>16292.204990492079</v>
      </c>
      <c r="BN7" s="142">
        <v>0.23746631315170047</v>
      </c>
      <c r="BO7" s="455">
        <v>6270.8349474249826</v>
      </c>
      <c r="BP7" s="142">
        <v>9.1400277385220399E-2</v>
      </c>
      <c r="BQ7" s="332">
        <v>1657.8177542102526</v>
      </c>
      <c r="BR7" s="142">
        <v>2.4163449342767589E-2</v>
      </c>
      <c r="BS7" s="332">
        <v>5444.5604493927276</v>
      </c>
      <c r="BT7" s="142">
        <v>7.9356949989481243E-2</v>
      </c>
      <c r="BU7" s="331">
        <v>68608.48923899424</v>
      </c>
      <c r="BV7" s="734">
        <v>0.26819650172912457</v>
      </c>
      <c r="BW7" s="713">
        <v>0.43238698986916968</v>
      </c>
      <c r="BX7" s="518" t="s">
        <v>8</v>
      </c>
      <c r="BY7" s="332">
        <v>105.82157328983392</v>
      </c>
      <c r="BZ7" s="142">
        <v>1.5425778643438617E-3</v>
      </c>
      <c r="CA7" s="332">
        <v>2678.4906926982571</v>
      </c>
      <c r="CB7" s="142">
        <v>3.9044783818237942E-2</v>
      </c>
      <c r="CC7" s="332">
        <v>4029.4170391394437</v>
      </c>
      <c r="CD7" s="142">
        <v>5.8737451519099829E-2</v>
      </c>
      <c r="CE7" s="332">
        <v>8579.1035303994322</v>
      </c>
      <c r="CF7" s="142">
        <v>0.12505895339187703</v>
      </c>
      <c r="CG7" s="332">
        <v>13681.870090009532</v>
      </c>
      <c r="CH7" s="142">
        <v>0.19944279117710503</v>
      </c>
      <c r="CI7" s="332">
        <v>7221.6734867914656</v>
      </c>
      <c r="CJ7" s="142">
        <v>0.10527148026548634</v>
      </c>
      <c r="CK7" s="332">
        <v>16308.438422125218</v>
      </c>
      <c r="CL7" s="142">
        <v>0.23773069450671347</v>
      </c>
      <c r="CM7" s="332">
        <v>15995.65956354119</v>
      </c>
      <c r="CN7" s="142">
        <v>0.23317126745713648</v>
      </c>
      <c r="CO7" s="331">
        <v>68600.474397994374</v>
      </c>
      <c r="CP7" s="120"/>
    </row>
    <row r="8" spans="2:94" s="119" customFormat="1" x14ac:dyDescent="0.2">
      <c r="B8" s="140">
        <v>97213</v>
      </c>
      <c r="C8" s="141" t="s">
        <v>10</v>
      </c>
      <c r="D8" s="307">
        <v>35488</v>
      </c>
      <c r="E8" s="461">
        <v>39162</v>
      </c>
      <c r="F8" s="461">
        <v>39926</v>
      </c>
      <c r="G8" s="731">
        <v>3.871645906012855E-3</v>
      </c>
      <c r="H8" s="461">
        <v>1613</v>
      </c>
      <c r="I8" s="731">
        <v>8.1740377570664081E-3</v>
      </c>
      <c r="J8" s="135">
        <v>-849</v>
      </c>
      <c r="K8" s="731">
        <v>-4.3023918510535532E-3</v>
      </c>
      <c r="L8" s="732"/>
      <c r="N8" s="521" t="s">
        <v>10</v>
      </c>
      <c r="O8" s="461">
        <v>1336.7698813813113</v>
      </c>
      <c r="P8" s="142">
        <v>3.3481187230909926E-2</v>
      </c>
      <c r="Q8" s="461">
        <v>1495.350058113298</v>
      </c>
      <c r="R8" s="142">
        <v>3.7453039576048099E-2</v>
      </c>
      <c r="S8" s="461">
        <v>2746.27509685103</v>
      </c>
      <c r="T8" s="142">
        <v>6.8784128058183319E-2</v>
      </c>
      <c r="U8" s="461">
        <v>3862.5683205851806</v>
      </c>
      <c r="V8" s="142">
        <v>9.6743182902999963E-2</v>
      </c>
      <c r="W8" s="461">
        <v>3258.9056981678887</v>
      </c>
      <c r="X8" s="142">
        <v>8.1623646199666514E-2</v>
      </c>
      <c r="Y8" s="461">
        <v>6820.5575887720661</v>
      </c>
      <c r="Z8" s="142">
        <v>0.1708299751733722</v>
      </c>
      <c r="AA8" s="461">
        <v>9798.5633330237142</v>
      </c>
      <c r="AB8" s="142">
        <v>0.24541810682321555</v>
      </c>
      <c r="AC8" s="461">
        <v>4604.3292312833628</v>
      </c>
      <c r="AD8" s="142">
        <v>0.11532157569712362</v>
      </c>
      <c r="AE8" s="461">
        <v>4515.4117540949237</v>
      </c>
      <c r="AF8" s="142">
        <v>0.11309451871199015</v>
      </c>
      <c r="AG8" s="461">
        <v>1487.2690377272688</v>
      </c>
      <c r="AH8" s="142">
        <v>3.7250639626490688E-2</v>
      </c>
      <c r="AI8" s="331">
        <v>39926.000000000044</v>
      </c>
      <c r="AJ8" s="307"/>
      <c r="AK8" s="120">
        <v>12699.869055098708</v>
      </c>
      <c r="AL8" s="348">
        <v>0.31808518396780783</v>
      </c>
      <c r="AM8" s="120">
        <v>6002.680791822193</v>
      </c>
      <c r="AN8" s="142">
        <v>0.15034515833848083</v>
      </c>
      <c r="AO8" s="532"/>
      <c r="AP8" s="461">
        <v>10558.779913316717</v>
      </c>
      <c r="AQ8" s="461">
        <v>8035.1996196773298</v>
      </c>
      <c r="AR8" s="331">
        <v>131.4065662719743</v>
      </c>
      <c r="AS8" s="733"/>
      <c r="AT8" s="521" t="s">
        <v>10</v>
      </c>
      <c r="AU8" s="461"/>
      <c r="AV8" s="142" t="e">
        <v>#DIV/0!</v>
      </c>
      <c r="AW8" s="461"/>
      <c r="AX8" s="142" t="e">
        <v>#DIV/0!</v>
      </c>
      <c r="AY8" s="461"/>
      <c r="AZ8" s="142" t="e">
        <v>#DIV/0!</v>
      </c>
      <c r="BA8" s="461"/>
      <c r="BB8" s="142" t="e">
        <v>#DIV/0!</v>
      </c>
      <c r="BC8" s="461"/>
      <c r="BD8" s="142" t="e">
        <v>#DIV/0!</v>
      </c>
      <c r="BE8" s="331">
        <v>0</v>
      </c>
      <c r="BF8" s="522" t="e">
        <v>#DIV/0!</v>
      </c>
      <c r="BG8" s="733"/>
      <c r="BH8" s="521" t="s">
        <v>10</v>
      </c>
      <c r="BI8" s="461">
        <v>15372.243026050983</v>
      </c>
      <c r="BJ8" s="142">
        <v>0.47847906528461576</v>
      </c>
      <c r="BK8" s="461">
        <v>4165.3013821660425</v>
      </c>
      <c r="BL8" s="142">
        <v>0.12964988314262396</v>
      </c>
      <c r="BM8" s="461">
        <v>6565.9492063169846</v>
      </c>
      <c r="BN8" s="142">
        <v>0.20437285785950052</v>
      </c>
      <c r="BO8" s="461">
        <v>2997.1162288905143</v>
      </c>
      <c r="BP8" s="142">
        <v>9.3288752286743201E-2</v>
      </c>
      <c r="BQ8" s="331">
        <v>663.46232251807123</v>
      </c>
      <c r="BR8" s="142">
        <v>2.0651041711481341E-2</v>
      </c>
      <c r="BS8" s="331">
        <v>2363.2331674831107</v>
      </c>
      <c r="BT8" s="142">
        <v>7.3558399715035208E-2</v>
      </c>
      <c r="BU8" s="331">
        <v>32127.305333425706</v>
      </c>
      <c r="BV8" s="735">
        <v>0.21319472371431775</v>
      </c>
      <c r="BW8" s="713">
        <v>0.39187105157276025</v>
      </c>
      <c r="BX8" s="521" t="s">
        <v>10</v>
      </c>
      <c r="BY8" s="331">
        <v>107.80467789598626</v>
      </c>
      <c r="BZ8" s="142">
        <v>3.3571240606852823E-3</v>
      </c>
      <c r="CA8" s="331">
        <v>1324.2498495562052</v>
      </c>
      <c r="CB8" s="142">
        <v>4.1238201523994544E-2</v>
      </c>
      <c r="CC8" s="519">
        <v>1994.6603144495855</v>
      </c>
      <c r="CD8" s="142">
        <v>6.2115320644931762E-2</v>
      </c>
      <c r="CE8" s="519">
        <v>4559.2671084355125</v>
      </c>
      <c r="CF8" s="142">
        <v>0.14197923139835975</v>
      </c>
      <c r="CG8" s="519">
        <v>6736.4666229305958</v>
      </c>
      <c r="CH8" s="142">
        <v>0.20977896901341819</v>
      </c>
      <c r="CI8" s="519">
        <v>3895.6784249395896</v>
      </c>
      <c r="CJ8" s="142">
        <v>0.12131454801688309</v>
      </c>
      <c r="CK8" s="519">
        <v>6563.4088900170382</v>
      </c>
      <c r="CL8" s="142">
        <v>0.20438981252790558</v>
      </c>
      <c r="CM8" s="519">
        <v>6930.6756199734682</v>
      </c>
      <c r="CN8" s="142">
        <v>0.21582679281382175</v>
      </c>
      <c r="CO8" s="331">
        <v>32112.211508197983</v>
      </c>
      <c r="CP8" s="120"/>
    </row>
    <row r="9" spans="2:94" s="119" customFormat="1" x14ac:dyDescent="0.2">
      <c r="B9" s="140">
        <v>97224</v>
      </c>
      <c r="C9" s="141" t="s">
        <v>19</v>
      </c>
      <c r="D9" s="307">
        <v>15759</v>
      </c>
      <c r="E9" s="461">
        <v>16730</v>
      </c>
      <c r="F9" s="461">
        <v>16976</v>
      </c>
      <c r="G9" s="731">
        <v>2.9236790118474243E-3</v>
      </c>
      <c r="H9" s="461">
        <v>438</v>
      </c>
      <c r="I9" s="731">
        <v>5.205574825972243E-3</v>
      </c>
      <c r="J9" s="135">
        <v>-192</v>
      </c>
      <c r="K9" s="731">
        <v>-2.2818958141248187E-3</v>
      </c>
      <c r="L9" s="732"/>
      <c r="N9" s="521" t="s">
        <v>19</v>
      </c>
      <c r="O9" s="461">
        <v>566.02822607900134</v>
      </c>
      <c r="P9" s="142">
        <v>3.3342850263843149E-2</v>
      </c>
      <c r="Q9" s="461">
        <v>646.88772730769688</v>
      </c>
      <c r="R9" s="142">
        <v>3.8106015981838881E-2</v>
      </c>
      <c r="S9" s="461">
        <v>1075.23496240758</v>
      </c>
      <c r="T9" s="142">
        <v>6.3338534543330591E-2</v>
      </c>
      <c r="U9" s="461">
        <v>1583.9337099942582</v>
      </c>
      <c r="V9" s="142">
        <v>9.3304294886560918E-2</v>
      </c>
      <c r="W9" s="461">
        <v>1274.7976165816733</v>
      </c>
      <c r="X9" s="142">
        <v>7.50941103075915E-2</v>
      </c>
      <c r="Y9" s="461">
        <v>2389.9847647915112</v>
      </c>
      <c r="Z9" s="142">
        <v>0.14078609594671956</v>
      </c>
      <c r="AA9" s="461">
        <v>3993.9519923187718</v>
      </c>
      <c r="AB9" s="142">
        <v>0.23527049907627073</v>
      </c>
      <c r="AC9" s="461">
        <v>2452.7774258968989</v>
      </c>
      <c r="AD9" s="142">
        <v>0.14448500388176833</v>
      </c>
      <c r="AE9" s="461">
        <v>2233.8802202825868</v>
      </c>
      <c r="AF9" s="142">
        <v>0.13159049365472353</v>
      </c>
      <c r="AG9" s="461">
        <v>758.52335434002441</v>
      </c>
      <c r="AH9" s="142">
        <v>4.4682101457352991E-2</v>
      </c>
      <c r="AI9" s="331">
        <v>16976</v>
      </c>
      <c r="AJ9" s="307"/>
      <c r="AK9" s="120">
        <v>5146.8822423702095</v>
      </c>
      <c r="AL9" s="348">
        <v>0.30318580598316502</v>
      </c>
      <c r="AM9" s="120">
        <v>2992.4035746226114</v>
      </c>
      <c r="AN9" s="142">
        <v>0.17627259511207652</v>
      </c>
      <c r="AO9" s="532"/>
      <c r="AP9" s="461">
        <v>4290.1112513192547</v>
      </c>
      <c r="AQ9" s="461">
        <v>4199.9749735219029</v>
      </c>
      <c r="AR9" s="331">
        <v>102.14611464033958</v>
      </c>
      <c r="AS9" s="733"/>
      <c r="AT9" s="521" t="s">
        <v>19</v>
      </c>
      <c r="AU9" s="461"/>
      <c r="AV9" s="142" t="e">
        <v>#DIV/0!</v>
      </c>
      <c r="AW9" s="461"/>
      <c r="AX9" s="142" t="e">
        <v>#DIV/0!</v>
      </c>
      <c r="AY9" s="461"/>
      <c r="AZ9" s="142" t="e">
        <v>#DIV/0!</v>
      </c>
      <c r="BA9" s="461"/>
      <c r="BB9" s="142" t="e">
        <v>#DIV/0!</v>
      </c>
      <c r="BC9" s="461"/>
      <c r="BD9" s="142" t="e">
        <v>#DIV/0!</v>
      </c>
      <c r="BE9" s="331">
        <v>0</v>
      </c>
      <c r="BF9" s="522" t="e">
        <v>#DIV/0!</v>
      </c>
      <c r="BG9" s="733"/>
      <c r="BH9" s="521" t="s">
        <v>19</v>
      </c>
      <c r="BI9" s="461">
        <v>5770.3626202744135</v>
      </c>
      <c r="BJ9" s="142">
        <v>0.41975030969343913</v>
      </c>
      <c r="BK9" s="461">
        <v>2039.7988606209174</v>
      </c>
      <c r="BL9" s="142">
        <v>0.14837996496955624</v>
      </c>
      <c r="BM9" s="461">
        <v>3515.6147246037644</v>
      </c>
      <c r="BN9" s="142">
        <v>0.25573442546407382</v>
      </c>
      <c r="BO9" s="461">
        <v>1167.3891360674129</v>
      </c>
      <c r="BP9" s="142">
        <v>8.4918744911346669E-2</v>
      </c>
      <c r="BQ9" s="331">
        <v>202.95917865745821</v>
      </c>
      <c r="BR9" s="142">
        <v>1.4763747740439707E-2</v>
      </c>
      <c r="BS9" s="331">
        <v>1051.0067790685732</v>
      </c>
      <c r="BT9" s="142">
        <v>7.645280722114442E-2</v>
      </c>
      <c r="BU9" s="331">
        <v>13747.13129929254</v>
      </c>
      <c r="BV9" s="735">
        <v>0.2611724310195801</v>
      </c>
      <c r="BW9" s="713">
        <v>0.43186972533700463</v>
      </c>
      <c r="BX9" s="521" t="s">
        <v>19</v>
      </c>
      <c r="BY9" s="331">
        <v>55.034737520061036</v>
      </c>
      <c r="BZ9" s="142">
        <v>4.0019060453686658E-3</v>
      </c>
      <c r="CA9" s="331">
        <v>508.18336770663683</v>
      </c>
      <c r="CB9" s="142">
        <v>3.6953062429700534E-2</v>
      </c>
      <c r="CC9" s="519">
        <v>600.84110706773129</v>
      </c>
      <c r="CD9" s="142">
        <v>4.3690762726066854E-2</v>
      </c>
      <c r="CE9" s="519">
        <v>1737.2768218890358</v>
      </c>
      <c r="CF9" s="142">
        <v>0.12632782364887865</v>
      </c>
      <c r="CG9" s="519">
        <v>2656.1033026463679</v>
      </c>
      <c r="CH9" s="142">
        <v>0.19314121122335809</v>
      </c>
      <c r="CI9" s="519">
        <v>1829.4987757757324</v>
      </c>
      <c r="CJ9" s="142">
        <v>0.13303383536811964</v>
      </c>
      <c r="CK9" s="519">
        <v>3514.6147177710923</v>
      </c>
      <c r="CL9" s="142">
        <v>0.25556872840654232</v>
      </c>
      <c r="CM9" s="519">
        <v>2850.5785030792435</v>
      </c>
      <c r="CN9" s="142">
        <v>0.20728267015196505</v>
      </c>
      <c r="CO9" s="331">
        <v>13752.131333455904</v>
      </c>
      <c r="CP9" s="120"/>
    </row>
    <row r="10" spans="2:94" s="119" customFormat="1" x14ac:dyDescent="0.2">
      <c r="B10" s="140">
        <v>97229</v>
      </c>
      <c r="C10" s="144" t="s">
        <v>24</v>
      </c>
      <c r="D10" s="736">
        <v>20839</v>
      </c>
      <c r="E10" s="461">
        <v>21162</v>
      </c>
      <c r="F10" s="461">
        <v>19945</v>
      </c>
      <c r="G10" s="731">
        <v>-1.1775842616601251E-2</v>
      </c>
      <c r="H10" s="461">
        <v>437</v>
      </c>
      <c r="I10" s="738">
        <v>4.2284660833646235E-3</v>
      </c>
      <c r="J10" s="135">
        <v>-1654</v>
      </c>
      <c r="K10" s="731">
        <v>-1.6004308699965875E-2</v>
      </c>
      <c r="L10" s="732"/>
      <c r="N10" s="523" t="s">
        <v>24</v>
      </c>
      <c r="O10" s="461">
        <v>568.05183098774751</v>
      </c>
      <c r="P10" s="145">
        <v>2.8480914063060778E-2</v>
      </c>
      <c r="Q10" s="461">
        <v>609.51615905342487</v>
      </c>
      <c r="R10" s="145">
        <v>3.0559847533388043E-2</v>
      </c>
      <c r="S10" s="461">
        <v>1127.4945568450003</v>
      </c>
      <c r="T10" s="145">
        <v>5.6530185853346689E-2</v>
      </c>
      <c r="U10" s="461">
        <v>1653.0134290273115</v>
      </c>
      <c r="V10" s="145">
        <v>8.2878587567175269E-2</v>
      </c>
      <c r="W10" s="461">
        <v>1960.9850711871406</v>
      </c>
      <c r="X10" s="145">
        <v>9.8319632548866359E-2</v>
      </c>
      <c r="Y10" s="461">
        <v>3455.0783652130849</v>
      </c>
      <c r="Z10" s="145">
        <v>0.17323030159002673</v>
      </c>
      <c r="AA10" s="461">
        <v>4351.2549672580499</v>
      </c>
      <c r="AB10" s="145">
        <v>0.21816269577628716</v>
      </c>
      <c r="AC10" s="461">
        <v>2782.7477989592935</v>
      </c>
      <c r="AD10" s="145">
        <v>0.13952107289843529</v>
      </c>
      <c r="AE10" s="461">
        <v>2420.6834164629704</v>
      </c>
      <c r="AF10" s="145">
        <v>0.12136793263790269</v>
      </c>
      <c r="AG10" s="461">
        <v>1016.1744050059838</v>
      </c>
      <c r="AH10" s="145">
        <v>5.0948829531510816E-2</v>
      </c>
      <c r="AI10" s="333">
        <v>19945.000000000011</v>
      </c>
      <c r="AJ10" s="307"/>
      <c r="AK10" s="120">
        <v>5919.0610471006257</v>
      </c>
      <c r="AL10" s="348">
        <v>0.29676916756583716</v>
      </c>
      <c r="AM10" s="120">
        <v>3436.8578214689542</v>
      </c>
      <c r="AN10" s="145">
        <v>0.1723167621694135</v>
      </c>
      <c r="AO10" s="532"/>
      <c r="AP10" s="461">
        <v>4669.8562666564294</v>
      </c>
      <c r="AQ10" s="461">
        <v>4767.6045310102581</v>
      </c>
      <c r="AR10" s="333">
        <v>97.949740509766741</v>
      </c>
      <c r="AS10" s="733"/>
      <c r="AT10" s="523" t="s">
        <v>24</v>
      </c>
      <c r="AU10" s="461"/>
      <c r="AV10" s="145" t="e">
        <v>#DIV/0!</v>
      </c>
      <c r="AW10" s="461"/>
      <c r="AX10" s="145" t="e">
        <v>#DIV/0!</v>
      </c>
      <c r="AY10" s="461"/>
      <c r="AZ10" s="145" t="e">
        <v>#DIV/0!</v>
      </c>
      <c r="BA10" s="461"/>
      <c r="BB10" s="145" t="e">
        <v>#DIV/0!</v>
      </c>
      <c r="BC10" s="461"/>
      <c r="BD10" s="145" t="e">
        <v>#DIV/0!</v>
      </c>
      <c r="BE10" s="333">
        <v>0</v>
      </c>
      <c r="BF10" s="524" t="e">
        <v>#DIV/0!</v>
      </c>
      <c r="BG10" s="733"/>
      <c r="BH10" s="523" t="s">
        <v>24</v>
      </c>
      <c r="BI10" s="461">
        <v>7803.8242254804536</v>
      </c>
      <c r="BJ10" s="145">
        <v>0.46763454630423601</v>
      </c>
      <c r="BK10" s="461">
        <v>1739.3866608253525</v>
      </c>
      <c r="BL10" s="145">
        <v>0.10423060136680946</v>
      </c>
      <c r="BM10" s="461">
        <v>3791.989868388001</v>
      </c>
      <c r="BN10" s="145">
        <v>0.22723031816938558</v>
      </c>
      <c r="BO10" s="461">
        <v>2046.6579260539042</v>
      </c>
      <c r="BP10" s="145">
        <v>0.1226434531373958</v>
      </c>
      <c r="BQ10" s="333">
        <v>285.99648104975165</v>
      </c>
      <c r="BR10" s="145">
        <v>1.7137986555825407E-2</v>
      </c>
      <c r="BS10" s="333">
        <v>1020.0142164486077</v>
      </c>
      <c r="BT10" s="145">
        <v>6.1123094466347831E-2</v>
      </c>
      <c r="BU10" s="333">
        <v>16687.869378246069</v>
      </c>
      <c r="BV10" s="739">
        <v>0.18226430093055107</v>
      </c>
      <c r="BW10" s="713">
        <v>0.42813485232895465</v>
      </c>
      <c r="BX10" s="523" t="s">
        <v>24</v>
      </c>
      <c r="BY10" s="333">
        <v>37.153280953273267</v>
      </c>
      <c r="BZ10" s="145">
        <v>2.2283675364730658E-3</v>
      </c>
      <c r="CA10" s="333">
        <v>776.01966367937621</v>
      </c>
      <c r="CB10" s="145">
        <v>4.6543857819251848E-2</v>
      </c>
      <c r="CC10" s="737">
        <v>1749.002571162973</v>
      </c>
      <c r="CD10" s="145">
        <v>0.10490111373176379</v>
      </c>
      <c r="CE10" s="519">
        <v>2749.6539348025981</v>
      </c>
      <c r="CF10" s="145">
        <v>0.16491785940939135</v>
      </c>
      <c r="CG10" s="519">
        <v>2819.3803649645156</v>
      </c>
      <c r="CH10" s="145">
        <v>0.1690998888135343</v>
      </c>
      <c r="CI10" s="519">
        <v>1092.5646908071321</v>
      </c>
      <c r="CJ10" s="145">
        <v>6.5529493655037505E-2</v>
      </c>
      <c r="CK10" s="519">
        <v>3780.2565669751111</v>
      </c>
      <c r="CL10" s="145">
        <v>0.22673101263871845</v>
      </c>
      <c r="CM10" s="519">
        <v>3668.8383457084756</v>
      </c>
      <c r="CN10" s="145">
        <v>0.22004840639582968</v>
      </c>
      <c r="CO10" s="333">
        <v>16672.869419053455</v>
      </c>
      <c r="CP10" s="120"/>
    </row>
    <row r="11" spans="2:94" s="766" customFormat="1" ht="13.5" thickBot="1" x14ac:dyDescent="0.25">
      <c r="C11" s="767" t="s">
        <v>34</v>
      </c>
      <c r="D11" s="768">
        <v>166238</v>
      </c>
      <c r="E11" s="467">
        <v>165494</v>
      </c>
      <c r="F11" s="768">
        <v>160498</v>
      </c>
      <c r="G11" s="770">
        <v>-6.1119374444157382E-3</v>
      </c>
      <c r="H11" s="467">
        <v>4621</v>
      </c>
      <c r="I11" s="770">
        <v>5.653175126230009E-3</v>
      </c>
      <c r="J11" s="769">
        <v>-9617</v>
      </c>
      <c r="K11" s="770">
        <v>-1.1765112570645747E-2</v>
      </c>
      <c r="L11" s="771"/>
      <c r="N11" s="772" t="s">
        <v>34</v>
      </c>
      <c r="O11" s="768">
        <v>5166.8885281327421</v>
      </c>
      <c r="P11" s="773">
        <v>3.2192853045724813E-2</v>
      </c>
      <c r="Q11" s="768">
        <v>5617.127324946845</v>
      </c>
      <c r="R11" s="773">
        <v>3.4998114150623955E-2</v>
      </c>
      <c r="S11" s="768">
        <v>10173.497178305975</v>
      </c>
      <c r="T11" s="773">
        <v>6.3387065124213215E-2</v>
      </c>
      <c r="U11" s="768">
        <v>14608.278376812867</v>
      </c>
      <c r="V11" s="773">
        <v>9.1018444945188501E-2</v>
      </c>
      <c r="W11" s="768">
        <v>13121.15706350746</v>
      </c>
      <c r="X11" s="773">
        <v>8.1752776131213206E-2</v>
      </c>
      <c r="Y11" s="768">
        <v>25922.272918382048</v>
      </c>
      <c r="Z11" s="773">
        <v>0.16151150119242635</v>
      </c>
      <c r="AA11" s="768">
        <v>36939.562747884585</v>
      </c>
      <c r="AB11" s="773">
        <v>0.23015590691400875</v>
      </c>
      <c r="AC11" s="768">
        <v>20999.34721268373</v>
      </c>
      <c r="AD11" s="773">
        <v>0.13083868467322787</v>
      </c>
      <c r="AE11" s="768">
        <v>19818.671518947762</v>
      </c>
      <c r="AF11" s="773">
        <v>0.12348235815367019</v>
      </c>
      <c r="AG11" s="768">
        <v>8131.1971303960127</v>
      </c>
      <c r="AH11" s="773">
        <v>5.0662295669703122E-2</v>
      </c>
      <c r="AI11" s="774">
        <v>160498.00000000003</v>
      </c>
      <c r="AJ11" s="775"/>
      <c r="AK11" s="776">
        <v>48686.94847170588</v>
      </c>
      <c r="AL11" s="777">
        <v>0.30334925339696373</v>
      </c>
      <c r="AM11" s="776">
        <v>27949.868649343774</v>
      </c>
      <c r="AN11" s="773">
        <v>0.1741446538233733</v>
      </c>
      <c r="AO11" s="778"/>
      <c r="AP11" s="768">
        <v>40041.419872467639</v>
      </c>
      <c r="AQ11" s="768">
        <v>37569.764433199816</v>
      </c>
      <c r="AR11" s="774">
        <v>106.5788419931738</v>
      </c>
      <c r="AS11" s="779"/>
      <c r="AT11" s="772" t="s">
        <v>34</v>
      </c>
      <c r="AU11" s="768">
        <v>0</v>
      </c>
      <c r="AV11" s="773" t="e">
        <v>#DIV/0!</v>
      </c>
      <c r="AW11" s="768">
        <v>0</v>
      </c>
      <c r="AX11" s="773" t="e">
        <v>#DIV/0!</v>
      </c>
      <c r="AY11" s="768">
        <v>0</v>
      </c>
      <c r="AZ11" s="773" t="e">
        <v>#DIV/0!</v>
      </c>
      <c r="BA11" s="768">
        <v>0</v>
      </c>
      <c r="BB11" s="773" t="e">
        <v>#DIV/0!</v>
      </c>
      <c r="BC11" s="768">
        <v>0</v>
      </c>
      <c r="BD11" s="773" t="e">
        <v>#DIV/0!</v>
      </c>
      <c r="BE11" s="774">
        <v>0</v>
      </c>
      <c r="BF11" s="781" t="e">
        <v>#DIV/0!</v>
      </c>
      <c r="BG11" s="784"/>
      <c r="BH11" s="772" t="s">
        <v>34</v>
      </c>
      <c r="BI11" s="768">
        <v>57445.105534348884</v>
      </c>
      <c r="BJ11" s="773">
        <v>0.43794127667581578</v>
      </c>
      <c r="BK11" s="768">
        <v>18388.88233854347</v>
      </c>
      <c r="BL11" s="773">
        <v>0.14019037014681268</v>
      </c>
      <c r="BM11" s="768">
        <v>30165.758789800831</v>
      </c>
      <c r="BN11" s="773">
        <v>0.2299731333664409</v>
      </c>
      <c r="BO11" s="768">
        <v>12481.998238436814</v>
      </c>
      <c r="BP11" s="773">
        <v>9.5158363678829322E-2</v>
      </c>
      <c r="BQ11" s="768">
        <v>2810.2357364355339</v>
      </c>
      <c r="BR11" s="773">
        <v>2.1424248675784574E-2</v>
      </c>
      <c r="BS11" s="768">
        <v>9878.8146123930201</v>
      </c>
      <c r="BT11" s="773">
        <v>7.531260745631671E-2</v>
      </c>
      <c r="BU11" s="774">
        <v>131170.79524995855</v>
      </c>
      <c r="BV11" s="782">
        <v>0.24248866312247266</v>
      </c>
      <c r="BW11" s="783">
        <v>0.42186835317737148</v>
      </c>
      <c r="BX11" s="772" t="s">
        <v>34</v>
      </c>
      <c r="BY11" s="768">
        <v>305.81426965915449</v>
      </c>
      <c r="BZ11" s="773">
        <v>2.3320090315079689E-3</v>
      </c>
      <c r="CA11" s="768">
        <v>5286.9435736404757</v>
      </c>
      <c r="CB11" s="773">
        <v>4.0315974060151361E-2</v>
      </c>
      <c r="CC11" s="768">
        <v>8373.9210318197329</v>
      </c>
      <c r="CD11" s="773">
        <v>6.3855945954069307E-2</v>
      </c>
      <c r="CE11" s="768">
        <v>17625.301395526578</v>
      </c>
      <c r="CF11" s="773">
        <v>0.13440302208012941</v>
      </c>
      <c r="CG11" s="768">
        <v>25893.820380551009</v>
      </c>
      <c r="CH11" s="773">
        <v>0.19745521703415539</v>
      </c>
      <c r="CI11" s="768">
        <v>14039.415378313919</v>
      </c>
      <c r="CJ11" s="773">
        <v>0.10705858655912416</v>
      </c>
      <c r="CK11" s="768">
        <v>30166.718596888459</v>
      </c>
      <c r="CL11" s="773">
        <v>0.2300385142175049</v>
      </c>
      <c r="CM11" s="768">
        <v>29445.752032302378</v>
      </c>
      <c r="CN11" s="773">
        <v>0.22454073106335745</v>
      </c>
      <c r="CO11" s="774">
        <v>131137.68665870171</v>
      </c>
      <c r="CP11" s="776"/>
    </row>
    <row r="12" spans="2:94" s="119" customFormat="1" x14ac:dyDescent="0.2">
      <c r="B12" s="140">
        <v>97212</v>
      </c>
      <c r="C12" s="134" t="s">
        <v>9</v>
      </c>
      <c r="D12" s="730">
        <v>10633</v>
      </c>
      <c r="E12" s="461">
        <v>10686</v>
      </c>
      <c r="F12" s="461">
        <v>9837</v>
      </c>
      <c r="G12" s="731">
        <v>-1.6420427941081339E-2</v>
      </c>
      <c r="H12" s="461">
        <v>147</v>
      </c>
      <c r="I12" s="731">
        <v>2.8431129650635534E-3</v>
      </c>
      <c r="J12" s="135">
        <v>-996</v>
      </c>
      <c r="K12" s="731">
        <v>-1.9263540906144891E-2</v>
      </c>
      <c r="L12" s="732"/>
      <c r="N12" s="518" t="s">
        <v>9</v>
      </c>
      <c r="O12" s="461">
        <v>244.93569412582212</v>
      </c>
      <c r="P12" s="142">
        <v>2.4899430123596827E-2</v>
      </c>
      <c r="Q12" s="461">
        <v>275.05762786843036</v>
      </c>
      <c r="R12" s="142">
        <v>2.7961535820720768E-2</v>
      </c>
      <c r="S12" s="461">
        <v>564.57816003481935</v>
      </c>
      <c r="T12" s="142">
        <v>5.7393327237452378E-2</v>
      </c>
      <c r="U12" s="461">
        <v>988.9016167434213</v>
      </c>
      <c r="V12" s="142">
        <v>0.10052878080140498</v>
      </c>
      <c r="W12" s="461">
        <v>733.74432799615442</v>
      </c>
      <c r="X12" s="142">
        <v>7.4590253938818143E-2</v>
      </c>
      <c r="Y12" s="461">
        <v>1186.6425320185492</v>
      </c>
      <c r="Z12" s="142">
        <v>0.12063053085478789</v>
      </c>
      <c r="AA12" s="461">
        <v>2398.2238829178009</v>
      </c>
      <c r="AB12" s="142">
        <v>0.24379626745123509</v>
      </c>
      <c r="AC12" s="461">
        <v>1431.1242092000389</v>
      </c>
      <c r="AD12" s="142">
        <v>0.14548380697367472</v>
      </c>
      <c r="AE12" s="461">
        <v>1385.3417104978575</v>
      </c>
      <c r="AF12" s="142">
        <v>0.14082969507958287</v>
      </c>
      <c r="AG12" s="461">
        <v>628.45023859710864</v>
      </c>
      <c r="AH12" s="142">
        <v>6.3886371718726062E-2</v>
      </c>
      <c r="AI12" s="331">
        <v>9837.0000000000055</v>
      </c>
      <c r="AJ12" s="307"/>
      <c r="AK12" s="120">
        <v>2807.2174267686473</v>
      </c>
      <c r="AL12" s="348">
        <v>0.2853733279219931</v>
      </c>
      <c r="AM12" s="120">
        <v>2013.7919490949662</v>
      </c>
      <c r="AN12" s="142">
        <v>0.20471606679830895</v>
      </c>
      <c r="AO12" s="532"/>
      <c r="AP12" s="461">
        <v>2328.9652376433992</v>
      </c>
      <c r="AQ12" s="461">
        <v>2719.9563571517538</v>
      </c>
      <c r="AR12" s="332">
        <v>85.625095840957272</v>
      </c>
      <c r="AS12" s="733"/>
      <c r="AT12" s="518" t="s">
        <v>9</v>
      </c>
      <c r="AU12" s="461"/>
      <c r="AV12" s="142" t="e">
        <v>#DIV/0!</v>
      </c>
      <c r="AW12" s="461"/>
      <c r="AX12" s="142" t="e">
        <v>#DIV/0!</v>
      </c>
      <c r="AY12" s="461"/>
      <c r="AZ12" s="142" t="e">
        <v>#DIV/0!</v>
      </c>
      <c r="BA12" s="461"/>
      <c r="BB12" s="142" t="e">
        <v>#DIV/0!</v>
      </c>
      <c r="BC12" s="461"/>
      <c r="BD12" s="142" t="e">
        <v>#DIV/0!</v>
      </c>
      <c r="BE12" s="331">
        <v>0</v>
      </c>
      <c r="BF12" s="520" t="e">
        <v>#DIV/0!</v>
      </c>
      <c r="BG12" s="733"/>
      <c r="BH12" s="518" t="s">
        <v>9</v>
      </c>
      <c r="BI12" s="461">
        <v>3027.9175331306024</v>
      </c>
      <c r="BJ12" s="142">
        <v>0.36850870760321947</v>
      </c>
      <c r="BK12" s="461">
        <v>1405.8380594686653</v>
      </c>
      <c r="BL12" s="142">
        <v>0.17109566582501451</v>
      </c>
      <c r="BM12" s="461">
        <v>2273.411077462305</v>
      </c>
      <c r="BN12" s="142">
        <v>0.2766824950943409</v>
      </c>
      <c r="BO12" s="461">
        <v>723.59340917200257</v>
      </c>
      <c r="BP12" s="142">
        <v>8.8063980979194281E-2</v>
      </c>
      <c r="BQ12" s="332">
        <v>144.78103535740621</v>
      </c>
      <c r="BR12" s="142">
        <v>1.7620384849071951E-2</v>
      </c>
      <c r="BS12" s="332">
        <v>641.13727226228275</v>
      </c>
      <c r="BT12" s="142">
        <v>7.8028765649158949E-2</v>
      </c>
      <c r="BU12" s="331">
        <v>8216.6783868532639</v>
      </c>
      <c r="BV12" s="734">
        <v>0.31707612882750258</v>
      </c>
      <c r="BW12" s="713">
        <v>0.46039562657176608</v>
      </c>
      <c r="BX12" s="518" t="s">
        <v>9</v>
      </c>
      <c r="BY12" s="332">
        <v>80.188433723757754</v>
      </c>
      <c r="BZ12" s="142">
        <v>9.7604154035752667E-3</v>
      </c>
      <c r="CA12" s="332">
        <v>325.70494297423164</v>
      </c>
      <c r="CB12" s="142">
        <v>3.9644315206077335E-2</v>
      </c>
      <c r="CC12" s="519">
        <v>117.5766156068516</v>
      </c>
      <c r="CD12" s="142">
        <v>1.4311248602544525E-2</v>
      </c>
      <c r="CE12" s="519">
        <v>781.27336965694997</v>
      </c>
      <c r="CF12" s="142">
        <v>9.5095418098228718E-2</v>
      </c>
      <c r="CG12" s="519">
        <v>1602.6248112841715</v>
      </c>
      <c r="CH12" s="142">
        <v>0.19506907876634993</v>
      </c>
      <c r="CI12" s="519">
        <v>1204.4190230957925</v>
      </c>
      <c r="CJ12" s="142">
        <v>0.14660006985396895</v>
      </c>
      <c r="CK12" s="519">
        <v>2273.411077462305</v>
      </c>
      <c r="CL12" s="142">
        <v>0.27671617300273532</v>
      </c>
      <c r="CM12" s="519">
        <v>1830.4800972604055</v>
      </c>
      <c r="CN12" s="142">
        <v>0.22280328106652003</v>
      </c>
      <c r="CO12" s="331">
        <v>8215.678371064465</v>
      </c>
      <c r="CP12" s="120"/>
    </row>
    <row r="13" spans="2:94" s="119" customFormat="1" x14ac:dyDescent="0.2">
      <c r="B13" s="140">
        <v>97222</v>
      </c>
      <c r="C13" s="141" t="s">
        <v>17</v>
      </c>
      <c r="D13" s="307">
        <v>21174</v>
      </c>
      <c r="E13" s="461">
        <v>23533</v>
      </c>
      <c r="F13" s="461">
        <v>23194</v>
      </c>
      <c r="G13" s="731">
        <v>-2.8978066075910913E-3</v>
      </c>
      <c r="H13" s="461">
        <v>651</v>
      </c>
      <c r="I13" s="731">
        <v>5.5648144588253705E-3</v>
      </c>
      <c r="J13" s="135">
        <v>-990</v>
      </c>
      <c r="K13" s="731">
        <v>-8.4626210664164626E-3</v>
      </c>
      <c r="L13" s="732"/>
      <c r="N13" s="521" t="s">
        <v>17</v>
      </c>
      <c r="O13" s="461">
        <v>777.98035137009424</v>
      </c>
      <c r="P13" s="142">
        <v>3.3542310570410211E-2</v>
      </c>
      <c r="Q13" s="461">
        <v>958.50345553217653</v>
      </c>
      <c r="R13" s="142">
        <v>4.1325491744941656E-2</v>
      </c>
      <c r="S13" s="461">
        <v>1580.2826674106791</v>
      </c>
      <c r="T13" s="142">
        <v>6.8133252884827092E-2</v>
      </c>
      <c r="U13" s="461">
        <v>2351.6494382851552</v>
      </c>
      <c r="V13" s="142">
        <v>0.10139042158683953</v>
      </c>
      <c r="W13" s="461">
        <v>1920.2156783549267</v>
      </c>
      <c r="X13" s="142">
        <v>8.2789328203627111E-2</v>
      </c>
      <c r="Y13" s="461">
        <v>3690.0612839031937</v>
      </c>
      <c r="Z13" s="142">
        <v>0.15909551107627812</v>
      </c>
      <c r="AA13" s="461">
        <v>5530.695074317553</v>
      </c>
      <c r="AB13" s="142">
        <v>0.23845369812527184</v>
      </c>
      <c r="AC13" s="461">
        <v>3137.8113071929893</v>
      </c>
      <c r="AD13" s="142">
        <v>0.13528547500185351</v>
      </c>
      <c r="AE13" s="461">
        <v>2294.6576571779151</v>
      </c>
      <c r="AF13" s="142">
        <v>9.8933243820725866E-2</v>
      </c>
      <c r="AG13" s="461">
        <v>952.14308645531059</v>
      </c>
      <c r="AH13" s="142">
        <v>4.1051266985225099E-2</v>
      </c>
      <c r="AI13" s="331">
        <v>23193.999999999993</v>
      </c>
      <c r="AJ13" s="307"/>
      <c r="AK13" s="120">
        <v>7588.6315909530313</v>
      </c>
      <c r="AL13" s="348">
        <v>0.32718080499064561</v>
      </c>
      <c r="AM13" s="120">
        <v>3246.8007436332255</v>
      </c>
      <c r="AN13" s="142">
        <v>0.13998451080595098</v>
      </c>
      <c r="AO13" s="532"/>
      <c r="AP13" s="461">
        <v>6266.8492439639376</v>
      </c>
      <c r="AQ13" s="461">
        <v>4698.5678562696703</v>
      </c>
      <c r="AR13" s="331">
        <v>133.37785971530846</v>
      </c>
      <c r="AS13" s="733"/>
      <c r="AT13" s="521" t="s">
        <v>17</v>
      </c>
      <c r="AU13" s="461"/>
      <c r="AV13" s="142" t="e">
        <v>#DIV/0!</v>
      </c>
      <c r="AW13" s="461"/>
      <c r="AX13" s="142" t="e">
        <v>#DIV/0!</v>
      </c>
      <c r="AY13" s="461"/>
      <c r="AZ13" s="142" t="e">
        <v>#DIV/0!</v>
      </c>
      <c r="BA13" s="461"/>
      <c r="BB13" s="142" t="e">
        <v>#DIV/0!</v>
      </c>
      <c r="BC13" s="461"/>
      <c r="BD13" s="142" t="e">
        <v>#DIV/0!</v>
      </c>
      <c r="BE13" s="331">
        <v>0</v>
      </c>
      <c r="BF13" s="522" t="e">
        <v>#DIV/0!</v>
      </c>
      <c r="BG13" s="733"/>
      <c r="BH13" s="521" t="s">
        <v>17</v>
      </c>
      <c r="BI13" s="461">
        <v>7642.8049528400943</v>
      </c>
      <c r="BJ13" s="142">
        <v>0.4121928151247608</v>
      </c>
      <c r="BK13" s="461">
        <v>3306.647047222059</v>
      </c>
      <c r="BL13" s="142">
        <v>0.17833454646934976</v>
      </c>
      <c r="BM13" s="461">
        <v>3886.7089826215365</v>
      </c>
      <c r="BN13" s="142">
        <v>0.2096185270987623</v>
      </c>
      <c r="BO13" s="461">
        <v>1815.8691945016128</v>
      </c>
      <c r="BP13" s="142">
        <v>9.793370886716278E-2</v>
      </c>
      <c r="BQ13" s="331">
        <v>507.95071060904837</v>
      </c>
      <c r="BR13" s="142">
        <v>2.7394868067745513E-2</v>
      </c>
      <c r="BS13" s="331">
        <v>1381.8390382196478</v>
      </c>
      <c r="BT13" s="142">
        <v>7.4525534372218802E-2</v>
      </c>
      <c r="BU13" s="331">
        <v>18541.819926013999</v>
      </c>
      <c r="BV13" s="735">
        <v>0.30199201267819514</v>
      </c>
      <c r="BW13" s="713">
        <v>0.40947263840588943</v>
      </c>
      <c r="BX13" s="521" t="s">
        <v>17</v>
      </c>
      <c r="BY13" s="331">
        <v>112.30987329115842</v>
      </c>
      <c r="BZ13" s="142">
        <v>6.0576561543877628E-3</v>
      </c>
      <c r="CA13" s="331">
        <v>741.52242828170802</v>
      </c>
      <c r="CB13" s="142">
        <v>3.9995485433878326E-2</v>
      </c>
      <c r="CC13" s="519">
        <v>718.93348001501192</v>
      </c>
      <c r="CD13" s="142">
        <v>3.8777105629155754E-2</v>
      </c>
      <c r="CE13" s="519">
        <v>2181.9225602229039</v>
      </c>
      <c r="CF13" s="142">
        <v>0.1176863283521513</v>
      </c>
      <c r="CG13" s="519">
        <v>3832.8517911754261</v>
      </c>
      <c r="CH13" s="142">
        <v>0.20673247650701268</v>
      </c>
      <c r="CI13" s="519">
        <v>2664.0921138653202</v>
      </c>
      <c r="CJ13" s="142">
        <v>0.14369310120735962</v>
      </c>
      <c r="CK13" s="519">
        <v>3878.7088212765248</v>
      </c>
      <c r="CL13" s="142">
        <v>0.20920586653474174</v>
      </c>
      <c r="CM13" s="519">
        <v>4409.8121576057356</v>
      </c>
      <c r="CN13" s="142">
        <v>0.23785198018131279</v>
      </c>
      <c r="CO13" s="331">
        <v>18540.153225733789</v>
      </c>
      <c r="CP13" s="120"/>
    </row>
    <row r="14" spans="2:94" s="119" customFormat="1" x14ac:dyDescent="0.2">
      <c r="B14" s="140">
        <v>97228</v>
      </c>
      <c r="C14" s="141" t="s">
        <v>23</v>
      </c>
      <c r="D14" s="307">
        <v>20097</v>
      </c>
      <c r="E14" s="461">
        <v>18760</v>
      </c>
      <c r="F14" s="461">
        <v>16820</v>
      </c>
      <c r="G14" s="731">
        <v>-2.1595071980004543E-2</v>
      </c>
      <c r="H14" s="461">
        <v>241</v>
      </c>
      <c r="I14" s="731">
        <v>2.6826867768974718E-3</v>
      </c>
      <c r="J14" s="135">
        <v>-2181</v>
      </c>
      <c r="K14" s="731">
        <v>-2.4277758756902017E-2</v>
      </c>
      <c r="L14" s="732"/>
      <c r="N14" s="521" t="s">
        <v>23</v>
      </c>
      <c r="O14" s="461">
        <v>448.05802788294932</v>
      </c>
      <c r="P14" s="142">
        <v>2.6638408316465464E-2</v>
      </c>
      <c r="Q14" s="461">
        <v>543.17636327776586</v>
      </c>
      <c r="R14" s="142">
        <v>3.2293481764433155E-2</v>
      </c>
      <c r="S14" s="461">
        <v>933.78008621914421</v>
      </c>
      <c r="T14" s="142">
        <v>5.5516057444657776E-2</v>
      </c>
      <c r="U14" s="461">
        <v>1617.3492740896418</v>
      </c>
      <c r="V14" s="142">
        <v>9.6156318316863318E-2</v>
      </c>
      <c r="W14" s="461">
        <v>1209.1492361596775</v>
      </c>
      <c r="X14" s="142">
        <v>7.1887588356698992E-2</v>
      </c>
      <c r="Y14" s="461">
        <v>2142.8459967343233</v>
      </c>
      <c r="Z14" s="142">
        <v>0.12739869183913927</v>
      </c>
      <c r="AA14" s="461">
        <v>4155.3004064070165</v>
      </c>
      <c r="AB14" s="142">
        <v>0.2470452084665288</v>
      </c>
      <c r="AC14" s="461">
        <v>2277.2395690790363</v>
      </c>
      <c r="AD14" s="142">
        <v>0.13538879721040639</v>
      </c>
      <c r="AE14" s="461">
        <v>2378.0333947970003</v>
      </c>
      <c r="AF14" s="142">
        <v>0.1413812957667657</v>
      </c>
      <c r="AG14" s="461">
        <v>1115.0676453534531</v>
      </c>
      <c r="AH14" s="142">
        <v>6.6294152518041174E-2</v>
      </c>
      <c r="AI14" s="331">
        <v>16820.000000000007</v>
      </c>
      <c r="AJ14" s="307"/>
      <c r="AK14" s="120">
        <v>4751.5129876291785</v>
      </c>
      <c r="AL14" s="348">
        <v>0.28249185419911871</v>
      </c>
      <c r="AM14" s="120">
        <v>3493.1010401504536</v>
      </c>
      <c r="AN14" s="142">
        <v>0.20767544828480689</v>
      </c>
      <c r="AO14" s="532"/>
      <c r="AP14" s="461">
        <v>3950.4045106816784</v>
      </c>
      <c r="AQ14" s="461">
        <v>4478.8967814507814</v>
      </c>
      <c r="AR14" s="331">
        <v>88.200391825106621</v>
      </c>
      <c r="AS14" s="733"/>
      <c r="AT14" s="521" t="s">
        <v>23</v>
      </c>
      <c r="AU14" s="461"/>
      <c r="AV14" s="142" t="e">
        <v>#DIV/0!</v>
      </c>
      <c r="AW14" s="461"/>
      <c r="AX14" s="142" t="e">
        <v>#DIV/0!</v>
      </c>
      <c r="AY14" s="461"/>
      <c r="AZ14" s="142" t="e">
        <v>#DIV/0!</v>
      </c>
      <c r="BA14" s="461"/>
      <c r="BB14" s="142" t="e">
        <v>#DIV/0!</v>
      </c>
      <c r="BC14" s="461"/>
      <c r="BD14" s="142" t="e">
        <v>#DIV/0!</v>
      </c>
      <c r="BE14" s="331">
        <v>0</v>
      </c>
      <c r="BF14" s="522" t="e">
        <v>#DIV/0!</v>
      </c>
      <c r="BG14" s="733"/>
      <c r="BH14" s="521" t="s">
        <v>23</v>
      </c>
      <c r="BI14" s="461">
        <v>4739.8613995578244</v>
      </c>
      <c r="BJ14" s="142">
        <v>0.33823066655539408</v>
      </c>
      <c r="BK14" s="461">
        <v>2593.5232368430379</v>
      </c>
      <c r="BL14" s="142">
        <v>0.18507062109583156</v>
      </c>
      <c r="BM14" s="461">
        <v>3918.9716648559211</v>
      </c>
      <c r="BN14" s="142">
        <v>0.27965298701341279</v>
      </c>
      <c r="BO14" s="461">
        <v>1166.6943508833908</v>
      </c>
      <c r="BP14" s="142">
        <v>8.325387067278274E-2</v>
      </c>
      <c r="BQ14" s="331">
        <v>402.97327117355712</v>
      </c>
      <c r="BR14" s="142">
        <v>2.875567587815012E-2</v>
      </c>
      <c r="BS14" s="331">
        <v>1191.6710731497194</v>
      </c>
      <c r="BT14" s="142">
        <v>8.5036178784428665E-2</v>
      </c>
      <c r="BU14" s="331">
        <v>14013.694996463451</v>
      </c>
      <c r="BV14" s="735">
        <v>0.3536597854106161</v>
      </c>
      <c r="BW14" s="713">
        <v>0.47669871234877431</v>
      </c>
      <c r="BX14" s="521" t="s">
        <v>23</v>
      </c>
      <c r="BY14" s="331">
        <v>190.28042448353031</v>
      </c>
      <c r="BZ14" s="142">
        <v>1.3577207685758376E-2</v>
      </c>
      <c r="CA14" s="331">
        <v>478.1370387949097</v>
      </c>
      <c r="CB14" s="142">
        <v>3.4116835168895118E-2</v>
      </c>
      <c r="CC14" s="519">
        <v>208.83292310778575</v>
      </c>
      <c r="CD14" s="142">
        <v>1.4900996654565648E-2</v>
      </c>
      <c r="CE14" s="519">
        <v>1191.6919688017565</v>
      </c>
      <c r="CF14" s="142">
        <v>8.5031602182872909E-2</v>
      </c>
      <c r="CG14" s="519">
        <v>2396.9390984875517</v>
      </c>
      <c r="CH14" s="142">
        <v>0.17103041491846555</v>
      </c>
      <c r="CI14" s="519">
        <v>2006.2664074615134</v>
      </c>
      <c r="CJ14" s="142">
        <v>0.14315448244873458</v>
      </c>
      <c r="CK14" s="519">
        <v>3919.9716548381966</v>
      </c>
      <c r="CL14" s="142">
        <v>0.27970438590560737</v>
      </c>
      <c r="CM14" s="519">
        <v>3622.5754704704837</v>
      </c>
      <c r="CN14" s="142">
        <v>0.25848407503510046</v>
      </c>
      <c r="CO14" s="331">
        <v>14014.694986445727</v>
      </c>
      <c r="CP14" s="120"/>
    </row>
    <row r="15" spans="2:94" s="119" customFormat="1" x14ac:dyDescent="0.2">
      <c r="B15" s="140">
        <v>97230</v>
      </c>
      <c r="C15" s="144" t="s">
        <v>25</v>
      </c>
      <c r="D15" s="736">
        <v>12883</v>
      </c>
      <c r="E15" s="461">
        <v>13923</v>
      </c>
      <c r="F15" s="461">
        <v>12973</v>
      </c>
      <c r="G15" s="738">
        <v>-1.403495356175477E-2</v>
      </c>
      <c r="H15" s="461">
        <v>302</v>
      </c>
      <c r="I15" s="738">
        <v>4.4616378691052011E-3</v>
      </c>
      <c r="J15" s="135">
        <v>-1252</v>
      </c>
      <c r="K15" s="738">
        <v>-1.8496591430859972E-2</v>
      </c>
      <c r="L15" s="732"/>
      <c r="N15" s="523" t="s">
        <v>25</v>
      </c>
      <c r="O15" s="461">
        <v>409.2776589511443</v>
      </c>
      <c r="P15" s="145">
        <v>3.1548420484941379E-2</v>
      </c>
      <c r="Q15" s="461">
        <v>481.50896206390075</v>
      </c>
      <c r="R15" s="145">
        <v>3.7116238500262154E-2</v>
      </c>
      <c r="S15" s="461">
        <v>909.56764497840425</v>
      </c>
      <c r="T15" s="145">
        <v>7.0112359899668894E-2</v>
      </c>
      <c r="U15" s="461">
        <v>1289.0233467602393</v>
      </c>
      <c r="V15" s="145">
        <v>9.9362009308582425E-2</v>
      </c>
      <c r="W15" s="461">
        <v>866.58316714217744</v>
      </c>
      <c r="X15" s="145">
        <v>6.6798979969334607E-2</v>
      </c>
      <c r="Y15" s="461">
        <v>1876.2930897035903</v>
      </c>
      <c r="Z15" s="145">
        <v>0.14463062435085108</v>
      </c>
      <c r="AA15" s="461">
        <v>3105.3488805895868</v>
      </c>
      <c r="AB15" s="145">
        <v>0.23937014419098035</v>
      </c>
      <c r="AC15" s="461">
        <v>1689.9707428666743</v>
      </c>
      <c r="AD15" s="145">
        <v>0.13026830670366724</v>
      </c>
      <c r="AE15" s="461">
        <v>1672.7263155299515</v>
      </c>
      <c r="AF15" s="145">
        <v>0.12893905153240978</v>
      </c>
      <c r="AG15" s="461">
        <v>672.70019141432556</v>
      </c>
      <c r="AH15" s="145">
        <v>5.1853865059302076E-2</v>
      </c>
      <c r="AI15" s="333">
        <v>12972.999999999995</v>
      </c>
      <c r="AJ15" s="307"/>
      <c r="AK15" s="120">
        <v>3955.9607798958659</v>
      </c>
      <c r="AL15" s="348">
        <v>0.30493800816278943</v>
      </c>
      <c r="AM15" s="120">
        <v>2345.4265069442772</v>
      </c>
      <c r="AN15" s="145">
        <v>0.18079291659171187</v>
      </c>
      <c r="AO15" s="532"/>
      <c r="AP15" s="461">
        <v>3414.5359875867362</v>
      </c>
      <c r="AQ15" s="461">
        <v>3132.5158475121434</v>
      </c>
      <c r="AR15" s="331">
        <v>109.00299164642932</v>
      </c>
      <c r="AS15" s="733"/>
      <c r="AT15" s="523" t="s">
        <v>25</v>
      </c>
      <c r="AU15" s="461"/>
      <c r="AV15" s="145" t="e">
        <v>#DIV/0!</v>
      </c>
      <c r="AW15" s="461"/>
      <c r="AX15" s="145" t="e">
        <v>#DIV/0!</v>
      </c>
      <c r="AY15" s="461"/>
      <c r="AZ15" s="145" t="e">
        <v>#DIV/0!</v>
      </c>
      <c r="BA15" s="461"/>
      <c r="BB15" s="145" t="e">
        <v>#DIV/0!</v>
      </c>
      <c r="BC15" s="461"/>
      <c r="BD15" s="145" t="e">
        <v>#DIV/0!</v>
      </c>
      <c r="BE15" s="333">
        <v>0</v>
      </c>
      <c r="BF15" s="524" t="e">
        <v>#DIV/0!</v>
      </c>
      <c r="BG15" s="733"/>
      <c r="BH15" s="523" t="s">
        <v>25</v>
      </c>
      <c r="BI15" s="461">
        <v>4266.2947579506554</v>
      </c>
      <c r="BJ15" s="145">
        <v>0.40916587561251716</v>
      </c>
      <c r="BK15" s="461">
        <v>1644.9823376899367</v>
      </c>
      <c r="BL15" s="145">
        <v>0.15776468264732429</v>
      </c>
      <c r="BM15" s="461">
        <v>2711.0870649762364</v>
      </c>
      <c r="BN15" s="145">
        <v>0.2600111749746104</v>
      </c>
      <c r="BO15" s="461">
        <v>915.92283883615551</v>
      </c>
      <c r="BP15" s="145">
        <v>8.7843056236910994E-2</v>
      </c>
      <c r="BQ15" s="331">
        <v>114.38638768583846</v>
      </c>
      <c r="BR15" s="145">
        <v>1.0970410890716584E-2</v>
      </c>
      <c r="BS15" s="331">
        <v>774.13640379023582</v>
      </c>
      <c r="BT15" s="145">
        <v>7.4244799637920508E-2</v>
      </c>
      <c r="BU15" s="333">
        <v>10426.809790929059</v>
      </c>
      <c r="BV15" s="739">
        <v>0.27827867160940012</v>
      </c>
      <c r="BW15" s="713">
        <v>0.43306944174015849</v>
      </c>
      <c r="BX15" s="523" t="s">
        <v>25</v>
      </c>
      <c r="BY15" s="331">
        <v>94.985147277740424</v>
      </c>
      <c r="BZ15" s="145">
        <v>9.0929408717498085E-3</v>
      </c>
      <c r="CA15" s="331">
        <v>342.517945809031</v>
      </c>
      <c r="CB15" s="145">
        <v>3.278928883110338E-2</v>
      </c>
      <c r="CC15" s="737">
        <v>611.86337046156518</v>
      </c>
      <c r="CD15" s="145">
        <v>5.8573762410751004E-2</v>
      </c>
      <c r="CE15" s="519">
        <v>1298.4931211302039</v>
      </c>
      <c r="CF15" s="145">
        <v>0.12430492041336004</v>
      </c>
      <c r="CG15" s="519">
        <v>2102.6457641229445</v>
      </c>
      <c r="CH15" s="145">
        <v>0.20128656063984102</v>
      </c>
      <c r="CI15" s="519">
        <v>1138.2684276070829</v>
      </c>
      <c r="CJ15" s="145">
        <v>0.10896658904098348</v>
      </c>
      <c r="CK15" s="519">
        <v>2710.8870697389029</v>
      </c>
      <c r="CL15" s="145">
        <v>0.25951358229776206</v>
      </c>
      <c r="CM15" s="519">
        <v>2146.3707092586365</v>
      </c>
      <c r="CN15" s="145">
        <v>0.20547235549444903</v>
      </c>
      <c r="CO15" s="333">
        <v>10446.031555406109</v>
      </c>
      <c r="CP15" s="120"/>
    </row>
    <row r="16" spans="2:94" s="147" customFormat="1" x14ac:dyDescent="0.2">
      <c r="C16" s="153" t="s">
        <v>35</v>
      </c>
      <c r="D16" s="154">
        <v>64777</v>
      </c>
      <c r="E16" s="471">
        <v>66902</v>
      </c>
      <c r="F16" s="471">
        <v>62824</v>
      </c>
      <c r="G16" s="369">
        <v>-1.2499562526870345E-2</v>
      </c>
      <c r="H16" s="471">
        <v>1341</v>
      </c>
      <c r="I16" s="369">
        <v>4.1103269613862511E-3</v>
      </c>
      <c r="J16" s="315">
        <v>-5419</v>
      </c>
      <c r="K16" s="369">
        <v>-1.6609889488256598E-2</v>
      </c>
      <c r="L16" s="740"/>
      <c r="N16" s="526" t="s">
        <v>35</v>
      </c>
      <c r="O16" s="800">
        <v>1880.2517323300101</v>
      </c>
      <c r="P16" s="155">
        <v>2.9928876421908987E-2</v>
      </c>
      <c r="Q16" s="800">
        <v>2258.2464087422736</v>
      </c>
      <c r="R16" s="155">
        <v>3.594560054664258E-2</v>
      </c>
      <c r="S16" s="800">
        <v>3988.2085586430467</v>
      </c>
      <c r="T16" s="155">
        <v>6.3482244980310812E-2</v>
      </c>
      <c r="U16" s="800">
        <v>6246.9236758784573</v>
      </c>
      <c r="V16" s="155">
        <v>9.9435306186783035E-2</v>
      </c>
      <c r="W16" s="800">
        <v>4729.6924096529365</v>
      </c>
      <c r="X16" s="155">
        <v>7.5284802140152429E-2</v>
      </c>
      <c r="Y16" s="800">
        <v>8895.8429023596564</v>
      </c>
      <c r="Z16" s="155">
        <v>0.14159943496688615</v>
      </c>
      <c r="AA16" s="800">
        <v>15189.568244231956</v>
      </c>
      <c r="AB16" s="155">
        <v>0.24177970591226214</v>
      </c>
      <c r="AC16" s="800">
        <v>8536.1458283387401</v>
      </c>
      <c r="AD16" s="155">
        <v>0.13587396263114002</v>
      </c>
      <c r="AE16" s="800">
        <v>7730.759078002724</v>
      </c>
      <c r="AF16" s="155">
        <v>0.12305423210879161</v>
      </c>
      <c r="AG16" s="800">
        <v>3368.361161820198</v>
      </c>
      <c r="AH16" s="155">
        <v>5.3615834105122218E-2</v>
      </c>
      <c r="AI16" s="335">
        <v>62824</v>
      </c>
      <c r="AJ16" s="307"/>
      <c r="AK16" s="120">
        <v>19103.322785246724</v>
      </c>
      <c r="AL16" s="348">
        <v>0.30407683027579785</v>
      </c>
      <c r="AM16" s="120">
        <v>11099.120239822922</v>
      </c>
      <c r="AN16" s="155">
        <v>0.17667006621391385</v>
      </c>
      <c r="AO16" s="532"/>
      <c r="AP16" s="800">
        <v>15960.75497987575</v>
      </c>
      <c r="AQ16" s="800">
        <v>15029.936842384348</v>
      </c>
      <c r="AR16" s="335">
        <v>106.19309413773783</v>
      </c>
      <c r="AS16" s="741"/>
      <c r="AT16" s="526" t="s">
        <v>35</v>
      </c>
      <c r="AU16" s="800">
        <v>0</v>
      </c>
      <c r="AV16" s="155" t="e">
        <v>#DIV/0!</v>
      </c>
      <c r="AW16" s="800">
        <v>0</v>
      </c>
      <c r="AX16" s="155" t="e">
        <v>#DIV/0!</v>
      </c>
      <c r="AY16" s="800">
        <v>0</v>
      </c>
      <c r="AZ16" s="155" t="e">
        <v>#DIV/0!</v>
      </c>
      <c r="BA16" s="800">
        <v>0</v>
      </c>
      <c r="BB16" s="155" t="e">
        <v>#DIV/0!</v>
      </c>
      <c r="BC16" s="800">
        <v>0</v>
      </c>
      <c r="BD16" s="155" t="e">
        <v>#DIV/0!</v>
      </c>
      <c r="BE16" s="335">
        <v>0</v>
      </c>
      <c r="BF16" s="330" t="e">
        <v>#DIV/0!</v>
      </c>
      <c r="BG16" s="733"/>
      <c r="BH16" s="526" t="s">
        <v>35</v>
      </c>
      <c r="BI16" s="800">
        <v>19676.878643479176</v>
      </c>
      <c r="BJ16" s="155">
        <v>0.38432151901370404</v>
      </c>
      <c r="BK16" s="800">
        <v>8950.9906812236986</v>
      </c>
      <c r="BL16" s="155">
        <v>0.1748274407549604</v>
      </c>
      <c r="BM16" s="800">
        <v>12790.178789915999</v>
      </c>
      <c r="BN16" s="155">
        <v>0.24981304352488662</v>
      </c>
      <c r="BO16" s="800">
        <v>4622.0797933931617</v>
      </c>
      <c r="BP16" s="155">
        <v>9.0276753716122857E-2</v>
      </c>
      <c r="BQ16" s="800">
        <v>1170.0914048258501</v>
      </c>
      <c r="BR16" s="155">
        <v>2.2853792729802456E-2</v>
      </c>
      <c r="BS16" s="800">
        <v>3988.7837874218858</v>
      </c>
      <c r="BT16" s="155">
        <v>7.7907450260523689E-2</v>
      </c>
      <c r="BU16" s="335">
        <v>51199.003100259768</v>
      </c>
      <c r="BV16" s="742">
        <v>0.31266702316193418</v>
      </c>
      <c r="BW16" s="713">
        <v>0.44085104023133559</v>
      </c>
      <c r="BX16" s="526" t="s">
        <v>35</v>
      </c>
      <c r="BY16" s="800">
        <v>477.76387877618697</v>
      </c>
      <c r="BZ16" s="155">
        <v>9.3283089715403382E-3</v>
      </c>
      <c r="CA16" s="800">
        <v>1887.8823558598806</v>
      </c>
      <c r="CB16" s="155">
        <v>3.6860781443944939E-2</v>
      </c>
      <c r="CC16" s="800">
        <v>1657.2063891912146</v>
      </c>
      <c r="CD16" s="155">
        <v>3.2356848047167375E-2</v>
      </c>
      <c r="CE16" s="800">
        <v>5453.3810198118144</v>
      </c>
      <c r="CF16" s="155">
        <v>0.106476913287472</v>
      </c>
      <c r="CG16" s="800">
        <v>9935.0614650700936</v>
      </c>
      <c r="CH16" s="155">
        <v>0.19398143542122745</v>
      </c>
      <c r="CI16" s="800">
        <v>7013.0459720297094</v>
      </c>
      <c r="CJ16" s="155">
        <v>0.13692927105809127</v>
      </c>
      <c r="CK16" s="800">
        <v>12782.978623315928</v>
      </c>
      <c r="CL16" s="155">
        <v>0.24958683456843567</v>
      </c>
      <c r="CM16" s="800">
        <v>12009.23843459526</v>
      </c>
      <c r="CN16" s="155">
        <v>0.23447960720212085</v>
      </c>
      <c r="CO16" s="335">
        <v>51216.558138650093</v>
      </c>
      <c r="CP16" s="120"/>
    </row>
    <row r="17" spans="2:94" s="119" customFormat="1" x14ac:dyDescent="0.2">
      <c r="B17" s="140">
        <v>97201</v>
      </c>
      <c r="C17" s="158" t="s">
        <v>32</v>
      </c>
      <c r="D17" s="743">
        <v>1761</v>
      </c>
      <c r="E17" s="461">
        <v>1723</v>
      </c>
      <c r="F17" s="461">
        <v>1871</v>
      </c>
      <c r="G17" s="745">
        <v>1.6617782439939166E-2</v>
      </c>
      <c r="H17" s="461">
        <v>40</v>
      </c>
      <c r="I17" s="745">
        <v>4.49129255133491E-3</v>
      </c>
      <c r="J17" s="135">
        <v>108</v>
      </c>
      <c r="K17" s="745">
        <v>1.2126489888604257E-2</v>
      </c>
      <c r="L17" s="732"/>
      <c r="N17" s="527" t="s">
        <v>32</v>
      </c>
      <c r="O17" s="461">
        <v>57</v>
      </c>
      <c r="P17" s="159">
        <v>3.0464991982896848E-2</v>
      </c>
      <c r="Q17" s="461">
        <v>71</v>
      </c>
      <c r="R17" s="159">
        <v>3.7947621592731157E-2</v>
      </c>
      <c r="S17" s="461">
        <v>125</v>
      </c>
      <c r="T17" s="159">
        <v>6.6809192944949219E-2</v>
      </c>
      <c r="U17" s="461">
        <v>202</v>
      </c>
      <c r="V17" s="159">
        <v>0.10796365579903795</v>
      </c>
      <c r="W17" s="461">
        <v>119</v>
      </c>
      <c r="X17" s="159">
        <v>6.3602351683591657E-2</v>
      </c>
      <c r="Y17" s="461">
        <v>219</v>
      </c>
      <c r="Z17" s="159">
        <v>0.11704970603955105</v>
      </c>
      <c r="AA17" s="461">
        <v>456</v>
      </c>
      <c r="AB17" s="159">
        <v>0.24371993586317478</v>
      </c>
      <c r="AC17" s="461">
        <v>257</v>
      </c>
      <c r="AD17" s="159">
        <v>0.1373597006948156</v>
      </c>
      <c r="AE17" s="461">
        <v>254</v>
      </c>
      <c r="AF17" s="159">
        <v>0.13575628006413681</v>
      </c>
      <c r="AG17" s="461">
        <v>111</v>
      </c>
      <c r="AH17" s="159">
        <v>5.9326563335114914E-2</v>
      </c>
      <c r="AI17" s="336">
        <v>1871</v>
      </c>
      <c r="AJ17" s="307"/>
      <c r="AK17" s="120">
        <v>574</v>
      </c>
      <c r="AL17" s="348">
        <v>0.30678781400320687</v>
      </c>
      <c r="AM17" s="120">
        <v>365</v>
      </c>
      <c r="AN17" s="159">
        <v>0.19508284339925172</v>
      </c>
      <c r="AO17" s="532"/>
      <c r="AP17" s="461">
        <v>495</v>
      </c>
      <c r="AQ17" s="461">
        <v>489</v>
      </c>
      <c r="AR17" s="331">
        <v>101.22699386503066</v>
      </c>
      <c r="AS17" s="733"/>
      <c r="AT17" s="527" t="s">
        <v>32</v>
      </c>
      <c r="AU17" s="461"/>
      <c r="AV17" s="159" t="e">
        <v>#DIV/0!</v>
      </c>
      <c r="AW17" s="461"/>
      <c r="AX17" s="159" t="e">
        <v>#DIV/0!</v>
      </c>
      <c r="AY17" s="461"/>
      <c r="AZ17" s="159" t="e">
        <v>#DIV/0!</v>
      </c>
      <c r="BA17" s="461"/>
      <c r="BB17" s="159" t="e">
        <v>#DIV/0!</v>
      </c>
      <c r="BC17" s="461"/>
      <c r="BD17" s="159" t="e">
        <v>#DIV/0!</v>
      </c>
      <c r="BE17" s="336">
        <v>0</v>
      </c>
      <c r="BF17" s="520" t="e">
        <v>#DIV/0!</v>
      </c>
      <c r="BG17" s="733"/>
      <c r="BH17" s="527" t="s">
        <v>32</v>
      </c>
      <c r="BI17" s="461">
        <v>546</v>
      </c>
      <c r="BJ17" s="159">
        <v>0.36087243886318571</v>
      </c>
      <c r="BK17" s="461">
        <v>250</v>
      </c>
      <c r="BL17" s="159">
        <v>0.16523463317911435</v>
      </c>
      <c r="BM17" s="461">
        <v>424</v>
      </c>
      <c r="BN17" s="159">
        <v>0.28023793787177792</v>
      </c>
      <c r="BO17" s="461">
        <v>120</v>
      </c>
      <c r="BP17" s="159">
        <v>7.9312623925974879E-2</v>
      </c>
      <c r="BQ17" s="331">
        <v>22</v>
      </c>
      <c r="BR17" s="159">
        <v>1.4540647719762063E-2</v>
      </c>
      <c r="BS17" s="331">
        <v>151</v>
      </c>
      <c r="BT17" s="159">
        <v>9.9801718440185067E-2</v>
      </c>
      <c r="BU17" s="336">
        <v>1513</v>
      </c>
      <c r="BV17" s="734">
        <v>0.314070351758794</v>
      </c>
      <c r="BW17" s="713">
        <v>0.47389292795769994</v>
      </c>
      <c r="BX17" s="527" t="s">
        <v>32</v>
      </c>
      <c r="BY17" s="331">
        <v>10</v>
      </c>
      <c r="BZ17" s="159">
        <v>6.6006600660066007E-3</v>
      </c>
      <c r="CA17" s="331">
        <v>50</v>
      </c>
      <c r="CB17" s="159">
        <v>3.3003300330033E-2</v>
      </c>
      <c r="CC17" s="744">
        <v>10</v>
      </c>
      <c r="CD17" s="159">
        <v>6.6006600660066007E-3</v>
      </c>
      <c r="CE17" s="519">
        <v>105</v>
      </c>
      <c r="CF17" s="159">
        <v>6.9306930693069313E-2</v>
      </c>
      <c r="CG17" s="519">
        <v>280</v>
      </c>
      <c r="CH17" s="159">
        <v>0.18481848184818481</v>
      </c>
      <c r="CI17" s="519">
        <v>295</v>
      </c>
      <c r="CJ17" s="159">
        <v>0.19471947194719472</v>
      </c>
      <c r="CK17" s="519">
        <v>440</v>
      </c>
      <c r="CL17" s="159">
        <v>0.29042904290429045</v>
      </c>
      <c r="CM17" s="519">
        <v>325</v>
      </c>
      <c r="CN17" s="159">
        <v>0.21452145214521451</v>
      </c>
      <c r="CO17" s="336">
        <v>1515</v>
      </c>
      <c r="CP17" s="120"/>
    </row>
    <row r="18" spans="2:94" s="119" customFormat="1" x14ac:dyDescent="0.2">
      <c r="B18" s="140">
        <v>97203</v>
      </c>
      <c r="C18" s="141" t="s">
        <v>1</v>
      </c>
      <c r="D18" s="307">
        <v>4184</v>
      </c>
      <c r="E18" s="461">
        <v>3764</v>
      </c>
      <c r="F18" s="461">
        <v>3521</v>
      </c>
      <c r="G18" s="731">
        <v>-1.3258754279740548E-2</v>
      </c>
      <c r="H18" s="461">
        <v>-6</v>
      </c>
      <c r="I18" s="731">
        <v>-3.2737664888248268E-4</v>
      </c>
      <c r="J18" s="135">
        <v>-237</v>
      </c>
      <c r="K18" s="731">
        <v>-1.2931377630858065E-2</v>
      </c>
      <c r="L18" s="732"/>
      <c r="N18" s="521" t="s">
        <v>1</v>
      </c>
      <c r="O18" s="461">
        <v>94.62756388483389</v>
      </c>
      <c r="P18" s="142">
        <v>2.6875195650336248E-2</v>
      </c>
      <c r="Q18" s="461">
        <v>109.26069232063296</v>
      </c>
      <c r="R18" s="142">
        <v>3.1031153740594432E-2</v>
      </c>
      <c r="S18" s="461">
        <v>215.59475895410608</v>
      </c>
      <c r="T18" s="142">
        <v>6.1231115863137224E-2</v>
      </c>
      <c r="U18" s="461">
        <v>307.29569715178013</v>
      </c>
      <c r="V18" s="142">
        <v>8.7275119895421832E-2</v>
      </c>
      <c r="W18" s="461">
        <v>238.03222255566459</v>
      </c>
      <c r="X18" s="142">
        <v>6.7603584934866429E-2</v>
      </c>
      <c r="Y18" s="461">
        <v>448.74927203117102</v>
      </c>
      <c r="Z18" s="142">
        <v>0.12744938143458426</v>
      </c>
      <c r="AA18" s="461">
        <v>848.7214492763452</v>
      </c>
      <c r="AB18" s="142">
        <v>0.24104556923497458</v>
      </c>
      <c r="AC18" s="461">
        <v>462.40685857125015</v>
      </c>
      <c r="AD18" s="142">
        <v>0.13132827565215857</v>
      </c>
      <c r="AE18" s="461">
        <v>578.64323416923867</v>
      </c>
      <c r="AF18" s="142">
        <v>0.16434059476547541</v>
      </c>
      <c r="AG18" s="461">
        <v>217.66825108497596</v>
      </c>
      <c r="AH18" s="142">
        <v>6.1820008828451019E-2</v>
      </c>
      <c r="AI18" s="331">
        <v>3520.9999999999986</v>
      </c>
      <c r="AJ18" s="307"/>
      <c r="AK18" s="120">
        <v>964.81093486701764</v>
      </c>
      <c r="AL18" s="348">
        <v>0.27401617008435619</v>
      </c>
      <c r="AM18" s="120">
        <v>796.31148525421463</v>
      </c>
      <c r="AN18" s="142">
        <v>0.22616060359392642</v>
      </c>
      <c r="AO18" s="532"/>
      <c r="AP18" s="461">
        <v>799.94435449034847</v>
      </c>
      <c r="AQ18" s="461">
        <v>1031.4170821227194</v>
      </c>
      <c r="AR18" s="331">
        <v>77.557795808851068</v>
      </c>
      <c r="AS18" s="733"/>
      <c r="AT18" s="521" t="s">
        <v>1</v>
      </c>
      <c r="AU18" s="461"/>
      <c r="AV18" s="142" t="e">
        <v>#DIV/0!</v>
      </c>
      <c r="AW18" s="461"/>
      <c r="AX18" s="142" t="e">
        <v>#DIV/0!</v>
      </c>
      <c r="AY18" s="461"/>
      <c r="AZ18" s="142" t="e">
        <v>#DIV/0!</v>
      </c>
      <c r="BA18" s="461"/>
      <c r="BB18" s="142" t="e">
        <v>#DIV/0!</v>
      </c>
      <c r="BC18" s="461"/>
      <c r="BD18" s="142" t="e">
        <v>#DIV/0!</v>
      </c>
      <c r="BE18" s="331">
        <v>0</v>
      </c>
      <c r="BF18" s="522" t="e">
        <v>#DIV/0!</v>
      </c>
      <c r="BG18" s="733"/>
      <c r="BH18" s="521" t="s">
        <v>1</v>
      </c>
      <c r="BI18" s="461">
        <v>1045.7809122117724</v>
      </c>
      <c r="BJ18" s="142">
        <v>0.35873526476833839</v>
      </c>
      <c r="BK18" s="461">
        <v>470.21119373700964</v>
      </c>
      <c r="BL18" s="142">
        <v>0.16129701270367455</v>
      </c>
      <c r="BM18" s="461">
        <v>947.52047909080488</v>
      </c>
      <c r="BN18" s="142">
        <v>0.32502889082300501</v>
      </c>
      <c r="BO18" s="461">
        <v>192.18175345682758</v>
      </c>
      <c r="BP18" s="142">
        <v>6.5924297723286077E-2</v>
      </c>
      <c r="BQ18" s="331">
        <v>50.728178577436722</v>
      </c>
      <c r="BR18" s="142">
        <v>1.7401337470105967E-2</v>
      </c>
      <c r="BS18" s="331">
        <v>208.76596568406654</v>
      </c>
      <c r="BT18" s="142">
        <v>7.1613196511589955E-2</v>
      </c>
      <c r="BU18" s="331">
        <v>2915.1884827579179</v>
      </c>
      <c r="BV18" s="735">
        <v>0.3101673101673102</v>
      </c>
      <c r="BW18" s="713">
        <v>0.47996772252798703</v>
      </c>
      <c r="BX18" s="521" t="s">
        <v>1</v>
      </c>
      <c r="BY18" s="331">
        <v>39.021675828797498</v>
      </c>
      <c r="BZ18" s="142">
        <v>1.3243712488770673E-2</v>
      </c>
      <c r="CA18" s="331">
        <v>97.55418957199376</v>
      </c>
      <c r="CB18" s="142">
        <v>3.310928122192669E-2</v>
      </c>
      <c r="CC18" s="519">
        <v>42.923843411677254</v>
      </c>
      <c r="CD18" s="142">
        <v>1.4568083737647742E-2</v>
      </c>
      <c r="CE18" s="519">
        <v>179.49970881246847</v>
      </c>
      <c r="CF18" s="142">
        <v>6.0921077448345087E-2</v>
      </c>
      <c r="CG18" s="519">
        <v>561.91213193468411</v>
      </c>
      <c r="CH18" s="142">
        <v>0.19070945983829773</v>
      </c>
      <c r="CI18" s="519">
        <v>558.00996435180434</v>
      </c>
      <c r="CJ18" s="142">
        <v>0.18938508858942066</v>
      </c>
      <c r="CK18" s="519">
        <v>929.00966474001245</v>
      </c>
      <c r="CL18" s="142">
        <v>0.31530006433055613</v>
      </c>
      <c r="CM18" s="519">
        <v>538.49912643740549</v>
      </c>
      <c r="CN18" s="142">
        <v>0.18276323234503528</v>
      </c>
      <c r="CO18" s="331">
        <v>2946.4303050888434</v>
      </c>
      <c r="CP18" s="120"/>
    </row>
    <row r="19" spans="2:94" s="119" customFormat="1" x14ac:dyDescent="0.2">
      <c r="B19" s="140">
        <v>97211</v>
      </c>
      <c r="C19" s="141" t="s">
        <v>30</v>
      </c>
      <c r="D19" s="307">
        <v>880</v>
      </c>
      <c r="E19" s="461">
        <v>678</v>
      </c>
      <c r="F19" s="461">
        <v>634</v>
      </c>
      <c r="G19" s="731">
        <v>-1.3330024411364882E-2</v>
      </c>
      <c r="H19" s="461">
        <v>-12</v>
      </c>
      <c r="I19" s="731">
        <v>-3.6354612030995133E-3</v>
      </c>
      <c r="J19" s="135">
        <v>-32</v>
      </c>
      <c r="K19" s="731">
        <v>-9.69456320826537E-3</v>
      </c>
      <c r="L19" s="732"/>
      <c r="N19" s="521" t="s">
        <v>30</v>
      </c>
      <c r="O19" s="461">
        <v>7.3935860058309046</v>
      </c>
      <c r="P19" s="142">
        <v>1.1661807580174927E-2</v>
      </c>
      <c r="Q19" s="461">
        <v>24.953352769679299</v>
      </c>
      <c r="R19" s="142">
        <v>3.9358600583090368E-2</v>
      </c>
      <c r="S19" s="461">
        <v>23.104956268221574</v>
      </c>
      <c r="T19" s="142">
        <v>3.6443148688046642E-2</v>
      </c>
      <c r="U19" s="461">
        <v>44.361516034985421</v>
      </c>
      <c r="V19" s="142">
        <v>6.9970845481049551E-2</v>
      </c>
      <c r="W19" s="461">
        <v>49.906705539358597</v>
      </c>
      <c r="X19" s="142">
        <v>7.8717201166180736E-2</v>
      </c>
      <c r="Y19" s="461">
        <v>69.314868804664727</v>
      </c>
      <c r="Z19" s="142">
        <v>0.10932944606413993</v>
      </c>
      <c r="AA19" s="461">
        <v>130.31195335276968</v>
      </c>
      <c r="AB19" s="142">
        <v>0.20553935860058306</v>
      </c>
      <c r="AC19" s="461">
        <v>94.268221574344025</v>
      </c>
      <c r="AD19" s="142">
        <v>0.14868804664723029</v>
      </c>
      <c r="AE19" s="461">
        <v>110.90379008746356</v>
      </c>
      <c r="AF19" s="142">
        <v>0.17492711370262387</v>
      </c>
      <c r="AG19" s="461">
        <v>79.481049562682216</v>
      </c>
      <c r="AH19" s="142">
        <v>0.12536443148688045</v>
      </c>
      <c r="AI19" s="331">
        <v>634.00000000000011</v>
      </c>
      <c r="AJ19" s="307"/>
      <c r="AK19" s="120">
        <v>149.72011661807579</v>
      </c>
      <c r="AL19" s="348">
        <v>0.23615160349854225</v>
      </c>
      <c r="AM19" s="120">
        <v>190.38483965014578</v>
      </c>
      <c r="AN19" s="142">
        <v>0.30029154518950429</v>
      </c>
      <c r="AO19" s="532"/>
      <c r="AP19" s="461">
        <v>116.44897959183672</v>
      </c>
      <c r="AQ19" s="461">
        <v>231.04956268221576</v>
      </c>
      <c r="AR19" s="331">
        <v>50.399999999999991</v>
      </c>
      <c r="AS19" s="733"/>
      <c r="AT19" s="521" t="s">
        <v>30</v>
      </c>
      <c r="AU19" s="461"/>
      <c r="AV19" s="142" t="e">
        <v>#DIV/0!</v>
      </c>
      <c r="AW19" s="461"/>
      <c r="AX19" s="142" t="e">
        <v>#DIV/0!</v>
      </c>
      <c r="AY19" s="461"/>
      <c r="AZ19" s="142" t="e">
        <v>#DIV/0!</v>
      </c>
      <c r="BA19" s="461"/>
      <c r="BB19" s="142" t="e">
        <v>#DIV/0!</v>
      </c>
      <c r="BC19" s="461"/>
      <c r="BD19" s="142" t="e">
        <v>#DIV/0!</v>
      </c>
      <c r="BE19" s="331">
        <v>0</v>
      </c>
      <c r="BF19" s="522" t="e">
        <v>#DIV/0!</v>
      </c>
      <c r="BG19" s="733"/>
      <c r="BH19" s="521" t="s">
        <v>30</v>
      </c>
      <c r="BI19" s="461">
        <v>192.23323615160348</v>
      </c>
      <c r="BJ19" s="142">
        <v>0.34957983193277303</v>
      </c>
      <c r="BK19" s="461">
        <v>72.087463556851333</v>
      </c>
      <c r="BL19" s="142">
        <v>0.13109243697478995</v>
      </c>
      <c r="BM19" s="461">
        <v>198.70262390670555</v>
      </c>
      <c r="BN19" s="142">
        <v>0.36134453781512604</v>
      </c>
      <c r="BO19" s="461">
        <v>24.029154518950435</v>
      </c>
      <c r="BP19" s="142">
        <v>4.3697478991596629E-2</v>
      </c>
      <c r="BQ19" s="331">
        <v>26.801749271137027</v>
      </c>
      <c r="BR19" s="142">
        <v>4.8739495798319328E-2</v>
      </c>
      <c r="BS19" s="331">
        <v>36.043731778425659</v>
      </c>
      <c r="BT19" s="142">
        <v>6.5546218487394961E-2</v>
      </c>
      <c r="BU19" s="331">
        <v>549.89795918367349</v>
      </c>
      <c r="BV19" s="735">
        <v>0.27272727272727282</v>
      </c>
      <c r="BW19" s="713">
        <v>0.51932773109243691</v>
      </c>
      <c r="BX19" s="521" t="s">
        <v>30</v>
      </c>
      <c r="BY19" s="331">
        <v>9.2419825072886201</v>
      </c>
      <c r="BZ19" s="142">
        <v>1.6393442622950821E-2</v>
      </c>
      <c r="CA19" s="331">
        <v>9.2419825072886201</v>
      </c>
      <c r="CB19" s="142">
        <v>1.6393442622950821E-2</v>
      </c>
      <c r="CC19" s="519">
        <v>0</v>
      </c>
      <c r="CD19" s="142">
        <v>0</v>
      </c>
      <c r="CE19" s="519">
        <v>32.346938775510168</v>
      </c>
      <c r="CF19" s="142">
        <v>5.737704918032787E-2</v>
      </c>
      <c r="CG19" s="519">
        <v>92.419825072886198</v>
      </c>
      <c r="CH19" s="142">
        <v>0.16393442622950821</v>
      </c>
      <c r="CI19" s="519">
        <v>101.66180758017482</v>
      </c>
      <c r="CJ19" s="142">
        <v>0.18032786885245905</v>
      </c>
      <c r="CK19" s="519">
        <v>175.59766763848378</v>
      </c>
      <c r="CL19" s="142">
        <v>0.31147540983606559</v>
      </c>
      <c r="CM19" s="519">
        <v>143.2507288629736</v>
      </c>
      <c r="CN19" s="142">
        <v>0.25409836065573771</v>
      </c>
      <c r="CO19" s="331">
        <v>563.76093294460577</v>
      </c>
      <c r="CP19" s="120"/>
    </row>
    <row r="20" spans="2:94" s="119" customFormat="1" x14ac:dyDescent="0.2">
      <c r="B20" s="140">
        <v>97214</v>
      </c>
      <c r="C20" s="141" t="s">
        <v>11</v>
      </c>
      <c r="D20" s="307">
        <v>8234</v>
      </c>
      <c r="E20" s="461">
        <v>7588</v>
      </c>
      <c r="F20" s="461">
        <v>7082</v>
      </c>
      <c r="G20" s="731">
        <v>-1.3707524113156899E-2</v>
      </c>
      <c r="H20" s="461">
        <v>7</v>
      </c>
      <c r="I20" s="731">
        <v>1.8962978022153814E-4</v>
      </c>
      <c r="J20" s="135">
        <v>-513</v>
      </c>
      <c r="K20" s="731">
        <v>-1.3897153893378438E-2</v>
      </c>
      <c r="L20" s="732"/>
      <c r="N20" s="521" t="s">
        <v>11</v>
      </c>
      <c r="O20" s="461">
        <v>192.39734319281172</v>
      </c>
      <c r="P20" s="142">
        <v>2.7167091668005051E-2</v>
      </c>
      <c r="Q20" s="461">
        <v>221.99693445324428</v>
      </c>
      <c r="R20" s="142">
        <v>3.1346644232313516E-2</v>
      </c>
      <c r="S20" s="461">
        <v>384.79468638562338</v>
      </c>
      <c r="T20" s="142">
        <v>5.4334183336010096E-2</v>
      </c>
      <c r="U20" s="461">
        <v>660.07088510764629</v>
      </c>
      <c r="V20" s="142">
        <v>9.3204022184078861E-2</v>
      </c>
      <c r="W20" s="461">
        <v>493.36674731886274</v>
      </c>
      <c r="X20" s="142">
        <v>6.9664889483036271E-2</v>
      </c>
      <c r="Y20" s="461">
        <v>857.45512859273435</v>
      </c>
      <c r="Z20" s="142">
        <v>0.12107527938332881</v>
      </c>
      <c r="AA20" s="461">
        <v>1699.1238085132379</v>
      </c>
      <c r="AB20" s="142">
        <v>0.23992146406569306</v>
      </c>
      <c r="AC20" s="461">
        <v>986.82735603158301</v>
      </c>
      <c r="AD20" s="142">
        <v>0.13934303248116114</v>
      </c>
      <c r="AE20" s="461">
        <v>1084.5194159615614</v>
      </c>
      <c r="AF20" s="142">
        <v>0.15313744930267745</v>
      </c>
      <c r="AG20" s="461">
        <v>501.44769444269309</v>
      </c>
      <c r="AH20" s="142">
        <v>7.0805943863695736E-2</v>
      </c>
      <c r="AI20" s="331">
        <v>7081.9999999999982</v>
      </c>
      <c r="AJ20" s="307"/>
      <c r="AK20" s="120">
        <v>1952.6265964581885</v>
      </c>
      <c r="AL20" s="348">
        <v>0.27571683090344379</v>
      </c>
      <c r="AM20" s="120">
        <v>1585.9671104042545</v>
      </c>
      <c r="AN20" s="142">
        <v>0.22394339316637318</v>
      </c>
      <c r="AO20" s="532"/>
      <c r="AP20" s="461">
        <v>1608.257867254054</v>
      </c>
      <c r="AQ20" s="461">
        <v>2061.6411468196129</v>
      </c>
      <c r="AR20" s="331">
        <v>78.008622874792252</v>
      </c>
      <c r="AS20" s="733"/>
      <c r="AT20" s="521" t="s">
        <v>11</v>
      </c>
      <c r="AU20" s="461"/>
      <c r="AV20" s="142" t="e">
        <v>#DIV/0!</v>
      </c>
      <c r="AW20" s="461"/>
      <c r="AX20" s="142" t="e">
        <v>#DIV/0!</v>
      </c>
      <c r="AY20" s="461"/>
      <c r="AZ20" s="142" t="e">
        <v>#DIV/0!</v>
      </c>
      <c r="BA20" s="461"/>
      <c r="BB20" s="142" t="e">
        <v>#DIV/0!</v>
      </c>
      <c r="BC20" s="461"/>
      <c r="BD20" s="142" t="e">
        <v>#DIV/0!</v>
      </c>
      <c r="BE20" s="331">
        <v>0</v>
      </c>
      <c r="BF20" s="522" t="e">
        <v>#DIV/0!</v>
      </c>
      <c r="BG20" s="733"/>
      <c r="BH20" s="521" t="s">
        <v>11</v>
      </c>
      <c r="BI20" s="461">
        <v>2138.2648648329614</v>
      </c>
      <c r="BJ20" s="142">
        <v>0.36302549528511707</v>
      </c>
      <c r="BK20" s="461">
        <v>844.61523027599583</v>
      </c>
      <c r="BL20" s="142">
        <v>0.14339517397450624</v>
      </c>
      <c r="BM20" s="461">
        <v>1775.3910857004721</v>
      </c>
      <c r="BN20" s="142">
        <v>0.30141833166282889</v>
      </c>
      <c r="BO20" s="461">
        <v>385.78133942763782</v>
      </c>
      <c r="BP20" s="142">
        <v>6.5496311575233446E-2</v>
      </c>
      <c r="BQ20" s="331">
        <v>132.25173394158537</v>
      </c>
      <c r="BR20" s="142">
        <v>2.2453135720494614E-2</v>
      </c>
      <c r="BS20" s="331">
        <v>613.81887106792828</v>
      </c>
      <c r="BT20" s="142">
        <v>0.1042115517818198</v>
      </c>
      <c r="BU20" s="331">
        <v>5890.1231252465805</v>
      </c>
      <c r="BV20" s="735">
        <v>0.28315426813867428</v>
      </c>
      <c r="BW20" s="713">
        <v>0.49357933074037674</v>
      </c>
      <c r="BX20" s="521" t="s">
        <v>11</v>
      </c>
      <c r="BY20" s="331">
        <v>138.13142588201879</v>
      </c>
      <c r="BZ20" s="142">
        <v>2.3408392152234048E-2</v>
      </c>
      <c r="CA20" s="331">
        <v>209.17044490705703</v>
      </c>
      <c r="CB20" s="142">
        <v>3.5446993830525846E-2</v>
      </c>
      <c r="CC20" s="519">
        <v>82.878855529211293</v>
      </c>
      <c r="CD20" s="142">
        <v>1.4045035291340432E-2</v>
      </c>
      <c r="CE20" s="519">
        <v>351.30211803933776</v>
      </c>
      <c r="CF20" s="142">
        <v>5.9533286436925958E-2</v>
      </c>
      <c r="CG20" s="519">
        <v>1041.9592474494318</v>
      </c>
      <c r="CH20" s="142">
        <v>0.17657524719809622</v>
      </c>
      <c r="CI20" s="519">
        <v>963.08063917048241</v>
      </c>
      <c r="CJ20" s="142">
        <v>0.16320811236092184</v>
      </c>
      <c r="CK20" s="519">
        <v>1871.0696132347703</v>
      </c>
      <c r="CL20" s="142">
        <v>0.31708013561039966</v>
      </c>
      <c r="CM20" s="519">
        <v>1243.3437381847821</v>
      </c>
      <c r="CN20" s="142">
        <v>0.21070279711955603</v>
      </c>
      <c r="CO20" s="331">
        <v>5900.936082397091</v>
      </c>
      <c r="CP20" s="120"/>
    </row>
    <row r="21" spans="2:94" s="119" customFormat="1" x14ac:dyDescent="0.2">
      <c r="B21" s="140">
        <v>97215</v>
      </c>
      <c r="C21" s="141" t="s">
        <v>12</v>
      </c>
      <c r="D21" s="307">
        <v>1389</v>
      </c>
      <c r="E21" s="461">
        <v>1239</v>
      </c>
      <c r="F21" s="461">
        <v>1089</v>
      </c>
      <c r="G21" s="731">
        <v>-2.5478747584505967E-2</v>
      </c>
      <c r="H21" s="461">
        <v>5</v>
      </c>
      <c r="I21" s="731">
        <v>8.4929158615019886E-4</v>
      </c>
      <c r="J21" s="135">
        <v>-155</v>
      </c>
      <c r="K21" s="731">
        <v>-2.6328039170656167E-2</v>
      </c>
      <c r="L21" s="732"/>
      <c r="N21" s="521" t="s">
        <v>12</v>
      </c>
      <c r="O21" s="461">
        <v>22.060773480663059</v>
      </c>
      <c r="P21" s="142">
        <v>2.0257826887661139E-2</v>
      </c>
      <c r="Q21" s="461">
        <v>35.096685082873051</v>
      </c>
      <c r="R21" s="142">
        <v>3.2228360957642727E-2</v>
      </c>
      <c r="S21" s="461">
        <v>57.15745856353611</v>
      </c>
      <c r="T21" s="142">
        <v>5.2486187845303865E-2</v>
      </c>
      <c r="U21" s="461">
        <v>81.223756906077625</v>
      </c>
      <c r="V21" s="142">
        <v>7.4585635359116012E-2</v>
      </c>
      <c r="W21" s="461">
        <v>78.215469613259941</v>
      </c>
      <c r="X21" s="142">
        <v>7.18232044198895E-2</v>
      </c>
      <c r="Y21" s="461">
        <v>127.35082872928221</v>
      </c>
      <c r="Z21" s="142">
        <v>0.11694290976058931</v>
      </c>
      <c r="AA21" s="461">
        <v>246.67955801105057</v>
      </c>
      <c r="AB21" s="142">
        <v>0.22651933701657456</v>
      </c>
      <c r="AC21" s="461">
        <v>177.48895027624371</v>
      </c>
      <c r="AD21" s="142">
        <v>0.16298342541436464</v>
      </c>
      <c r="AE21" s="461">
        <v>168.46408839779065</v>
      </c>
      <c r="AF21" s="142">
        <v>0.15469613259668508</v>
      </c>
      <c r="AG21" s="461">
        <v>95.262430939226846</v>
      </c>
      <c r="AH21" s="142">
        <v>8.7476979742173097E-2</v>
      </c>
      <c r="AI21" s="331">
        <v>1089.0000000000039</v>
      </c>
      <c r="AJ21" s="307"/>
      <c r="AK21" s="120">
        <v>273.75414364640983</v>
      </c>
      <c r="AL21" s="348">
        <v>0.25138121546961323</v>
      </c>
      <c r="AM21" s="120">
        <v>263.72651933701752</v>
      </c>
      <c r="AN21" s="142">
        <v>0.24217311233885819</v>
      </c>
      <c r="AO21" s="532"/>
      <c r="AP21" s="461">
        <v>220.60773480663059</v>
      </c>
      <c r="AQ21" s="461">
        <v>357.98618784530515</v>
      </c>
      <c r="AR21" s="331">
        <v>61.624649859943972</v>
      </c>
      <c r="AS21" s="733"/>
      <c r="AT21" s="521" t="s">
        <v>12</v>
      </c>
      <c r="AU21" s="461"/>
      <c r="AV21" s="142" t="e">
        <v>#DIV/0!</v>
      </c>
      <c r="AW21" s="461"/>
      <c r="AX21" s="142" t="e">
        <v>#DIV/0!</v>
      </c>
      <c r="AY21" s="461"/>
      <c r="AZ21" s="142" t="e">
        <v>#DIV/0!</v>
      </c>
      <c r="BA21" s="461"/>
      <c r="BB21" s="142" t="e">
        <v>#DIV/0!</v>
      </c>
      <c r="BC21" s="461"/>
      <c r="BD21" s="142" t="e">
        <v>#DIV/0!</v>
      </c>
      <c r="BE21" s="331">
        <v>0</v>
      </c>
      <c r="BF21" s="522" t="e">
        <v>#DIV/0!</v>
      </c>
      <c r="BG21" s="733"/>
      <c r="BH21" s="521" t="s">
        <v>12</v>
      </c>
      <c r="BI21" s="461">
        <v>315.87016574585755</v>
      </c>
      <c r="BJ21" s="142">
        <v>0.33834586466165417</v>
      </c>
      <c r="BK21" s="461">
        <v>133.36740331491762</v>
      </c>
      <c r="BL21" s="142">
        <v>0.14285714285714288</v>
      </c>
      <c r="BM21" s="461">
        <v>308.85082872928285</v>
      </c>
      <c r="BN21" s="142">
        <v>0.33082706766917291</v>
      </c>
      <c r="BO21" s="461">
        <v>61.168508287293037</v>
      </c>
      <c r="BP21" s="142">
        <v>6.5520945220193333E-2</v>
      </c>
      <c r="BQ21" s="331">
        <v>17.046961325966912</v>
      </c>
      <c r="BR21" s="142">
        <v>1.8259935553168634E-2</v>
      </c>
      <c r="BS21" s="331">
        <v>97.267955801105302</v>
      </c>
      <c r="BT21" s="142">
        <v>0.10418904403866808</v>
      </c>
      <c r="BU21" s="331">
        <v>933.57182320442325</v>
      </c>
      <c r="BV21" s="735">
        <v>0.296875</v>
      </c>
      <c r="BW21" s="713">
        <v>0.51879699248120292</v>
      </c>
      <c r="BX21" s="521" t="s">
        <v>12</v>
      </c>
      <c r="BY21" s="331">
        <v>0</v>
      </c>
      <c r="BZ21" s="142">
        <v>0</v>
      </c>
      <c r="CA21" s="331">
        <v>15.041436464088392</v>
      </c>
      <c r="CB21" s="142">
        <v>1.6393442622950824E-2</v>
      </c>
      <c r="CC21" s="519">
        <v>5.0138121546961303</v>
      </c>
      <c r="CD21" s="142">
        <v>5.4644808743169408E-3</v>
      </c>
      <c r="CE21" s="519">
        <v>25.069060773480651</v>
      </c>
      <c r="CF21" s="142">
        <v>2.7322404371584702E-2</v>
      </c>
      <c r="CG21" s="519">
        <v>135.37292817679551</v>
      </c>
      <c r="CH21" s="142">
        <v>0.14754098360655737</v>
      </c>
      <c r="CI21" s="519">
        <v>180.49723756906067</v>
      </c>
      <c r="CJ21" s="142">
        <v>0.19672131147540983</v>
      </c>
      <c r="CK21" s="519">
        <v>285.78729281767937</v>
      </c>
      <c r="CL21" s="142">
        <v>0.31147540983606553</v>
      </c>
      <c r="CM21" s="519">
        <v>270.74585635359102</v>
      </c>
      <c r="CN21" s="142">
        <v>0.29508196721311475</v>
      </c>
      <c r="CO21" s="331">
        <v>917.52762430939174</v>
      </c>
      <c r="CP21" s="120"/>
    </row>
    <row r="22" spans="2:94" s="119" customFormat="1" x14ac:dyDescent="0.2">
      <c r="B22" s="140">
        <v>97216</v>
      </c>
      <c r="C22" s="144" t="s">
        <v>13</v>
      </c>
      <c r="D22" s="736">
        <v>3655</v>
      </c>
      <c r="E22" s="461">
        <v>3635</v>
      </c>
      <c r="F22" s="461">
        <v>3394</v>
      </c>
      <c r="G22" s="738">
        <v>-1.3626298752944188E-2</v>
      </c>
      <c r="H22" s="461">
        <v>46</v>
      </c>
      <c r="I22" s="738">
        <v>2.6008703013918368E-3</v>
      </c>
      <c r="J22" s="135">
        <v>-287</v>
      </c>
      <c r="K22" s="738">
        <v>-1.6227169054336025E-2</v>
      </c>
      <c r="L22" s="732"/>
      <c r="N22" s="523" t="s">
        <v>13</v>
      </c>
      <c r="O22" s="461">
        <v>80.052010885999621</v>
      </c>
      <c r="P22" s="145">
        <v>2.3586332022981552E-2</v>
      </c>
      <c r="Q22" s="461">
        <v>93.394012700332894</v>
      </c>
      <c r="R22" s="145">
        <v>2.7517387360145144E-2</v>
      </c>
      <c r="S22" s="461">
        <v>178.57756274569147</v>
      </c>
      <c r="T22" s="145">
        <v>5.261566374357423E-2</v>
      </c>
      <c r="U22" s="461">
        <v>318.15542788025493</v>
      </c>
      <c r="V22" s="145">
        <v>9.3740550347747198E-2</v>
      </c>
      <c r="W22" s="461">
        <v>229.89295433928098</v>
      </c>
      <c r="X22" s="145">
        <v>6.7735107348049592E-2</v>
      </c>
      <c r="Y22" s="461">
        <v>350.99727850015222</v>
      </c>
      <c r="Z22" s="145">
        <v>0.10341699425461143</v>
      </c>
      <c r="AA22" s="461">
        <v>846.7039612942267</v>
      </c>
      <c r="AB22" s="145">
        <v>0.24947081947384331</v>
      </c>
      <c r="AC22" s="461">
        <v>518.28545509525395</v>
      </c>
      <c r="AD22" s="145">
        <v>0.15270638040520107</v>
      </c>
      <c r="AE22" s="461">
        <v>541.89053522830511</v>
      </c>
      <c r="AF22" s="145">
        <v>0.15966132446325973</v>
      </c>
      <c r="AG22" s="461">
        <v>236.05080133051172</v>
      </c>
      <c r="AH22" s="145">
        <v>6.9549440580586624E-2</v>
      </c>
      <c r="AI22" s="333">
        <v>3394.00000000001</v>
      </c>
      <c r="AJ22" s="307"/>
      <c r="AK22" s="120">
        <v>900.07196855155985</v>
      </c>
      <c r="AL22" s="348">
        <v>0.26519504082249773</v>
      </c>
      <c r="AM22" s="120">
        <v>777.94133655881683</v>
      </c>
      <c r="AN22" s="145">
        <v>0.22921076504384635</v>
      </c>
      <c r="AO22" s="532"/>
      <c r="AP22" s="461">
        <v>747.15210160266304</v>
      </c>
      <c r="AQ22" s="461">
        <v>1012.9658300574567</v>
      </c>
      <c r="AR22" s="331">
        <v>73.75886524822694</v>
      </c>
      <c r="AS22" s="733"/>
      <c r="AT22" s="523" t="s">
        <v>13</v>
      </c>
      <c r="AU22" s="461"/>
      <c r="AV22" s="145" t="e">
        <v>#DIV/0!</v>
      </c>
      <c r="AW22" s="461"/>
      <c r="AX22" s="145" t="e">
        <v>#DIV/0!</v>
      </c>
      <c r="AY22" s="461"/>
      <c r="AZ22" s="145" t="e">
        <v>#DIV/0!</v>
      </c>
      <c r="BA22" s="461"/>
      <c r="BB22" s="145" t="e">
        <v>#DIV/0!</v>
      </c>
      <c r="BC22" s="461"/>
      <c r="BD22" s="145" t="e">
        <v>#DIV/0!</v>
      </c>
      <c r="BE22" s="333">
        <v>0</v>
      </c>
      <c r="BF22" s="524" t="e">
        <v>#DIV/0!</v>
      </c>
      <c r="BG22" s="733"/>
      <c r="BH22" s="523" t="s">
        <v>13</v>
      </c>
      <c r="BI22" s="461">
        <v>1050.9392198367129</v>
      </c>
      <c r="BJ22" s="145">
        <v>0.36715668698458226</v>
      </c>
      <c r="BK22" s="461">
        <v>372.54974296945977</v>
      </c>
      <c r="BL22" s="145">
        <v>0.13015417712441735</v>
      </c>
      <c r="BM22" s="461">
        <v>859.01965527668813</v>
      </c>
      <c r="BN22" s="145">
        <v>0.30010756543563999</v>
      </c>
      <c r="BO22" s="461">
        <v>248.36649531297317</v>
      </c>
      <c r="BP22" s="145">
        <v>8.6769451416278232E-2</v>
      </c>
      <c r="BQ22" s="331">
        <v>61.578469912307398</v>
      </c>
      <c r="BR22" s="145">
        <v>2.1513087128002869E-2</v>
      </c>
      <c r="BS22" s="331">
        <v>269.91895978228075</v>
      </c>
      <c r="BT22" s="145">
        <v>9.4299031911079231E-2</v>
      </c>
      <c r="BU22" s="333">
        <v>2862.3725430904224</v>
      </c>
      <c r="BV22" s="739">
        <v>0.2617159336697909</v>
      </c>
      <c r="BW22" s="713">
        <v>0.50268913589100039</v>
      </c>
      <c r="BX22" s="523" t="s">
        <v>13</v>
      </c>
      <c r="BY22" s="331">
        <v>20.526156637435761</v>
      </c>
      <c r="BZ22" s="145">
        <v>7.1047957371225571E-3</v>
      </c>
      <c r="CA22" s="331">
        <v>87.236165709101982</v>
      </c>
      <c r="CB22" s="145">
        <v>3.0195381882770867E-2</v>
      </c>
      <c r="CC22" s="737">
        <v>41.052313274871523</v>
      </c>
      <c r="CD22" s="145">
        <v>1.4209591474245114E-2</v>
      </c>
      <c r="CE22" s="519">
        <v>266.84003628666488</v>
      </c>
      <c r="CF22" s="145">
        <v>9.2362344582593237E-2</v>
      </c>
      <c r="CG22" s="519">
        <v>466.97006350166356</v>
      </c>
      <c r="CH22" s="145">
        <v>0.16163410301953818</v>
      </c>
      <c r="CI22" s="519">
        <v>461.83852434230471</v>
      </c>
      <c r="CJ22" s="145">
        <v>0.15985790408525757</v>
      </c>
      <c r="CK22" s="519">
        <v>908.28243120653246</v>
      </c>
      <c r="CL22" s="145">
        <v>0.31438721136767317</v>
      </c>
      <c r="CM22" s="519">
        <v>636.3108557605085</v>
      </c>
      <c r="CN22" s="145">
        <v>0.22024866785079925</v>
      </c>
      <c r="CO22" s="333">
        <v>2889.0565467190836</v>
      </c>
      <c r="CP22" s="120"/>
    </row>
    <row r="23" spans="2:94" s="147" customFormat="1" x14ac:dyDescent="0.2">
      <c r="C23" s="153" t="s">
        <v>36</v>
      </c>
      <c r="D23" s="154">
        <v>20113</v>
      </c>
      <c r="E23" s="471">
        <v>18627</v>
      </c>
      <c r="F23" s="471">
        <v>17591</v>
      </c>
      <c r="G23" s="369">
        <v>-1.1379702427388949E-2</v>
      </c>
      <c r="H23" s="471">
        <v>80</v>
      </c>
      <c r="I23" s="369">
        <v>8.7874150018447483E-4</v>
      </c>
      <c r="J23" s="315">
        <v>-1116</v>
      </c>
      <c r="K23" s="369">
        <v>-1.2258443927573423E-2</v>
      </c>
      <c r="L23" s="740"/>
      <c r="N23" s="526" t="s">
        <v>36</v>
      </c>
      <c r="O23" s="800">
        <v>453.53127745013916</v>
      </c>
      <c r="P23" s="155">
        <v>2.5782006563023072E-2</v>
      </c>
      <c r="Q23" s="800">
        <v>555.70167732676236</v>
      </c>
      <c r="R23" s="155">
        <v>3.1590112974064125E-2</v>
      </c>
      <c r="S23" s="800">
        <v>984.22942291717857</v>
      </c>
      <c r="T23" s="155">
        <v>5.5950737474684667E-2</v>
      </c>
      <c r="U23" s="800">
        <v>1613.1072830807443</v>
      </c>
      <c r="V23" s="155">
        <v>9.1700715313554851E-2</v>
      </c>
      <c r="W23" s="800">
        <v>1208.4140993664269</v>
      </c>
      <c r="X23" s="155">
        <v>6.8695020144757327E-2</v>
      </c>
      <c r="Y23" s="800">
        <v>2072.8673766580046</v>
      </c>
      <c r="Z23" s="155">
        <v>0.11783681295310121</v>
      </c>
      <c r="AA23" s="800">
        <v>4227.5407304476303</v>
      </c>
      <c r="AB23" s="155">
        <v>0.24032407085712168</v>
      </c>
      <c r="AC23" s="800">
        <v>2496.2768415486748</v>
      </c>
      <c r="AD23" s="155">
        <v>0.14190647726386638</v>
      </c>
      <c r="AE23" s="800">
        <v>2738.4210638443597</v>
      </c>
      <c r="AF23" s="155">
        <v>0.15567171075233688</v>
      </c>
      <c r="AG23" s="800">
        <v>1240.9102273600897</v>
      </c>
      <c r="AH23" s="155">
        <v>7.0542335703489792E-2</v>
      </c>
      <c r="AI23" s="335">
        <v>17591.000000000011</v>
      </c>
      <c r="AJ23" s="307"/>
      <c r="AK23" s="120">
        <v>4814.983760141251</v>
      </c>
      <c r="AL23" s="348">
        <v>0.27371859247008407</v>
      </c>
      <c r="AM23" s="120">
        <v>3979.3312912044494</v>
      </c>
      <c r="AN23" s="155">
        <v>0.22621404645582666</v>
      </c>
      <c r="AO23" s="532"/>
      <c r="AP23" s="800">
        <v>3987.4110377455327</v>
      </c>
      <c r="AQ23" s="800">
        <v>5184.0598095273099</v>
      </c>
      <c r="AR23" s="335">
        <v>76.916763776865267</v>
      </c>
      <c r="AS23" s="741"/>
      <c r="AT23" s="526" t="s">
        <v>36</v>
      </c>
      <c r="AU23" s="800">
        <v>0</v>
      </c>
      <c r="AV23" s="155" t="e">
        <v>#DIV/0!</v>
      </c>
      <c r="AW23" s="800">
        <v>0</v>
      </c>
      <c r="AX23" s="155" t="e">
        <v>#DIV/0!</v>
      </c>
      <c r="AY23" s="800">
        <v>0</v>
      </c>
      <c r="AZ23" s="155" t="e">
        <v>#DIV/0!</v>
      </c>
      <c r="BA23" s="800">
        <v>0</v>
      </c>
      <c r="BB23" s="155" t="e">
        <v>#DIV/0!</v>
      </c>
      <c r="BC23" s="800">
        <v>0</v>
      </c>
      <c r="BD23" s="155" t="e">
        <v>#DIV/0!</v>
      </c>
      <c r="BE23" s="335">
        <v>0</v>
      </c>
      <c r="BF23" s="330" t="e">
        <v>#DIV/0!</v>
      </c>
      <c r="BG23" s="733"/>
      <c r="BH23" s="526" t="s">
        <v>36</v>
      </c>
      <c r="BI23" s="800">
        <v>5289.0883987789084</v>
      </c>
      <c r="BJ23" s="155">
        <v>0.3606814564802272</v>
      </c>
      <c r="BK23" s="800">
        <v>2142.8310338542342</v>
      </c>
      <c r="BL23" s="155">
        <v>0.1461271508451269</v>
      </c>
      <c r="BM23" s="800">
        <v>4513.4846727039539</v>
      </c>
      <c r="BN23" s="155">
        <v>0.30779032279511226</v>
      </c>
      <c r="BO23" s="800">
        <v>1031.5272510036821</v>
      </c>
      <c r="BP23" s="155">
        <v>7.0343454909346723E-2</v>
      </c>
      <c r="BQ23" s="800">
        <v>310.40709302843345</v>
      </c>
      <c r="BR23" s="155">
        <v>2.1167746495055088E-2</v>
      </c>
      <c r="BS23" s="800">
        <v>1376.8154841138066</v>
      </c>
      <c r="BT23" s="155">
        <v>9.3889868475131755E-2</v>
      </c>
      <c r="BU23" s="335">
        <v>14664.15393348302</v>
      </c>
      <c r="BV23" s="742">
        <v>0.28832807638430297</v>
      </c>
      <c r="BW23" s="713">
        <v>0.49319139267464585</v>
      </c>
      <c r="BX23" s="526" t="s">
        <v>36</v>
      </c>
      <c r="BY23" s="800">
        <v>216.92124085554065</v>
      </c>
      <c r="BZ23" s="155">
        <v>1.4723782582812149E-2</v>
      </c>
      <c r="CA23" s="800">
        <v>468.24421915952985</v>
      </c>
      <c r="CB23" s="155">
        <v>3.1782623275490376E-2</v>
      </c>
      <c r="CC23" s="800">
        <v>181.8688243704562</v>
      </c>
      <c r="CD23" s="155">
        <v>1.2344558873354092E-2</v>
      </c>
      <c r="CE23" s="800">
        <v>960.05786268746192</v>
      </c>
      <c r="CF23" s="155">
        <v>6.5165048758610095E-2</v>
      </c>
      <c r="CG23" s="800">
        <v>2578.634196135461</v>
      </c>
      <c r="CH23" s="155">
        <v>0.17502780785671199</v>
      </c>
      <c r="CI23" s="800">
        <v>2560.0881730138271</v>
      </c>
      <c r="CJ23" s="155">
        <v>0.1737689748759409</v>
      </c>
      <c r="CK23" s="800">
        <v>4609.7466696374777</v>
      </c>
      <c r="CL23" s="155">
        <v>0.31289193929507703</v>
      </c>
      <c r="CM23" s="800">
        <v>3157.1503055992607</v>
      </c>
      <c r="CN23" s="155">
        <v>0.21429526448200342</v>
      </c>
      <c r="CO23" s="335">
        <v>14732.711491459015</v>
      </c>
      <c r="CP23" s="120"/>
    </row>
    <row r="24" spans="2:94" s="119" customFormat="1" x14ac:dyDescent="0.2">
      <c r="B24" s="140">
        <v>97234</v>
      </c>
      <c r="C24" s="158" t="s">
        <v>2</v>
      </c>
      <c r="D24" s="743">
        <v>1521</v>
      </c>
      <c r="E24" s="461">
        <v>1445</v>
      </c>
      <c r="F24" s="461">
        <v>1593</v>
      </c>
      <c r="G24" s="745">
        <v>1.9693346973411963E-2</v>
      </c>
      <c r="H24" s="461">
        <v>5</v>
      </c>
      <c r="I24" s="745">
        <v>6.6531577612878254E-4</v>
      </c>
      <c r="J24" s="135">
        <v>143</v>
      </c>
      <c r="K24" s="745">
        <v>1.902803119728318E-2</v>
      </c>
      <c r="L24" s="732"/>
      <c r="N24" s="527" t="s">
        <v>2</v>
      </c>
      <c r="O24" s="461">
        <v>53.848293514819382</v>
      </c>
      <c r="P24" s="159">
        <v>3.3803071886264538E-2</v>
      </c>
      <c r="Q24" s="461">
        <v>52.832287976803926</v>
      </c>
      <c r="R24" s="159">
        <v>3.3165278077089737E-2</v>
      </c>
      <c r="S24" s="461">
        <v>92.456503959406859</v>
      </c>
      <c r="T24" s="159">
        <v>5.8039236634907038E-2</v>
      </c>
      <c r="U24" s="461">
        <v>173.73694700064368</v>
      </c>
      <c r="V24" s="159">
        <v>0.10906274136889126</v>
      </c>
      <c r="W24" s="461">
        <v>133.01615580649022</v>
      </c>
      <c r="X24" s="159">
        <v>8.3500411680157122E-2</v>
      </c>
      <c r="Y24" s="461">
        <v>224.53722390141667</v>
      </c>
      <c r="Z24" s="159">
        <v>0.1409524318276314</v>
      </c>
      <c r="AA24" s="461">
        <v>407.41822074419946</v>
      </c>
      <c r="AB24" s="159">
        <v>0.25575531747909586</v>
      </c>
      <c r="AC24" s="461">
        <v>203.184993668385</v>
      </c>
      <c r="AD24" s="159">
        <v>0.12754864637061214</v>
      </c>
      <c r="AE24" s="461">
        <v>165.60890269651998</v>
      </c>
      <c r="AF24" s="159">
        <v>0.10396039089549283</v>
      </c>
      <c r="AG24" s="461">
        <v>86.360470731314109</v>
      </c>
      <c r="AH24" s="159">
        <v>5.4212473779858231E-2</v>
      </c>
      <c r="AI24" s="336">
        <v>1592.9999999999991</v>
      </c>
      <c r="AJ24" s="307"/>
      <c r="AK24" s="120">
        <v>505.89018825816407</v>
      </c>
      <c r="AL24" s="348">
        <v>0.3175707396473097</v>
      </c>
      <c r="AM24" s="120">
        <v>251.96937342783409</v>
      </c>
      <c r="AN24" s="159">
        <v>0.15817286467535108</v>
      </c>
      <c r="AO24" s="532"/>
      <c r="AP24" s="461">
        <v>414.44968983677268</v>
      </c>
      <c r="AQ24" s="461">
        <v>345.44188292525638</v>
      </c>
      <c r="AR24" s="331">
        <v>119.97667634484483</v>
      </c>
      <c r="AS24" s="733"/>
      <c r="AT24" s="527" t="s">
        <v>2</v>
      </c>
      <c r="AU24" s="461"/>
      <c r="AV24" s="159" t="e">
        <v>#DIV/0!</v>
      </c>
      <c r="AW24" s="461"/>
      <c r="AX24" s="159" t="e">
        <v>#DIV/0!</v>
      </c>
      <c r="AY24" s="461"/>
      <c r="AZ24" s="159" t="e">
        <v>#DIV/0!</v>
      </c>
      <c r="BA24" s="461"/>
      <c r="BB24" s="159" t="e">
        <v>#DIV/0!</v>
      </c>
      <c r="BC24" s="461"/>
      <c r="BD24" s="159" t="e">
        <v>#DIV/0!</v>
      </c>
      <c r="BE24" s="336">
        <v>0</v>
      </c>
      <c r="BF24" s="520" t="e">
        <v>#DIV/0!</v>
      </c>
      <c r="BG24" s="733"/>
      <c r="BH24" s="527" t="s">
        <v>2</v>
      </c>
      <c r="BI24" s="461">
        <v>617.71525317869259</v>
      </c>
      <c r="BJ24" s="159">
        <v>0.47726024822964386</v>
      </c>
      <c r="BK24" s="461">
        <v>142.20854745275039</v>
      </c>
      <c r="BL24" s="159">
        <v>0.10987341871262353</v>
      </c>
      <c r="BM24" s="461">
        <v>289.56157833440614</v>
      </c>
      <c r="BN24" s="159">
        <v>0.22372157728420014</v>
      </c>
      <c r="BO24" s="461">
        <v>123.90433383376511</v>
      </c>
      <c r="BP24" s="159">
        <v>9.5731184907498046E-2</v>
      </c>
      <c r="BQ24" s="331">
        <v>17.27209414626282</v>
      </c>
      <c r="BR24" s="159">
        <v>1.3344795838004919E-2</v>
      </c>
      <c r="BS24" s="331">
        <v>103.63256487757693</v>
      </c>
      <c r="BT24" s="159">
        <v>8.0068775028029518E-2</v>
      </c>
      <c r="BU24" s="336">
        <v>1294.294371823454</v>
      </c>
      <c r="BV24" s="734">
        <v>0.18713527242413666</v>
      </c>
      <c r="BW24" s="713">
        <v>0.41286633305773263</v>
      </c>
      <c r="BX24" s="527" t="s">
        <v>2</v>
      </c>
      <c r="BY24" s="331">
        <v>36.576199368556559</v>
      </c>
      <c r="BZ24" s="159">
        <v>2.8938906752411574E-2</v>
      </c>
      <c r="CA24" s="331">
        <v>48.76826582474208</v>
      </c>
      <c r="CB24" s="159">
        <v>3.8585209003215437E-2</v>
      </c>
      <c r="CC24" s="744">
        <v>32.512177216494713</v>
      </c>
      <c r="CD24" s="159">
        <v>2.5723472668810282E-2</v>
      </c>
      <c r="CE24" s="519">
        <v>186.94501899484465</v>
      </c>
      <c r="CF24" s="159">
        <v>0.14790996784565916</v>
      </c>
      <c r="CG24" s="519">
        <v>186.94501899484462</v>
      </c>
      <c r="CH24" s="159">
        <v>0.14790996784565916</v>
      </c>
      <c r="CI24" s="519">
        <v>235.7132848195867</v>
      </c>
      <c r="CJ24" s="159">
        <v>0.18649517684887459</v>
      </c>
      <c r="CK24" s="519">
        <v>264.16143988401961</v>
      </c>
      <c r="CL24" s="159">
        <v>0.20900321543408362</v>
      </c>
      <c r="CM24" s="519">
        <v>272.28948418814332</v>
      </c>
      <c r="CN24" s="159">
        <v>0.21543408360128621</v>
      </c>
      <c r="CO24" s="336">
        <v>1263.9108892912323</v>
      </c>
      <c r="CP24" s="120"/>
    </row>
    <row r="25" spans="2:94" s="119" customFormat="1" x14ac:dyDescent="0.2">
      <c r="B25" s="140">
        <v>97204</v>
      </c>
      <c r="C25" s="141" t="s">
        <v>3</v>
      </c>
      <c r="D25" s="307">
        <v>3315</v>
      </c>
      <c r="E25" s="461">
        <v>3798</v>
      </c>
      <c r="F25" s="461">
        <v>3747</v>
      </c>
      <c r="G25" s="731">
        <v>-2.7001664906383116E-3</v>
      </c>
      <c r="H25" s="461">
        <v>28</v>
      </c>
      <c r="I25" s="731">
        <v>1.482444347801426E-3</v>
      </c>
      <c r="J25" s="135">
        <v>-79</v>
      </c>
      <c r="K25" s="731">
        <v>-4.1826108384397376E-3</v>
      </c>
      <c r="L25" s="732"/>
      <c r="N25" s="521" t="s">
        <v>3</v>
      </c>
      <c r="O25" s="461">
        <v>87.263458788159767</v>
      </c>
      <c r="P25" s="142">
        <v>2.3288886786271702E-2</v>
      </c>
      <c r="Q25" s="461">
        <v>111.33700164410057</v>
      </c>
      <c r="R25" s="142">
        <v>2.9713638015505993E-2</v>
      </c>
      <c r="S25" s="461">
        <v>209.62789944531528</v>
      </c>
      <c r="T25" s="142">
        <v>5.5945529609104885E-2</v>
      </c>
      <c r="U25" s="461">
        <v>322.96476153149302</v>
      </c>
      <c r="V25" s="142">
        <v>8.6192890720975218E-2</v>
      </c>
      <c r="W25" s="461">
        <v>222.67400328820113</v>
      </c>
      <c r="X25" s="142">
        <v>5.9427276031011986E-2</v>
      </c>
      <c r="Y25" s="461">
        <v>527.56793735461042</v>
      </c>
      <c r="Z25" s="142">
        <v>0.14079742123154851</v>
      </c>
      <c r="AA25" s="461">
        <v>915.73501151890207</v>
      </c>
      <c r="AB25" s="142">
        <v>0.24439151628473588</v>
      </c>
      <c r="AC25" s="461">
        <v>577.68040879768728</v>
      </c>
      <c r="AD25" s="142">
        <v>0.15417144616965286</v>
      </c>
      <c r="AE25" s="461">
        <v>565.61856485271187</v>
      </c>
      <c r="AF25" s="142">
        <v>0.15095237919741497</v>
      </c>
      <c r="AG25" s="461">
        <v>206.53095277880513</v>
      </c>
      <c r="AH25" s="142">
        <v>5.5119015953777918E-2</v>
      </c>
      <c r="AI25" s="331">
        <v>3746.9999999999868</v>
      </c>
      <c r="AJ25" s="307"/>
      <c r="AK25" s="120">
        <v>953.8671246972699</v>
      </c>
      <c r="AL25" s="348">
        <v>0.25456822116286976</v>
      </c>
      <c r="AM25" s="120">
        <v>772.14951763151703</v>
      </c>
      <c r="AN25" s="142">
        <v>0.20607139515119288</v>
      </c>
      <c r="AO25" s="532"/>
      <c r="AP25" s="461">
        <v>812.44132854786881</v>
      </c>
      <c r="AQ25" s="461">
        <v>1057.9695599471784</v>
      </c>
      <c r="AR25" s="331">
        <v>76.792505125424583</v>
      </c>
      <c r="AS25" s="733"/>
      <c r="AT25" s="521" t="s">
        <v>3</v>
      </c>
      <c r="AU25" s="461"/>
      <c r="AV25" s="142" t="e">
        <v>#DIV/0!</v>
      </c>
      <c r="AW25" s="461"/>
      <c r="AX25" s="142" t="e">
        <v>#DIV/0!</v>
      </c>
      <c r="AY25" s="461"/>
      <c r="AZ25" s="142" t="e">
        <v>#DIV/0!</v>
      </c>
      <c r="BA25" s="461"/>
      <c r="BB25" s="142" t="e">
        <v>#DIV/0!</v>
      </c>
      <c r="BC25" s="461"/>
      <c r="BD25" s="142" t="e">
        <v>#DIV/0!</v>
      </c>
      <c r="BE25" s="331">
        <v>0</v>
      </c>
      <c r="BF25" s="522" t="e">
        <v>#DIV/0!</v>
      </c>
      <c r="BG25" s="733"/>
      <c r="BH25" s="521" t="s">
        <v>3</v>
      </c>
      <c r="BI25" s="461">
        <v>1374.1792669722001</v>
      </c>
      <c r="BJ25" s="142">
        <v>0.4356632543207446</v>
      </c>
      <c r="BK25" s="461">
        <v>157.48109284927941</v>
      </c>
      <c r="BL25" s="142">
        <v>4.9927056137205113E-2</v>
      </c>
      <c r="BM25" s="461">
        <v>947.71710826900835</v>
      </c>
      <c r="BN25" s="142">
        <v>0.30045972129506332</v>
      </c>
      <c r="BO25" s="461">
        <v>251.76286757246294</v>
      </c>
      <c r="BP25" s="142">
        <v>7.9817701256266138E-2</v>
      </c>
      <c r="BQ25" s="331">
        <v>49.147015932920169</v>
      </c>
      <c r="BR25" s="142">
        <v>1.5581336013507651E-2</v>
      </c>
      <c r="BS25" s="331">
        <v>373.93613028745534</v>
      </c>
      <c r="BT25" s="142">
        <v>0.11855093097721321</v>
      </c>
      <c r="BU25" s="331">
        <v>3154.2234818833263</v>
      </c>
      <c r="BV25" s="735">
        <v>0.10281724132864181</v>
      </c>
      <c r="BW25" s="713">
        <v>0.51440968954205035</v>
      </c>
      <c r="BX25" s="521" t="s">
        <v>3</v>
      </c>
      <c r="BY25" s="331">
        <v>80.245142853136187</v>
      </c>
      <c r="BZ25" s="142">
        <v>2.538403210830566E-2</v>
      </c>
      <c r="CA25" s="331">
        <v>192.58834284752683</v>
      </c>
      <c r="CB25" s="142">
        <v>6.0921677059933579E-2</v>
      </c>
      <c r="CC25" s="519">
        <v>84.257399995792994</v>
      </c>
      <c r="CD25" s="142">
        <v>2.6653233713720945E-2</v>
      </c>
      <c r="CE25" s="519">
        <v>341.04185712582887</v>
      </c>
      <c r="CF25" s="142">
        <v>0.10788213646029908</v>
      </c>
      <c r="CG25" s="519">
        <v>533.61766371485328</v>
      </c>
      <c r="CH25" s="142">
        <v>0.16879984791213443</v>
      </c>
      <c r="CI25" s="519">
        <v>260.79671427269267</v>
      </c>
      <c r="CJ25" s="142">
        <v>8.2498104351993423E-2</v>
      </c>
      <c r="CK25" s="519">
        <v>990.82693410019181</v>
      </c>
      <c r="CL25" s="142">
        <v>0.3134293468080025</v>
      </c>
      <c r="CM25" s="519">
        <v>677.87087697296079</v>
      </c>
      <c r="CN25" s="142">
        <v>0.21443162158561047</v>
      </c>
      <c r="CO25" s="331">
        <v>3161.2449318829831</v>
      </c>
      <c r="CP25" s="120"/>
    </row>
    <row r="26" spans="2:94" s="119" customFormat="1" x14ac:dyDescent="0.2">
      <c r="B26" s="140">
        <v>97205</v>
      </c>
      <c r="C26" s="141" t="s">
        <v>4</v>
      </c>
      <c r="D26" s="307">
        <v>4046</v>
      </c>
      <c r="E26" s="461">
        <v>4490</v>
      </c>
      <c r="F26" s="461">
        <v>4464</v>
      </c>
      <c r="G26" s="731">
        <v>-1.1608210604048264E-3</v>
      </c>
      <c r="H26" s="461">
        <v>121</v>
      </c>
      <c r="I26" s="731">
        <v>5.4022826272686151E-3</v>
      </c>
      <c r="J26" s="135">
        <v>-147</v>
      </c>
      <c r="K26" s="731">
        <v>-6.5631036876734414E-3</v>
      </c>
      <c r="L26" s="732"/>
      <c r="N26" s="521" t="s">
        <v>4</v>
      </c>
      <c r="O26" s="461">
        <v>150.3259704507075</v>
      </c>
      <c r="P26" s="142">
        <v>3.3675172592004435E-2</v>
      </c>
      <c r="Q26" s="461">
        <v>130.28250772394651</v>
      </c>
      <c r="R26" s="142">
        <v>2.9185149579737179E-2</v>
      </c>
      <c r="S26" s="461">
        <v>290.62812422827716</v>
      </c>
      <c r="T26" s="142">
        <v>6.5104866538592682E-2</v>
      </c>
      <c r="U26" s="461">
        <v>431.93245114218485</v>
      </c>
      <c r="V26" s="142">
        <v>9.67590616357943E-2</v>
      </c>
      <c r="W26" s="461">
        <v>310.00277642756032</v>
      </c>
      <c r="X26" s="142">
        <v>6.9445066404023509E-2</v>
      </c>
      <c r="Y26" s="461">
        <v>623.34752018275253</v>
      </c>
      <c r="Z26" s="142">
        <v>0.13963878140294664</v>
      </c>
      <c r="AA26" s="461">
        <v>1043.2622349279102</v>
      </c>
      <c r="AB26" s="142">
        <v>0.23370569778851083</v>
      </c>
      <c r="AC26" s="461">
        <v>711.54292680001549</v>
      </c>
      <c r="AD26" s="142">
        <v>0.15939581693548766</v>
      </c>
      <c r="AE26" s="461">
        <v>627.36038334761929</v>
      </c>
      <c r="AF26" s="142">
        <v>0.14053772028396519</v>
      </c>
      <c r="AG26" s="461">
        <v>145.31510476901724</v>
      </c>
      <c r="AH26" s="142">
        <v>3.2552666838937622E-2</v>
      </c>
      <c r="AI26" s="331">
        <v>4463.9999999999909</v>
      </c>
      <c r="AJ26" s="307"/>
      <c r="AK26" s="120">
        <v>1313.1718299726763</v>
      </c>
      <c r="AL26" s="348">
        <v>0.29416931675015212</v>
      </c>
      <c r="AM26" s="120">
        <v>772.67548811663653</v>
      </c>
      <c r="AN26" s="142">
        <v>0.17309038712290281</v>
      </c>
      <c r="AO26" s="532"/>
      <c r="AP26" s="461">
        <v>1099.3776746335689</v>
      </c>
      <c r="AQ26" s="461">
        <v>1101.388276835517</v>
      </c>
      <c r="AR26" s="331">
        <v>99.81744837454373</v>
      </c>
      <c r="AS26" s="733"/>
      <c r="AT26" s="521" t="s">
        <v>4</v>
      </c>
      <c r="AU26" s="461"/>
      <c r="AV26" s="142" t="e">
        <v>#DIV/0!</v>
      </c>
      <c r="AW26" s="461"/>
      <c r="AX26" s="142" t="e">
        <v>#DIV/0!</v>
      </c>
      <c r="AY26" s="461"/>
      <c r="AZ26" s="142" t="e">
        <v>#DIV/0!</v>
      </c>
      <c r="BA26" s="461"/>
      <c r="BB26" s="142" t="e">
        <v>#DIV/0!</v>
      </c>
      <c r="BC26" s="461"/>
      <c r="BD26" s="142" t="e">
        <v>#DIV/0!</v>
      </c>
      <c r="BE26" s="331">
        <v>0</v>
      </c>
      <c r="BF26" s="522" t="e">
        <v>#DIV/0!</v>
      </c>
      <c r="BG26" s="733"/>
      <c r="BH26" s="521" t="s">
        <v>4</v>
      </c>
      <c r="BI26" s="461">
        <v>1798.229883889564</v>
      </c>
      <c r="BJ26" s="142">
        <v>0.49303919545231184</v>
      </c>
      <c r="BK26" s="461">
        <v>349.75425396246482</v>
      </c>
      <c r="BL26" s="142">
        <v>9.5895723636115232E-2</v>
      </c>
      <c r="BM26" s="461">
        <v>861.86889725072297</v>
      </c>
      <c r="BN26" s="142">
        <v>0.23630746629943367</v>
      </c>
      <c r="BO26" s="461">
        <v>305.66280658310524</v>
      </c>
      <c r="BP26" s="142">
        <v>8.3806717699217756E-2</v>
      </c>
      <c r="BQ26" s="331">
        <v>74.160812089015707</v>
      </c>
      <c r="BR26" s="142">
        <v>2.0333433146695459E-2</v>
      </c>
      <c r="BS26" s="331">
        <v>257.55849603887884</v>
      </c>
      <c r="BT26" s="142">
        <v>7.0617463766226116E-2</v>
      </c>
      <c r="BU26" s="331">
        <v>3647.2351498137514</v>
      </c>
      <c r="BV26" s="735">
        <v>0.16282906740280539</v>
      </c>
      <c r="BW26" s="713">
        <v>0.41106508091157301</v>
      </c>
      <c r="BX26" s="521" t="s">
        <v>4</v>
      </c>
      <c r="BY26" s="331">
        <v>40.086925453522078</v>
      </c>
      <c r="BZ26" s="142">
        <v>1.1142061281337047E-2</v>
      </c>
      <c r="CA26" s="331">
        <v>205.44549294930067</v>
      </c>
      <c r="CB26" s="142">
        <v>5.7103064066852373E-2</v>
      </c>
      <c r="CC26" s="519">
        <v>305.66280658310581</v>
      </c>
      <c r="CD26" s="142">
        <v>8.495821727019498E-2</v>
      </c>
      <c r="CE26" s="519">
        <v>556.20609066761881</v>
      </c>
      <c r="CF26" s="142">
        <v>0.15459610027855153</v>
      </c>
      <c r="CG26" s="519">
        <v>616.33647884790196</v>
      </c>
      <c r="CH26" s="142">
        <v>0.1713091922005571</v>
      </c>
      <c r="CI26" s="519">
        <v>310.6736722647961</v>
      </c>
      <c r="CJ26" s="142">
        <v>8.6350974930362118E-2</v>
      </c>
      <c r="CK26" s="519">
        <v>821.78197179720269</v>
      </c>
      <c r="CL26" s="142">
        <v>0.22841225626740949</v>
      </c>
      <c r="CM26" s="519">
        <v>741.60812089015815</v>
      </c>
      <c r="CN26" s="142">
        <v>0.20612813370473529</v>
      </c>
      <c r="CO26" s="331">
        <v>3597.8015594536064</v>
      </c>
      <c r="CP26" s="120"/>
    </row>
    <row r="27" spans="2:94" s="119" customFormat="1" x14ac:dyDescent="0.2">
      <c r="B27" s="140">
        <v>97208</v>
      </c>
      <c r="C27" s="141" t="s">
        <v>7</v>
      </c>
      <c r="D27" s="307">
        <v>945</v>
      </c>
      <c r="E27" s="461">
        <v>865</v>
      </c>
      <c r="F27" s="461">
        <v>802</v>
      </c>
      <c r="G27" s="731">
        <v>-1.5010383818246265E-2</v>
      </c>
      <c r="H27" s="461">
        <v>5</v>
      </c>
      <c r="I27" s="731">
        <v>1.1913003030354179E-3</v>
      </c>
      <c r="J27" s="135">
        <v>-68</v>
      </c>
      <c r="K27" s="731">
        <v>-1.6201684121281684E-2</v>
      </c>
      <c r="L27" s="732"/>
      <c r="N27" s="521" t="s">
        <v>7</v>
      </c>
      <c r="O27" s="461">
        <v>13.810578105781058</v>
      </c>
      <c r="P27" s="142">
        <v>1.7220172201722016E-2</v>
      </c>
      <c r="Q27" s="461">
        <v>19.729397293972937</v>
      </c>
      <c r="R27" s="142">
        <v>2.4600246002460021E-2</v>
      </c>
      <c r="S27" s="461">
        <v>42.418204182041819</v>
      </c>
      <c r="T27" s="142">
        <v>5.2890528905289051E-2</v>
      </c>
      <c r="U27" s="461">
        <v>72.998769987699887</v>
      </c>
      <c r="V27" s="142">
        <v>9.1020910209102107E-2</v>
      </c>
      <c r="W27" s="461">
        <v>55.242312423124233</v>
      </c>
      <c r="X27" s="142">
        <v>6.8880688806888066E-2</v>
      </c>
      <c r="Y27" s="461">
        <v>76.944649446494466</v>
      </c>
      <c r="Z27" s="142">
        <v>9.5940959409594101E-2</v>
      </c>
      <c r="AA27" s="461">
        <v>219.98277982779828</v>
      </c>
      <c r="AB27" s="142">
        <v>0.27429274292742928</v>
      </c>
      <c r="AC27" s="461">
        <v>116.40344403444035</v>
      </c>
      <c r="AD27" s="142">
        <v>0.14514145141451415</v>
      </c>
      <c r="AE27" s="461">
        <v>120.34932349323493</v>
      </c>
      <c r="AF27" s="142">
        <v>0.15006150061500614</v>
      </c>
      <c r="AG27" s="461">
        <v>64.120541205412053</v>
      </c>
      <c r="AH27" s="142">
        <v>7.995079950799508E-2</v>
      </c>
      <c r="AI27" s="331">
        <v>802</v>
      </c>
      <c r="AJ27" s="307"/>
      <c r="AK27" s="120">
        <v>204.19926199261991</v>
      </c>
      <c r="AL27" s="348">
        <v>0.25461254612546125</v>
      </c>
      <c r="AM27" s="120">
        <v>184.46986469864697</v>
      </c>
      <c r="AN27" s="142">
        <v>0.23001230012300122</v>
      </c>
      <c r="AO27" s="532"/>
      <c r="AP27" s="461">
        <v>165.72693726937268</v>
      </c>
      <c r="AQ27" s="461">
        <v>234.77982779827801</v>
      </c>
      <c r="AR27" s="331">
        <v>70.588235294117638</v>
      </c>
      <c r="AS27" s="733"/>
      <c r="AT27" s="521" t="s">
        <v>7</v>
      </c>
      <c r="AU27" s="461"/>
      <c r="AV27" s="142" t="e">
        <v>#DIV/0!</v>
      </c>
      <c r="AW27" s="461"/>
      <c r="AX27" s="142" t="e">
        <v>#DIV/0!</v>
      </c>
      <c r="AY27" s="461"/>
      <c r="AZ27" s="142" t="e">
        <v>#DIV/0!</v>
      </c>
      <c r="BA27" s="461"/>
      <c r="BB27" s="142" t="e">
        <v>#DIV/0!</v>
      </c>
      <c r="BC27" s="461"/>
      <c r="BD27" s="142" t="e">
        <v>#DIV/0!</v>
      </c>
      <c r="BE27" s="331">
        <v>0</v>
      </c>
      <c r="BF27" s="522" t="e">
        <v>#DIV/0!</v>
      </c>
      <c r="BG27" s="733"/>
      <c r="BH27" s="521" t="s">
        <v>7</v>
      </c>
      <c r="BI27" s="461">
        <v>269.30627306273067</v>
      </c>
      <c r="BJ27" s="142">
        <v>0.39622641509433965</v>
      </c>
      <c r="BK27" s="461">
        <v>84.836408364083638</v>
      </c>
      <c r="BL27" s="142">
        <v>0.12481857764876632</v>
      </c>
      <c r="BM27" s="461">
        <v>205.18573185731861</v>
      </c>
      <c r="BN27" s="142">
        <v>0.30188679245283023</v>
      </c>
      <c r="BO27" s="461">
        <v>35.512915129151295</v>
      </c>
      <c r="BP27" s="142">
        <v>5.2249637155297533E-2</v>
      </c>
      <c r="BQ27" s="331">
        <v>15.783517835178348</v>
      </c>
      <c r="BR27" s="142">
        <v>2.3222060957910007E-2</v>
      </c>
      <c r="BS27" s="331">
        <v>69.052890528905294</v>
      </c>
      <c r="BT27" s="142">
        <v>0.10159651669085631</v>
      </c>
      <c r="BU27" s="331">
        <v>679.67773677736784</v>
      </c>
      <c r="BV27" s="735">
        <v>0.23955431754874648</v>
      </c>
      <c r="BW27" s="713">
        <v>0.47895500725689411</v>
      </c>
      <c r="BX27" s="521" t="s">
        <v>7</v>
      </c>
      <c r="BY27" s="331">
        <v>31.56703567035672</v>
      </c>
      <c r="BZ27" s="142">
        <v>4.6783625730994136E-2</v>
      </c>
      <c r="CA27" s="331">
        <v>15.78351783517836</v>
      </c>
      <c r="CB27" s="142">
        <v>2.3391812865497068E-2</v>
      </c>
      <c r="CC27" s="519">
        <v>11.83763837638377</v>
      </c>
      <c r="CD27" s="142">
        <v>1.7543859649122803E-2</v>
      </c>
      <c r="CE27" s="519">
        <v>67.07995079950804</v>
      </c>
      <c r="CF27" s="142">
        <v>9.9415204678362554E-2</v>
      </c>
      <c r="CG27" s="519">
        <v>110.48462484624852</v>
      </c>
      <c r="CH27" s="142">
        <v>0.1637426900584795</v>
      </c>
      <c r="CI27" s="519">
        <v>98.646986469864757</v>
      </c>
      <c r="CJ27" s="142">
        <v>0.14619883040935669</v>
      </c>
      <c r="CK27" s="519">
        <v>220.96924969249704</v>
      </c>
      <c r="CL27" s="142">
        <v>0.32748538011695899</v>
      </c>
      <c r="CM27" s="519">
        <v>118.37638376383771</v>
      </c>
      <c r="CN27" s="142">
        <v>0.17543859649122803</v>
      </c>
      <c r="CO27" s="331">
        <v>674.74538745387508</v>
      </c>
      <c r="CP27" s="120"/>
    </row>
    <row r="28" spans="2:94" s="119" customFormat="1" x14ac:dyDescent="0.2">
      <c r="B28" s="140">
        <v>97218</v>
      </c>
      <c r="C28" s="141" t="s">
        <v>15</v>
      </c>
      <c r="D28" s="307">
        <v>5392</v>
      </c>
      <c r="E28" s="461">
        <v>5116</v>
      </c>
      <c r="F28" s="461">
        <v>5057</v>
      </c>
      <c r="G28" s="731">
        <v>-2.3172034532517038E-3</v>
      </c>
      <c r="H28" s="461">
        <v>83</v>
      </c>
      <c r="I28" s="731">
        <v>3.2597946884727357E-3</v>
      </c>
      <c r="J28" s="135">
        <v>-142</v>
      </c>
      <c r="K28" s="731">
        <v>-5.5769981417244392E-3</v>
      </c>
      <c r="L28" s="732"/>
      <c r="N28" s="521" t="s">
        <v>15</v>
      </c>
      <c r="O28" s="461">
        <v>139.75999986333005</v>
      </c>
      <c r="P28" s="142">
        <v>2.7636938869553099E-2</v>
      </c>
      <c r="Q28" s="461">
        <v>158.59290764633198</v>
      </c>
      <c r="R28" s="142">
        <v>3.1361065383890045E-2</v>
      </c>
      <c r="S28" s="461">
        <v>308.60706692869655</v>
      </c>
      <c r="T28" s="142">
        <v>6.1025720175735911E-2</v>
      </c>
      <c r="U28" s="461">
        <v>533.35640796235748</v>
      </c>
      <c r="V28" s="142">
        <v>0.10546893572520415</v>
      </c>
      <c r="W28" s="461">
        <v>375.74946977171498</v>
      </c>
      <c r="X28" s="142">
        <v>7.4302841560552682E-2</v>
      </c>
      <c r="Y28" s="461">
        <v>614.15460338647108</v>
      </c>
      <c r="Z28" s="142">
        <v>0.12144643135979256</v>
      </c>
      <c r="AA28" s="461">
        <v>1149.4211745721268</v>
      </c>
      <c r="AB28" s="142">
        <v>0.22729309364685121</v>
      </c>
      <c r="AC28" s="461">
        <v>705.08056044436989</v>
      </c>
      <c r="AD28" s="142">
        <v>0.13942664829827364</v>
      </c>
      <c r="AE28" s="461">
        <v>778.03631922873365</v>
      </c>
      <c r="AF28" s="142">
        <v>0.15385333581742802</v>
      </c>
      <c r="AG28" s="461">
        <v>294.24149019586849</v>
      </c>
      <c r="AH28" s="142">
        <v>5.8184989162718692E-2</v>
      </c>
      <c r="AI28" s="331">
        <v>5057.0000000000009</v>
      </c>
      <c r="AJ28" s="307"/>
      <c r="AK28" s="120">
        <v>1516.0658521724311</v>
      </c>
      <c r="AL28" s="348">
        <v>0.29979550171493585</v>
      </c>
      <c r="AM28" s="120">
        <v>1072.2778094246021</v>
      </c>
      <c r="AN28" s="142">
        <v>0.21203832498014671</v>
      </c>
      <c r="AO28" s="532"/>
      <c r="AP28" s="461">
        <v>1259.6733706278567</v>
      </c>
      <c r="AQ28" s="461">
        <v>1411.2701495186368</v>
      </c>
      <c r="AR28" s="331">
        <v>89.258131836595027</v>
      </c>
      <c r="AS28" s="733"/>
      <c r="AT28" s="521" t="s">
        <v>15</v>
      </c>
      <c r="AU28" s="461"/>
      <c r="AV28" s="142" t="e">
        <v>#DIV/0!</v>
      </c>
      <c r="AW28" s="461"/>
      <c r="AX28" s="142" t="e">
        <v>#DIV/0!</v>
      </c>
      <c r="AY28" s="461"/>
      <c r="AZ28" s="142" t="e">
        <v>#DIV/0!</v>
      </c>
      <c r="BA28" s="461"/>
      <c r="BB28" s="142" t="e">
        <v>#DIV/0!</v>
      </c>
      <c r="BC28" s="461"/>
      <c r="BD28" s="142" t="e">
        <v>#DIV/0!</v>
      </c>
      <c r="BE28" s="331">
        <v>0</v>
      </c>
      <c r="BF28" s="522" t="e">
        <v>#DIV/0!</v>
      </c>
      <c r="BG28" s="733"/>
      <c r="BH28" s="521" t="s">
        <v>15</v>
      </c>
      <c r="BI28" s="461">
        <v>1562.671566055883</v>
      </c>
      <c r="BJ28" s="142">
        <v>0.37693908855244629</v>
      </c>
      <c r="BK28" s="461">
        <v>617.52990974806175</v>
      </c>
      <c r="BL28" s="142">
        <v>0.14895718741578781</v>
      </c>
      <c r="BM28" s="461">
        <v>1210.0553979423532</v>
      </c>
      <c r="BN28" s="142">
        <v>0.29188294501932921</v>
      </c>
      <c r="BO28" s="461">
        <v>355.97447053380665</v>
      </c>
      <c r="BP28" s="142">
        <v>8.5866214875605071E-2</v>
      </c>
      <c r="BQ28" s="331">
        <v>95.155744587799205</v>
      </c>
      <c r="BR28" s="142">
        <v>2.2952948280734076E-2</v>
      </c>
      <c r="BS28" s="331">
        <v>304.30014154639952</v>
      </c>
      <c r="BT28" s="142">
        <v>7.3401615856097516E-2</v>
      </c>
      <c r="BU28" s="331">
        <v>4145.6872304143035</v>
      </c>
      <c r="BV28" s="735">
        <v>0.28324442332576111</v>
      </c>
      <c r="BW28" s="713">
        <v>0.47410372403176587</v>
      </c>
      <c r="BX28" s="521" t="s">
        <v>15</v>
      </c>
      <c r="BY28" s="331">
        <v>94.164538915009516</v>
      </c>
      <c r="BZ28" s="142">
        <v>2.2893385326984032E-2</v>
      </c>
      <c r="CA28" s="331">
        <v>203.19716292186266</v>
      </c>
      <c r="CB28" s="142">
        <v>4.9401515705597122E-2</v>
      </c>
      <c r="CC28" s="519">
        <v>54.516312003426577</v>
      </c>
      <c r="CD28" s="142">
        <v>1.3254065189306549E-2</v>
      </c>
      <c r="CE28" s="519">
        <v>373.36876275100059</v>
      </c>
      <c r="CF28" s="142">
        <v>9.0773820518920079E-2</v>
      </c>
      <c r="CG28" s="519">
        <v>718.31596290688481</v>
      </c>
      <c r="CH28" s="142">
        <v>0.17463775976425086</v>
      </c>
      <c r="CI28" s="519">
        <v>634.37163058532747</v>
      </c>
      <c r="CJ28" s="142">
        <v>0.15422912220283985</v>
      </c>
      <c r="CK28" s="519">
        <v>1214.0327363887384</v>
      </c>
      <c r="CL28" s="142">
        <v>0.29515696199400232</v>
      </c>
      <c r="CM28" s="519">
        <v>821.20958496356855</v>
      </c>
      <c r="CN28" s="142">
        <v>0.19965336929809896</v>
      </c>
      <c r="CO28" s="331">
        <v>4113.1766914358195</v>
      </c>
      <c r="CP28" s="120"/>
    </row>
    <row r="29" spans="2:94" s="119" customFormat="1" x14ac:dyDescent="0.2">
      <c r="B29" s="140">
        <v>97233</v>
      </c>
      <c r="C29" s="141" t="s">
        <v>16</v>
      </c>
      <c r="D29" s="307">
        <v>1934</v>
      </c>
      <c r="E29" s="461">
        <v>1843</v>
      </c>
      <c r="F29" s="461">
        <v>1872</v>
      </c>
      <c r="G29" s="731">
        <v>3.1274200793975915E-3</v>
      </c>
      <c r="H29" s="461">
        <v>18</v>
      </c>
      <c r="I29" s="731">
        <v>1.9411572906605739E-3</v>
      </c>
      <c r="J29" s="135">
        <v>11</v>
      </c>
      <c r="K29" s="731">
        <v>1.1862627887370175E-3</v>
      </c>
      <c r="L29" s="732"/>
      <c r="N29" s="521" t="s">
        <v>16</v>
      </c>
      <c r="O29" s="461">
        <v>49.755468297269402</v>
      </c>
      <c r="P29" s="142">
        <v>2.6578775799823397E-2</v>
      </c>
      <c r="Q29" s="461">
        <v>61.696780688614055</v>
      </c>
      <c r="R29" s="142">
        <v>3.2957681991781014E-2</v>
      </c>
      <c r="S29" s="461">
        <v>101.50115532642957</v>
      </c>
      <c r="T29" s="142">
        <v>5.4220702631639729E-2</v>
      </c>
      <c r="U29" s="461">
        <v>152.25173298964435</v>
      </c>
      <c r="V29" s="142">
        <v>8.1331053947459583E-2</v>
      </c>
      <c r="W29" s="461">
        <v>101.50590015158971</v>
      </c>
      <c r="X29" s="142">
        <v>5.4223237260464588E-2</v>
      </c>
      <c r="Y29" s="461">
        <v>245.81099268915133</v>
      </c>
      <c r="Z29" s="142">
        <v>0.13130929096642699</v>
      </c>
      <c r="AA29" s="461">
        <v>439.9237466007437</v>
      </c>
      <c r="AB29" s="142">
        <v>0.23500200138928617</v>
      </c>
      <c r="AC29" s="461">
        <v>288.64339885124411</v>
      </c>
      <c r="AD29" s="142">
        <v>0.15418984981369879</v>
      </c>
      <c r="AE29" s="461">
        <v>334.38047108345097</v>
      </c>
      <c r="AF29" s="142">
        <v>0.17862204651893748</v>
      </c>
      <c r="AG29" s="461">
        <v>96.530353321862762</v>
      </c>
      <c r="AH29" s="142">
        <v>5.1565359680482245E-2</v>
      </c>
      <c r="AI29" s="331">
        <v>1872</v>
      </c>
      <c r="AJ29" s="307"/>
      <c r="AK29" s="120">
        <v>466.71103745354708</v>
      </c>
      <c r="AL29" s="348">
        <v>0.2493114516311683</v>
      </c>
      <c r="AM29" s="120">
        <v>430.91082440531375</v>
      </c>
      <c r="AN29" s="142">
        <v>0.23018740619941974</v>
      </c>
      <c r="AO29" s="532"/>
      <c r="AP29" s="461">
        <v>404.01440257382757</v>
      </c>
      <c r="AQ29" s="461">
        <v>564.26971391747611</v>
      </c>
      <c r="AR29" s="331">
        <v>71.599519274024743</v>
      </c>
      <c r="AS29" s="733"/>
      <c r="AT29" s="521" t="s">
        <v>16</v>
      </c>
      <c r="AU29" s="461"/>
      <c r="AV29" s="142" t="e">
        <v>#DIV/0!</v>
      </c>
      <c r="AW29" s="461"/>
      <c r="AX29" s="142" t="e">
        <v>#DIV/0!</v>
      </c>
      <c r="AY29" s="461"/>
      <c r="AZ29" s="142" t="e">
        <v>#DIV/0!</v>
      </c>
      <c r="BA29" s="461"/>
      <c r="BB29" s="142" t="e">
        <v>#DIV/0!</v>
      </c>
      <c r="BC29" s="461"/>
      <c r="BD29" s="142" t="e">
        <v>#DIV/0!</v>
      </c>
      <c r="BE29" s="331">
        <v>0</v>
      </c>
      <c r="BF29" s="522" t="e">
        <v>#DIV/0!</v>
      </c>
      <c r="BG29" s="733"/>
      <c r="BH29" s="521" t="s">
        <v>16</v>
      </c>
      <c r="BI29" s="461">
        <v>637.8651035709936</v>
      </c>
      <c r="BJ29" s="142">
        <v>0.40693238532071013</v>
      </c>
      <c r="BK29" s="461">
        <v>181.10990460206057</v>
      </c>
      <c r="BL29" s="142">
        <v>0.115540864474835</v>
      </c>
      <c r="BM29" s="461">
        <v>463.73519900603122</v>
      </c>
      <c r="BN29" s="142">
        <v>0.2958444812739241</v>
      </c>
      <c r="BO29" s="461">
        <v>107.4718115221019</v>
      </c>
      <c r="BP29" s="142">
        <v>6.8562710787264738E-2</v>
      </c>
      <c r="BQ29" s="331">
        <v>19.902187318907764</v>
      </c>
      <c r="BR29" s="142">
        <v>1.2696798293937918E-2</v>
      </c>
      <c r="BS29" s="331">
        <v>157.4123280006161</v>
      </c>
      <c r="BT29" s="142">
        <v>0.10042275984932815</v>
      </c>
      <c r="BU29" s="331">
        <v>1567.4965340207111</v>
      </c>
      <c r="BV29" s="735">
        <v>0.22114216281895502</v>
      </c>
      <c r="BW29" s="713">
        <v>0.4775267502044549</v>
      </c>
      <c r="BX29" s="521" t="s">
        <v>16</v>
      </c>
      <c r="BY29" s="331">
        <v>63.686999420504797</v>
      </c>
      <c r="BZ29" s="142">
        <v>4.0501928933128685E-2</v>
      </c>
      <c r="CA29" s="331">
        <v>79.608749275631013</v>
      </c>
      <c r="CB29" s="142">
        <v>5.0627411166410861E-2</v>
      </c>
      <c r="CC29" s="519">
        <v>47.765249565378596</v>
      </c>
      <c r="CD29" s="142">
        <v>3.0376446699846512E-2</v>
      </c>
      <c r="CE29" s="519">
        <v>175.13924840638822</v>
      </c>
      <c r="CF29" s="142">
        <v>0.1113803045661039</v>
      </c>
      <c r="CG29" s="519">
        <v>278.63062246470849</v>
      </c>
      <c r="CH29" s="142">
        <v>0.177195939082438</v>
      </c>
      <c r="CI29" s="519">
        <v>171.15881094260669</v>
      </c>
      <c r="CJ29" s="142">
        <v>0.10884893400778337</v>
      </c>
      <c r="CK29" s="519">
        <v>421.92637116084433</v>
      </c>
      <c r="CL29" s="142">
        <v>0.26832527918197757</v>
      </c>
      <c r="CM29" s="519">
        <v>334.52756066341476</v>
      </c>
      <c r="CN29" s="142">
        <v>0.21274375636231108</v>
      </c>
      <c r="CO29" s="331">
        <v>1572.443611899477</v>
      </c>
      <c r="CP29" s="120"/>
    </row>
    <row r="30" spans="2:94" s="119" customFormat="1" x14ac:dyDescent="0.2">
      <c r="B30" s="140">
        <v>97219</v>
      </c>
      <c r="C30" s="141" t="s">
        <v>31</v>
      </c>
      <c r="D30" s="307">
        <v>1844</v>
      </c>
      <c r="E30" s="461">
        <v>1673</v>
      </c>
      <c r="F30" s="461">
        <v>1541</v>
      </c>
      <c r="G30" s="731">
        <v>-1.6303016678571591E-2</v>
      </c>
      <c r="H30" s="461">
        <v>18</v>
      </c>
      <c r="I30" s="731">
        <v>2.2231386379870351E-3</v>
      </c>
      <c r="J30" s="135">
        <v>-150</v>
      </c>
      <c r="K30" s="731">
        <v>-1.8526155316558626E-2</v>
      </c>
      <c r="L30" s="732"/>
      <c r="N30" s="521" t="s">
        <v>31</v>
      </c>
      <c r="O30" s="461">
        <v>52.451066730980422</v>
      </c>
      <c r="P30" s="142">
        <v>3.4037032271888756E-2</v>
      </c>
      <c r="Q30" s="461">
        <v>47.890104406547337</v>
      </c>
      <c r="R30" s="142">
        <v>3.1077290335202772E-2</v>
      </c>
      <c r="S30" s="461">
        <v>77.536359515362363</v>
      </c>
      <c r="T30" s="142">
        <v>5.0315612923661636E-2</v>
      </c>
      <c r="U30" s="461">
        <v>156.21295961183299</v>
      </c>
      <c r="V30" s="142">
        <v>0.10137116133149476</v>
      </c>
      <c r="W30" s="461">
        <v>102.62165229974431</v>
      </c>
      <c r="X30" s="142">
        <v>6.6594193575434529E-2</v>
      </c>
      <c r="Y30" s="461">
        <v>198.40186111283896</v>
      </c>
      <c r="Z30" s="142">
        <v>0.12874877424584005</v>
      </c>
      <c r="AA30" s="461">
        <v>323.82832503474867</v>
      </c>
      <c r="AB30" s="142">
        <v>0.21014167750470447</v>
      </c>
      <c r="AC30" s="461">
        <v>225.52507857620952</v>
      </c>
      <c r="AD30" s="142">
        <v>0.1463498238651591</v>
      </c>
      <c r="AE30" s="461">
        <v>242.31358897457409</v>
      </c>
      <c r="AF30" s="142">
        <v>0.15724437960712184</v>
      </c>
      <c r="AG30" s="461">
        <v>114.2190037371569</v>
      </c>
      <c r="AH30" s="142">
        <v>7.4120054339492022E-2</v>
      </c>
      <c r="AI30" s="331">
        <v>1540.9999999999957</v>
      </c>
      <c r="AJ30" s="307"/>
      <c r="AK30" s="120">
        <v>436.71214256446746</v>
      </c>
      <c r="AL30" s="348">
        <v>0.28339529043768241</v>
      </c>
      <c r="AM30" s="120">
        <v>356.53259271173101</v>
      </c>
      <c r="AN30" s="142">
        <v>0.23136443394661388</v>
      </c>
      <c r="AO30" s="532"/>
      <c r="AP30" s="461">
        <v>373.99891060351257</v>
      </c>
      <c r="AQ30" s="461">
        <v>460.05192910935557</v>
      </c>
      <c r="AR30" s="331">
        <v>81.294933667066971</v>
      </c>
      <c r="AS30" s="733"/>
      <c r="AT30" s="521" t="s">
        <v>31</v>
      </c>
      <c r="AU30" s="461"/>
      <c r="AV30" s="142" t="e">
        <v>#DIV/0!</v>
      </c>
      <c r="AW30" s="461"/>
      <c r="AX30" s="142" t="e">
        <v>#DIV/0!</v>
      </c>
      <c r="AY30" s="461"/>
      <c r="AZ30" s="142" t="e">
        <v>#DIV/0!</v>
      </c>
      <c r="BA30" s="461"/>
      <c r="BB30" s="142" t="e">
        <v>#DIV/0!</v>
      </c>
      <c r="BC30" s="461"/>
      <c r="BD30" s="142" t="e">
        <v>#DIV/0!</v>
      </c>
      <c r="BE30" s="331">
        <v>0</v>
      </c>
      <c r="BF30" s="522" t="e">
        <v>#DIV/0!</v>
      </c>
      <c r="BG30" s="733"/>
      <c r="BH30" s="521" t="s">
        <v>31</v>
      </c>
      <c r="BI30" s="461">
        <v>462.93767592995761</v>
      </c>
      <c r="BJ30" s="142">
        <v>0.36138063084145339</v>
      </c>
      <c r="BK30" s="461">
        <v>184.71897413953977</v>
      </c>
      <c r="BL30" s="142">
        <v>0.14419621230619573</v>
      </c>
      <c r="BM30" s="461">
        <v>393.91797540507594</v>
      </c>
      <c r="BN30" s="142">
        <v>0.30750214089987493</v>
      </c>
      <c r="BO30" s="461">
        <v>93.499727650878143</v>
      </c>
      <c r="BP30" s="142">
        <v>7.2988206229062019E-2</v>
      </c>
      <c r="BQ30" s="331">
        <v>33.066976852139831</v>
      </c>
      <c r="BR30" s="142">
        <v>2.5812902202960959E-2</v>
      </c>
      <c r="BS30" s="331">
        <v>112.88381752971874</v>
      </c>
      <c r="BT30" s="142">
        <v>8.8119907520452928E-2</v>
      </c>
      <c r="BU30" s="331">
        <v>1281.0251475073101</v>
      </c>
      <c r="BV30" s="735">
        <v>0.28521126760563387</v>
      </c>
      <c r="BW30" s="713">
        <v>0.49442315685235083</v>
      </c>
      <c r="BX30" s="521" t="s">
        <v>31</v>
      </c>
      <c r="BY30" s="331">
        <v>62.713231960955078</v>
      </c>
      <c r="BZ30" s="142">
        <v>4.9563753307283777E-2</v>
      </c>
      <c r="CA30" s="331">
        <v>28.506014527706853</v>
      </c>
      <c r="CB30" s="142">
        <v>2.2528978776038079E-2</v>
      </c>
      <c r="CC30" s="519">
        <v>17.103608716624109</v>
      </c>
      <c r="CD30" s="142">
        <v>1.3517387265622845E-2</v>
      </c>
      <c r="CE30" s="519">
        <v>108.32285520528603</v>
      </c>
      <c r="CF30" s="142">
        <v>8.5610119348944691E-2</v>
      </c>
      <c r="CG30" s="519">
        <v>256.55413074936166</v>
      </c>
      <c r="CH30" s="142">
        <v>0.20276080898434271</v>
      </c>
      <c r="CI30" s="519">
        <v>188.13969588286523</v>
      </c>
      <c r="CJ30" s="142">
        <v>0.14869125992185131</v>
      </c>
      <c r="CK30" s="519">
        <v>375.9166825905728</v>
      </c>
      <c r="CL30" s="142">
        <v>0.29709586218761191</v>
      </c>
      <c r="CM30" s="519">
        <v>228.04811622165479</v>
      </c>
      <c r="CN30" s="142">
        <v>0.18023183020830461</v>
      </c>
      <c r="CO30" s="331">
        <v>1265.3043358550267</v>
      </c>
      <c r="CP30" s="120"/>
    </row>
    <row r="31" spans="2:94" s="119" customFormat="1" x14ac:dyDescent="0.2">
      <c r="B31" s="140">
        <v>97225</v>
      </c>
      <c r="C31" s="144" t="s">
        <v>20</v>
      </c>
      <c r="D31" s="736">
        <v>4439</v>
      </c>
      <c r="E31" s="461">
        <v>4453</v>
      </c>
      <c r="F31" s="461">
        <v>4229</v>
      </c>
      <c r="G31" s="738">
        <v>-1.0269399477941699E-2</v>
      </c>
      <c r="H31" s="461">
        <v>32</v>
      </c>
      <c r="I31" s="738">
        <v>1.4670570682773856E-3</v>
      </c>
      <c r="J31" s="135">
        <v>-256</v>
      </c>
      <c r="K31" s="738">
        <v>-1.1736456546219085E-2</v>
      </c>
      <c r="L31" s="732"/>
      <c r="N31" s="523" t="s">
        <v>20</v>
      </c>
      <c r="O31" s="461">
        <v>155</v>
      </c>
      <c r="P31" s="145">
        <v>3.6651690707022934E-2</v>
      </c>
      <c r="Q31" s="461">
        <v>151</v>
      </c>
      <c r="R31" s="145">
        <v>3.5705840624261055E-2</v>
      </c>
      <c r="S31" s="461">
        <v>252</v>
      </c>
      <c r="T31" s="145">
        <v>5.9588555213998584E-2</v>
      </c>
      <c r="U31" s="461">
        <v>382</v>
      </c>
      <c r="V31" s="145">
        <v>9.0328682903759755E-2</v>
      </c>
      <c r="W31" s="461">
        <v>338</v>
      </c>
      <c r="X31" s="145">
        <v>7.9924331993379047E-2</v>
      </c>
      <c r="Y31" s="461">
        <v>548</v>
      </c>
      <c r="Z31" s="145">
        <v>0.12958146133837786</v>
      </c>
      <c r="AA31" s="461">
        <v>965</v>
      </c>
      <c r="AB31" s="145">
        <v>0.2281863324663041</v>
      </c>
      <c r="AC31" s="461">
        <v>577</v>
      </c>
      <c r="AD31" s="145">
        <v>0.13643887443840153</v>
      </c>
      <c r="AE31" s="461">
        <v>521</v>
      </c>
      <c r="AF31" s="145">
        <v>0.12319697327973517</v>
      </c>
      <c r="AG31" s="461">
        <v>340</v>
      </c>
      <c r="AH31" s="145">
        <v>8.0397257034759986E-2</v>
      </c>
      <c r="AI31" s="333">
        <v>4229</v>
      </c>
      <c r="AJ31" s="307"/>
      <c r="AK31" s="120">
        <v>1278</v>
      </c>
      <c r="AL31" s="348">
        <v>0.3021991014424214</v>
      </c>
      <c r="AM31" s="120">
        <v>861</v>
      </c>
      <c r="AN31" s="145">
        <v>0.20359423031449514</v>
      </c>
      <c r="AO31" s="532"/>
      <c r="AP31" s="461">
        <v>1037</v>
      </c>
      <c r="AQ31" s="461">
        <v>1119</v>
      </c>
      <c r="AR31" s="331">
        <v>92.672028596961582</v>
      </c>
      <c r="AS31" s="733"/>
      <c r="AT31" s="523" t="s">
        <v>20</v>
      </c>
      <c r="AU31" s="461"/>
      <c r="AV31" s="145" t="e">
        <v>#DIV/0!</v>
      </c>
      <c r="AW31" s="461"/>
      <c r="AX31" s="145" t="e">
        <v>#DIV/0!</v>
      </c>
      <c r="AY31" s="461"/>
      <c r="AZ31" s="145" t="e">
        <v>#DIV/0!</v>
      </c>
      <c r="BA31" s="461"/>
      <c r="BB31" s="145" t="e">
        <v>#DIV/0!</v>
      </c>
      <c r="BC31" s="461"/>
      <c r="BD31" s="145" t="e">
        <v>#DIV/0!</v>
      </c>
      <c r="BE31" s="333">
        <v>0</v>
      </c>
      <c r="BF31" s="524" t="e">
        <v>#DIV/0!</v>
      </c>
      <c r="BG31" s="733"/>
      <c r="BH31" s="523" t="s">
        <v>20</v>
      </c>
      <c r="BI31" s="461">
        <v>1233</v>
      </c>
      <c r="BJ31" s="145">
        <v>0.35884749708963909</v>
      </c>
      <c r="BK31" s="461">
        <v>505</v>
      </c>
      <c r="BL31" s="145">
        <v>0.14697322467986029</v>
      </c>
      <c r="BM31" s="461">
        <v>939</v>
      </c>
      <c r="BN31" s="145">
        <v>0.27328288707799769</v>
      </c>
      <c r="BO31" s="461">
        <v>243</v>
      </c>
      <c r="BP31" s="145">
        <v>7.0721769499417927E-2</v>
      </c>
      <c r="BQ31" s="331">
        <v>86</v>
      </c>
      <c r="BR31" s="145">
        <v>2.5029103608847497E-2</v>
      </c>
      <c r="BS31" s="331">
        <v>430</v>
      </c>
      <c r="BT31" s="145">
        <v>0.12514551804423749</v>
      </c>
      <c r="BU31" s="333">
        <v>3436</v>
      </c>
      <c r="BV31" s="739">
        <v>0.29056386651323363</v>
      </c>
      <c r="BW31" s="713">
        <v>0.49417927823050062</v>
      </c>
      <c r="BX31" s="523" t="s">
        <v>20</v>
      </c>
      <c r="BY31" s="331">
        <v>85</v>
      </c>
      <c r="BZ31" s="145">
        <v>2.478856809565471E-2</v>
      </c>
      <c r="CA31" s="331">
        <v>150</v>
      </c>
      <c r="CB31" s="145">
        <v>4.3744531933508309E-2</v>
      </c>
      <c r="CC31" s="737">
        <v>90</v>
      </c>
      <c r="CD31" s="145">
        <v>2.6246719160104987E-2</v>
      </c>
      <c r="CE31" s="519">
        <v>334</v>
      </c>
      <c r="CF31" s="145">
        <v>9.7404491105278504E-2</v>
      </c>
      <c r="CG31" s="519">
        <v>563</v>
      </c>
      <c r="CH31" s="145">
        <v>0.16418780985710119</v>
      </c>
      <c r="CI31" s="519">
        <v>355</v>
      </c>
      <c r="CJ31" s="145">
        <v>0.10352872557596968</v>
      </c>
      <c r="CK31" s="519">
        <v>1042</v>
      </c>
      <c r="CL31" s="145">
        <v>0.30387868183143774</v>
      </c>
      <c r="CM31" s="519">
        <v>810</v>
      </c>
      <c r="CN31" s="145">
        <v>0.23622047244094488</v>
      </c>
      <c r="CO31" s="333">
        <v>3429</v>
      </c>
      <c r="CP31" s="120"/>
    </row>
    <row r="32" spans="2:94" s="147" customFormat="1" x14ac:dyDescent="0.2">
      <c r="C32" s="153" t="s">
        <v>37</v>
      </c>
      <c r="D32" s="154">
        <v>23436</v>
      </c>
      <c r="E32" s="471">
        <v>23683</v>
      </c>
      <c r="F32" s="471">
        <v>23305</v>
      </c>
      <c r="G32" s="369">
        <v>-3.2127403405796118E-3</v>
      </c>
      <c r="H32" s="471">
        <v>310</v>
      </c>
      <c r="I32" s="369">
        <v>2.6347870517980944E-3</v>
      </c>
      <c r="J32" s="315">
        <v>-688</v>
      </c>
      <c r="K32" s="369">
        <v>-5.8475273923777066E-3</v>
      </c>
      <c r="L32" s="740"/>
      <c r="N32" s="526" t="s">
        <v>37</v>
      </c>
      <c r="O32" s="800">
        <v>702.21483575104764</v>
      </c>
      <c r="P32" s="155">
        <v>3.0131509794080597E-2</v>
      </c>
      <c r="Q32" s="800">
        <v>733.3609873803174</v>
      </c>
      <c r="R32" s="155">
        <v>3.1467967705656213E-2</v>
      </c>
      <c r="S32" s="800">
        <v>1374.7753135855296</v>
      </c>
      <c r="T32" s="155">
        <v>5.8990573421391586E-2</v>
      </c>
      <c r="U32" s="800">
        <v>2225.4540302258565</v>
      </c>
      <c r="V32" s="155">
        <v>9.5492556542624271E-2</v>
      </c>
      <c r="W32" s="800">
        <v>1638.8122701684247</v>
      </c>
      <c r="X32" s="155">
        <v>7.0320200393410262E-2</v>
      </c>
      <c r="Y32" s="800">
        <v>3058.7647880737354</v>
      </c>
      <c r="Z32" s="155">
        <v>0.13124929363114088</v>
      </c>
      <c r="AA32" s="800">
        <v>5464.5714932264291</v>
      </c>
      <c r="AB32" s="155">
        <v>0.23448064763898022</v>
      </c>
      <c r="AC32" s="800">
        <v>3405.0608111723514</v>
      </c>
      <c r="AD32" s="155">
        <v>0.14610859520155994</v>
      </c>
      <c r="AE32" s="800">
        <v>3354.6675536768448</v>
      </c>
      <c r="AF32" s="155">
        <v>0.14394625847143738</v>
      </c>
      <c r="AG32" s="800">
        <v>1347.3179167394367</v>
      </c>
      <c r="AH32" s="155">
        <v>5.7812397199718424E-2</v>
      </c>
      <c r="AI32" s="335">
        <v>23304.999999999978</v>
      </c>
      <c r="AJ32" s="307"/>
      <c r="AK32" s="120">
        <v>6674.6174371111756</v>
      </c>
      <c r="AL32" s="348">
        <v>0.28640280785716293</v>
      </c>
      <c r="AM32" s="120">
        <v>4701.9854704162817</v>
      </c>
      <c r="AN32" s="155">
        <v>0.20175865567115581</v>
      </c>
      <c r="AO32" s="532"/>
      <c r="AP32" s="800">
        <v>5566.68231409278</v>
      </c>
      <c r="AQ32" s="800">
        <v>6294.1713400516983</v>
      </c>
      <c r="AR32" s="335">
        <v>88.441861737546162</v>
      </c>
      <c r="AS32" s="741"/>
      <c r="AT32" s="526" t="s">
        <v>37</v>
      </c>
      <c r="AU32" s="800">
        <v>0</v>
      </c>
      <c r="AV32" s="155" t="e">
        <v>#DIV/0!</v>
      </c>
      <c r="AW32" s="800">
        <v>0</v>
      </c>
      <c r="AX32" s="155" t="e">
        <v>#DIV/0!</v>
      </c>
      <c r="AY32" s="800">
        <v>0</v>
      </c>
      <c r="AZ32" s="155" t="e">
        <v>#DIV/0!</v>
      </c>
      <c r="BA32" s="800">
        <v>0</v>
      </c>
      <c r="BB32" s="155" t="e">
        <v>#DIV/0!</v>
      </c>
      <c r="BC32" s="800">
        <v>0</v>
      </c>
      <c r="BD32" s="155" t="e">
        <v>#DIV/0!</v>
      </c>
      <c r="BE32" s="335">
        <v>0</v>
      </c>
      <c r="BF32" s="330" t="e">
        <v>#DIV/0!</v>
      </c>
      <c r="BG32" s="733"/>
      <c r="BH32" s="526" t="s">
        <v>37</v>
      </c>
      <c r="BI32" s="800">
        <v>7955.9050226600211</v>
      </c>
      <c r="BJ32" s="155">
        <v>0.41424837530636538</v>
      </c>
      <c r="BK32" s="800">
        <v>2222.6390911182407</v>
      </c>
      <c r="BL32" s="155">
        <v>0.11572845952355369</v>
      </c>
      <c r="BM32" s="800">
        <v>5311.0418880649158</v>
      </c>
      <c r="BN32" s="155">
        <v>0.27653553769792893</v>
      </c>
      <c r="BO32" s="800">
        <v>1516.7889328252713</v>
      </c>
      <c r="BP32" s="155">
        <v>7.8976225748791803E-2</v>
      </c>
      <c r="BQ32" s="800">
        <v>390.48834876222384</v>
      </c>
      <c r="BR32" s="155">
        <v>2.0331962685589369E-2</v>
      </c>
      <c r="BS32" s="800">
        <v>1808.7763688095508</v>
      </c>
      <c r="BT32" s="155">
        <v>9.4179439037770749E-2</v>
      </c>
      <c r="BU32" s="335">
        <v>19205.639652240225</v>
      </c>
      <c r="BV32" s="742">
        <v>0.21836512828092466</v>
      </c>
      <c r="BW32" s="713">
        <v>0.47002316517008086</v>
      </c>
      <c r="BX32" s="526" t="s">
        <v>37</v>
      </c>
      <c r="BY32" s="800">
        <v>494.04007364204091</v>
      </c>
      <c r="BZ32" s="155">
        <v>2.5896305819125207E-2</v>
      </c>
      <c r="CA32" s="800">
        <v>923.89754618194843</v>
      </c>
      <c r="CB32" s="155">
        <v>4.8428325307882714E-2</v>
      </c>
      <c r="CC32" s="800">
        <v>643.65519245720657</v>
      </c>
      <c r="CD32" s="155">
        <v>3.3738744274450908E-2</v>
      </c>
      <c r="CE32" s="800">
        <v>2142.1037839504752</v>
      </c>
      <c r="CF32" s="155">
        <v>0.11228355278256179</v>
      </c>
      <c r="CG32" s="800">
        <v>3263.8845025248033</v>
      </c>
      <c r="CH32" s="155">
        <v>0.17108440336143027</v>
      </c>
      <c r="CI32" s="800">
        <v>2254.5007952377391</v>
      </c>
      <c r="CJ32" s="155">
        <v>0.11817511408040014</v>
      </c>
      <c r="CK32" s="800">
        <v>5351.6153856140663</v>
      </c>
      <c r="CL32" s="155">
        <v>0.28051786898690217</v>
      </c>
      <c r="CM32" s="800">
        <v>4003.9301276637379</v>
      </c>
      <c r="CN32" s="155">
        <v>0.20987568538724674</v>
      </c>
      <c r="CO32" s="335">
        <v>19077.627407272019</v>
      </c>
      <c r="CP32" s="120"/>
    </row>
    <row r="33" spans="2:94" s="766" customFormat="1" ht="13.5" thickBot="1" x14ac:dyDescent="0.25">
      <c r="C33" s="767" t="s">
        <v>276</v>
      </c>
      <c r="D33" s="768">
        <v>108316</v>
      </c>
      <c r="E33" s="467">
        <v>109212</v>
      </c>
      <c r="F33" s="467">
        <v>103720</v>
      </c>
      <c r="G33" s="770">
        <v>-1.0266137095548022E-2</v>
      </c>
      <c r="H33" s="467">
        <v>1731</v>
      </c>
      <c r="I33" s="770">
        <v>3.2357398602319057E-3</v>
      </c>
      <c r="J33" s="769">
        <v>-7223</v>
      </c>
      <c r="K33" s="770">
        <v>-1.3501876955779929E-2</v>
      </c>
      <c r="L33" s="771"/>
      <c r="N33" s="772" t="s">
        <v>276</v>
      </c>
      <c r="O33" s="798">
        <v>3035.9978455311971</v>
      </c>
      <c r="P33" s="773">
        <v>2.9271093767173129E-2</v>
      </c>
      <c r="Q33" s="798">
        <v>3547.3090734493535</v>
      </c>
      <c r="R33" s="773">
        <v>3.4200820222226702E-2</v>
      </c>
      <c r="S33" s="798">
        <v>6347.2132951457552</v>
      </c>
      <c r="T33" s="773">
        <v>6.1195654600325444E-2</v>
      </c>
      <c r="U33" s="798">
        <v>10085.484989185057</v>
      </c>
      <c r="V33" s="773">
        <v>9.7237610771163302E-2</v>
      </c>
      <c r="W33" s="798">
        <v>7576.9187791877885</v>
      </c>
      <c r="X33" s="773">
        <v>7.3051665823252884E-2</v>
      </c>
      <c r="Y33" s="798">
        <v>14027.475067091396</v>
      </c>
      <c r="Z33" s="773">
        <v>0.13524368556779209</v>
      </c>
      <c r="AA33" s="798">
        <v>24881.680467906015</v>
      </c>
      <c r="AB33" s="773">
        <v>0.23989279278737</v>
      </c>
      <c r="AC33" s="798">
        <v>14437.483481059768</v>
      </c>
      <c r="AD33" s="773">
        <v>0.13919671694041427</v>
      </c>
      <c r="AE33" s="798">
        <v>13823.847695523929</v>
      </c>
      <c r="AF33" s="773">
        <v>0.13328044442271433</v>
      </c>
      <c r="AG33" s="798">
        <v>5956.5893059197242</v>
      </c>
      <c r="AH33" s="773">
        <v>5.7429515097567725E-2</v>
      </c>
      <c r="AI33" s="774">
        <v>103720</v>
      </c>
      <c r="AJ33" s="775"/>
      <c r="AK33" s="776">
        <v>30592.923982499149</v>
      </c>
      <c r="AL33" s="777">
        <v>0.29495684518414145</v>
      </c>
      <c r="AM33" s="776">
        <v>19780.437001443654</v>
      </c>
      <c r="AN33" s="773">
        <v>0.19070995952028205</v>
      </c>
      <c r="AO33" s="778"/>
      <c r="AP33" s="798">
        <v>25514.848331714064</v>
      </c>
      <c r="AQ33" s="798">
        <v>26508.167991963357</v>
      </c>
      <c r="AR33" s="774">
        <v>96.252778914972765</v>
      </c>
      <c r="AS33" s="779"/>
      <c r="AT33" s="772" t="s">
        <v>276</v>
      </c>
      <c r="AU33" s="798">
        <v>0</v>
      </c>
      <c r="AV33" s="773" t="e">
        <v>#DIV/0!</v>
      </c>
      <c r="AW33" s="798">
        <v>0</v>
      </c>
      <c r="AX33" s="773" t="e">
        <v>#DIV/0!</v>
      </c>
      <c r="AY33" s="798">
        <v>0</v>
      </c>
      <c r="AZ33" s="773" t="e">
        <v>#DIV/0!</v>
      </c>
      <c r="BA33" s="798">
        <v>0</v>
      </c>
      <c r="BB33" s="773" t="e">
        <v>#DIV/0!</v>
      </c>
      <c r="BC33" s="798">
        <v>0</v>
      </c>
      <c r="BD33" s="773" t="e">
        <v>#DIV/0!</v>
      </c>
      <c r="BE33" s="774">
        <v>0</v>
      </c>
      <c r="BF33" s="781" t="e">
        <v>#DIV/0!</v>
      </c>
      <c r="BG33" s="784"/>
      <c r="BH33" s="772" t="s">
        <v>276</v>
      </c>
      <c r="BI33" s="798">
        <v>32921.872064918105</v>
      </c>
      <c r="BJ33" s="773">
        <v>0.38700291231864475</v>
      </c>
      <c r="BK33" s="798">
        <v>13316.460806196174</v>
      </c>
      <c r="BL33" s="773">
        <v>0.15653754754932789</v>
      </c>
      <c r="BM33" s="798">
        <v>22614.705350684868</v>
      </c>
      <c r="BN33" s="773">
        <v>0.26584019325162433</v>
      </c>
      <c r="BO33" s="798">
        <v>7170.3959772221151</v>
      </c>
      <c r="BP33" s="773">
        <v>8.4289378203977791E-2</v>
      </c>
      <c r="BQ33" s="798">
        <v>1870.9868466165071</v>
      </c>
      <c r="BR33" s="773">
        <v>2.1993808770129152E-2</v>
      </c>
      <c r="BS33" s="798">
        <v>7174.3756403452435</v>
      </c>
      <c r="BT33" s="773">
        <v>8.4336159906295963E-2</v>
      </c>
      <c r="BU33" s="774">
        <v>85068.796685983019</v>
      </c>
      <c r="BV33" s="782">
        <v>0.28799612744072672</v>
      </c>
      <c r="BW33" s="783">
        <v>0.45645954013202722</v>
      </c>
      <c r="BX33" s="772" t="s">
        <v>277</v>
      </c>
      <c r="BY33" s="798">
        <v>1188.7251932737686</v>
      </c>
      <c r="BZ33" s="773">
        <v>1.3980578319248307E-2</v>
      </c>
      <c r="CA33" s="798">
        <v>3280.0241212013589</v>
      </c>
      <c r="CB33" s="773">
        <v>3.8576312149311211E-2</v>
      </c>
      <c r="CC33" s="798">
        <v>2482.7304060188771</v>
      </c>
      <c r="CD33" s="773">
        <v>2.9199353293198182E-2</v>
      </c>
      <c r="CE33" s="798">
        <v>8555.5426664497518</v>
      </c>
      <c r="CF33" s="773">
        <v>0.10062160286395497</v>
      </c>
      <c r="CG33" s="798">
        <v>15777.580163730358</v>
      </c>
      <c r="CH33" s="773">
        <v>0.18555987238713323</v>
      </c>
      <c r="CI33" s="798">
        <v>11827.634940281274</v>
      </c>
      <c r="CJ33" s="773">
        <v>0.13910462868098536</v>
      </c>
      <c r="CK33" s="798">
        <v>22744.340678567474</v>
      </c>
      <c r="CL33" s="773">
        <v>0.26749583333104793</v>
      </c>
      <c r="CM33" s="798">
        <v>19170.318867858259</v>
      </c>
      <c r="CN33" s="773">
        <v>0.22546181897512083</v>
      </c>
      <c r="CO33" s="774">
        <v>85026.897037381117</v>
      </c>
      <c r="CP33" s="776"/>
    </row>
    <row r="34" spans="2:94" s="119" customFormat="1" x14ac:dyDescent="0.2">
      <c r="B34" s="140">
        <v>97210</v>
      </c>
      <c r="C34" s="134" t="s">
        <v>121</v>
      </c>
      <c r="D34" s="730">
        <v>18533</v>
      </c>
      <c r="E34" s="461">
        <v>19474</v>
      </c>
      <c r="F34" s="461">
        <v>17835</v>
      </c>
      <c r="G34" s="731">
        <v>-1.7429797386013135E-2</v>
      </c>
      <c r="H34" s="461">
        <v>287</v>
      </c>
      <c r="I34" s="731">
        <v>3.0520755642378097E-3</v>
      </c>
      <c r="J34" s="135">
        <v>-1926</v>
      </c>
      <c r="K34" s="731">
        <v>-2.0481872950250946E-2</v>
      </c>
      <c r="L34" s="732"/>
      <c r="N34" s="518" t="s">
        <v>121</v>
      </c>
      <c r="O34" s="461">
        <v>492.21300245068477</v>
      </c>
      <c r="P34" s="142">
        <v>2.7598149843043745E-2</v>
      </c>
      <c r="Q34" s="461">
        <v>533.40420406780981</v>
      </c>
      <c r="R34" s="142">
        <v>2.9907721001839655E-2</v>
      </c>
      <c r="S34" s="461">
        <v>1092.1451065389922</v>
      </c>
      <c r="T34" s="142">
        <v>6.1236058678945507E-2</v>
      </c>
      <c r="U34" s="461">
        <v>1699.3735246546271</v>
      </c>
      <c r="V34" s="142">
        <v>9.5283068385457165E-2</v>
      </c>
      <c r="W34" s="461">
        <v>1274.4944965409277</v>
      </c>
      <c r="X34" s="142">
        <v>7.1460302581493065E-2</v>
      </c>
      <c r="Y34" s="461">
        <v>2515.4260666515961</v>
      </c>
      <c r="Z34" s="142">
        <v>0.14103874777973638</v>
      </c>
      <c r="AA34" s="461">
        <v>4461.9192087295405</v>
      </c>
      <c r="AB34" s="142">
        <v>0.25017769603193407</v>
      </c>
      <c r="AC34" s="461">
        <v>2357.0408883094233</v>
      </c>
      <c r="AD34" s="142">
        <v>0.13215816587100787</v>
      </c>
      <c r="AE34" s="461">
        <v>2426.0204960478786</v>
      </c>
      <c r="AF34" s="142">
        <v>0.1360258197952274</v>
      </c>
      <c r="AG34" s="461">
        <v>982.96300600850418</v>
      </c>
      <c r="AH34" s="142">
        <v>5.511427003131511E-2</v>
      </c>
      <c r="AI34" s="331">
        <v>17834.999999999985</v>
      </c>
      <c r="AJ34" s="307"/>
      <c r="AK34" s="120">
        <v>5091.6303342530418</v>
      </c>
      <c r="AL34" s="348">
        <v>0.28548530049077914</v>
      </c>
      <c r="AM34" s="120">
        <v>3408.9835020563828</v>
      </c>
      <c r="AN34" s="142">
        <v>0.19114008982654251</v>
      </c>
      <c r="AO34" s="532"/>
      <c r="AP34" s="461">
        <v>4194.1312740942576</v>
      </c>
      <c r="AQ34" s="461">
        <v>4459.4595262799885</v>
      </c>
      <c r="AR34" s="332">
        <v>94.050215040138212</v>
      </c>
      <c r="AS34" s="733"/>
      <c r="AT34" s="518" t="s">
        <v>121</v>
      </c>
      <c r="AU34" s="461"/>
      <c r="AV34" s="142" t="e">
        <v>#DIV/0!</v>
      </c>
      <c r="AW34" s="461"/>
      <c r="AX34" s="142" t="e">
        <v>#DIV/0!</v>
      </c>
      <c r="AY34" s="461"/>
      <c r="AZ34" s="142" t="e">
        <v>#DIV/0!</v>
      </c>
      <c r="BA34" s="461"/>
      <c r="BB34" s="142" t="e">
        <v>#DIV/0!</v>
      </c>
      <c r="BC34" s="461"/>
      <c r="BD34" s="142" t="e">
        <v>#DIV/0!</v>
      </c>
      <c r="BE34" s="331">
        <v>0</v>
      </c>
      <c r="BF34" s="520" t="e">
        <v>#DIV/0!</v>
      </c>
      <c r="BG34" s="733"/>
      <c r="BH34" s="518" t="s">
        <v>121</v>
      </c>
      <c r="BI34" s="461">
        <v>6039.1231605346939</v>
      </c>
      <c r="BJ34" s="142">
        <v>0.40763215374985895</v>
      </c>
      <c r="BK34" s="461">
        <v>2434.7315574502172</v>
      </c>
      <c r="BL34" s="142">
        <v>0.16434088893101964</v>
      </c>
      <c r="BM34" s="461">
        <v>3722.8523052246528</v>
      </c>
      <c r="BN34" s="142">
        <v>0.25128719235078339</v>
      </c>
      <c r="BO34" s="461">
        <v>1216.9963324238511</v>
      </c>
      <c r="BP34" s="142">
        <v>8.2145507369929344E-2</v>
      </c>
      <c r="BQ34" s="332">
        <v>317.28514752537791</v>
      </c>
      <c r="BR34" s="142">
        <v>2.1416292498191138E-2</v>
      </c>
      <c r="BS34" s="332">
        <v>1084.1410320852929</v>
      </c>
      <c r="BT34" s="142">
        <v>7.3177965100217471E-2</v>
      </c>
      <c r="BU34" s="331">
        <v>14815.129535244087</v>
      </c>
      <c r="BV34" s="734">
        <v>0.28732278738302441</v>
      </c>
      <c r="BW34" s="713">
        <v>0.42802695731912133</v>
      </c>
      <c r="BX34" s="518" t="s">
        <v>121</v>
      </c>
      <c r="BY34" s="332">
        <v>140.4292538989933</v>
      </c>
      <c r="BZ34" s="142">
        <v>9.47550590231757E-3</v>
      </c>
      <c r="CA34" s="332">
        <v>795.71190030239654</v>
      </c>
      <c r="CB34" s="142">
        <v>5.3690898431197454E-2</v>
      </c>
      <c r="CC34" s="519">
        <v>537.78485849532012</v>
      </c>
      <c r="CD34" s="142">
        <v>3.6287194151972596E-2</v>
      </c>
      <c r="CE34" s="519">
        <v>1493.7933524802422</v>
      </c>
      <c r="CF34" s="142">
        <v>0.10079415317872564</v>
      </c>
      <c r="CG34" s="519">
        <v>2937.8996993668547</v>
      </c>
      <c r="CH34" s="142">
        <v>0.19823566079608154</v>
      </c>
      <c r="CI34" s="519">
        <v>2076.9507346509195</v>
      </c>
      <c r="CJ34" s="142">
        <v>0.14014287193438318</v>
      </c>
      <c r="CK34" s="519">
        <v>3716.8522227719541</v>
      </c>
      <c r="CL34" s="142">
        <v>0.2507957152592285</v>
      </c>
      <c r="CM34" s="519">
        <v>3120.8161106111629</v>
      </c>
      <c r="CN34" s="142">
        <v>0.21057800034609331</v>
      </c>
      <c r="CO34" s="331">
        <v>14820.238132577846</v>
      </c>
      <c r="CP34" s="120"/>
    </row>
    <row r="35" spans="2:94" s="119" customFormat="1" x14ac:dyDescent="0.2">
      <c r="B35" s="140">
        <v>97217</v>
      </c>
      <c r="C35" s="141" t="s">
        <v>14</v>
      </c>
      <c r="D35" s="307">
        <v>7269</v>
      </c>
      <c r="E35" s="461">
        <v>8828</v>
      </c>
      <c r="F35" s="461">
        <v>8883</v>
      </c>
      <c r="G35" s="731">
        <v>1.2429416911594604E-3</v>
      </c>
      <c r="H35" s="461">
        <v>118</v>
      </c>
      <c r="I35" s="731">
        <v>2.6666749010330242E-3</v>
      </c>
      <c r="J35" s="135">
        <v>-63</v>
      </c>
      <c r="K35" s="731">
        <v>-1.4237332098735638E-3</v>
      </c>
      <c r="L35" s="732"/>
      <c r="N35" s="521" t="s">
        <v>14</v>
      </c>
      <c r="O35" s="461">
        <v>226.64396798549956</v>
      </c>
      <c r="P35" s="142">
        <v>2.5514349655015253E-2</v>
      </c>
      <c r="Q35" s="461">
        <v>263.88314903135756</v>
      </c>
      <c r="R35" s="142">
        <v>2.9706534845362901E-2</v>
      </c>
      <c r="S35" s="461">
        <v>534.82606255530334</v>
      </c>
      <c r="T35" s="142">
        <v>6.0207819718035072E-2</v>
      </c>
      <c r="U35" s="461">
        <v>892.44142576502304</v>
      </c>
      <c r="V35" s="142">
        <v>0.10046621926883111</v>
      </c>
      <c r="W35" s="461">
        <v>583.1847315611692</v>
      </c>
      <c r="X35" s="142">
        <v>6.5651776602631051E-2</v>
      </c>
      <c r="Y35" s="461">
        <v>1139.2399988417455</v>
      </c>
      <c r="Z35" s="142">
        <v>0.12824946514035238</v>
      </c>
      <c r="AA35" s="461">
        <v>2106.722042139264</v>
      </c>
      <c r="AB35" s="142">
        <v>0.23716335046034814</v>
      </c>
      <c r="AC35" s="461">
        <v>1382.326671103493</v>
      </c>
      <c r="AD35" s="142">
        <v>0.15561484533417749</v>
      </c>
      <c r="AE35" s="461">
        <v>1305.4656017220996</v>
      </c>
      <c r="AF35" s="142">
        <v>0.14696224267951197</v>
      </c>
      <c r="AG35" s="461">
        <v>448.26634929500875</v>
      </c>
      <c r="AH35" s="142">
        <v>5.0463396295734618E-2</v>
      </c>
      <c r="AI35" s="331">
        <v>8882.9999999999636</v>
      </c>
      <c r="AJ35" s="307"/>
      <c r="AK35" s="120">
        <v>2500.9793368983528</v>
      </c>
      <c r="AL35" s="348">
        <v>0.28154670008987537</v>
      </c>
      <c r="AM35" s="120">
        <v>1753.7319510171083</v>
      </c>
      <c r="AN35" s="142">
        <v>0.19742563897524659</v>
      </c>
      <c r="AO35" s="532"/>
      <c r="AP35" s="461">
        <v>2112.5402571396903</v>
      </c>
      <c r="AQ35" s="461">
        <v>2420.2679391841693</v>
      </c>
      <c r="AR35" s="331">
        <v>87.285387825770698</v>
      </c>
      <c r="AS35" s="733"/>
      <c r="AT35" s="521" t="s">
        <v>14</v>
      </c>
      <c r="AU35" s="461"/>
      <c r="AV35" s="142" t="e">
        <v>#DIV/0!</v>
      </c>
      <c r="AW35" s="461"/>
      <c r="AX35" s="142" t="e">
        <v>#DIV/0!</v>
      </c>
      <c r="AY35" s="461"/>
      <c r="AZ35" s="142" t="e">
        <v>#DIV/0!</v>
      </c>
      <c r="BA35" s="461"/>
      <c r="BB35" s="142" t="e">
        <v>#DIV/0!</v>
      </c>
      <c r="BC35" s="461"/>
      <c r="BD35" s="142" t="e">
        <v>#DIV/0!</v>
      </c>
      <c r="BE35" s="331">
        <v>0</v>
      </c>
      <c r="BF35" s="522" t="e">
        <v>#DIV/0!</v>
      </c>
      <c r="BG35" s="733"/>
      <c r="BH35" s="521" t="s">
        <v>14</v>
      </c>
      <c r="BI35" s="461">
        <v>2887.1699567184355</v>
      </c>
      <c r="BJ35" s="142">
        <v>0.39168754467998168</v>
      </c>
      <c r="BK35" s="461">
        <v>953.86739990971341</v>
      </c>
      <c r="BL35" s="142">
        <v>0.12940629939415443</v>
      </c>
      <c r="BM35" s="461">
        <v>2013.3984577797992</v>
      </c>
      <c r="BN35" s="142">
        <v>0.27314744549592856</v>
      </c>
      <c r="BO35" s="461">
        <v>609.02329692662977</v>
      </c>
      <c r="BP35" s="142">
        <v>8.2623068057009003E-2</v>
      </c>
      <c r="BQ35" s="331">
        <v>161.09114301029493</v>
      </c>
      <c r="BR35" s="142">
        <v>2.1854409411737875E-2</v>
      </c>
      <c r="BS35" s="331">
        <v>746.55458657449913</v>
      </c>
      <c r="BT35" s="142">
        <v>0.10128123296118849</v>
      </c>
      <c r="BU35" s="331">
        <v>7371.1048409193718</v>
      </c>
      <c r="BV35" s="735">
        <v>0.24833588204074772</v>
      </c>
      <c r="BW35" s="713">
        <v>0.47890615592586394</v>
      </c>
      <c r="BX35" s="521" t="s">
        <v>14</v>
      </c>
      <c r="BY35" s="331">
        <v>50.373613547777204</v>
      </c>
      <c r="BZ35" s="142">
        <v>6.8470870666319421E-3</v>
      </c>
      <c r="CA35" s="331">
        <v>302.1670953276693</v>
      </c>
      <c r="CB35" s="142">
        <v>4.1072384223885428E-2</v>
      </c>
      <c r="CC35" s="519">
        <v>271.60729038353031</v>
      </c>
      <c r="CD35" s="142">
        <v>3.6918510192328238E-2</v>
      </c>
      <c r="CE35" s="519">
        <v>886.01620374842423</v>
      </c>
      <c r="CF35" s="142">
        <v>0.12043269605342546</v>
      </c>
      <c r="CG35" s="519">
        <v>1418.4962827939207</v>
      </c>
      <c r="CH35" s="142">
        <v>0.19281061785991963</v>
      </c>
      <c r="CI35" s="519">
        <v>780.71642403155272</v>
      </c>
      <c r="CJ35" s="142">
        <v>0.10611971135688887</v>
      </c>
      <c r="CK35" s="519">
        <v>1915.6818268114175</v>
      </c>
      <c r="CL35" s="142">
        <v>0.26039109240597857</v>
      </c>
      <c r="CM35" s="519">
        <v>1731.8819678582154</v>
      </c>
      <c r="CN35" s="142">
        <v>0.23540790084094187</v>
      </c>
      <c r="CO35" s="331">
        <v>7356.9407045025073</v>
      </c>
      <c r="CP35" s="120"/>
    </row>
    <row r="36" spans="2:94" s="119" customFormat="1" x14ac:dyDescent="0.2">
      <c r="B36" s="140">
        <v>97220</v>
      </c>
      <c r="C36" s="141" t="s">
        <v>28</v>
      </c>
      <c r="D36" s="307">
        <v>13019</v>
      </c>
      <c r="E36" s="461">
        <v>13468</v>
      </c>
      <c r="F36" s="461">
        <v>12149</v>
      </c>
      <c r="G36" s="731">
        <v>-2.0402913307573267E-2</v>
      </c>
      <c r="H36" s="461">
        <v>141</v>
      </c>
      <c r="I36" s="731">
        <v>2.1810544172614333E-3</v>
      </c>
      <c r="J36" s="135">
        <v>-1460</v>
      </c>
      <c r="K36" s="731">
        <v>-2.2583967724834699E-2</v>
      </c>
      <c r="L36" s="732"/>
      <c r="N36" s="521" t="s">
        <v>28</v>
      </c>
      <c r="O36" s="461">
        <v>310.66850216391191</v>
      </c>
      <c r="P36" s="142">
        <v>2.5571528698980304E-2</v>
      </c>
      <c r="Q36" s="461">
        <v>350.72566615274519</v>
      </c>
      <c r="R36" s="142">
        <v>2.886868599495802E-2</v>
      </c>
      <c r="S36" s="461">
        <v>715.84328649769327</v>
      </c>
      <c r="T36" s="142">
        <v>5.8921992468326023E-2</v>
      </c>
      <c r="U36" s="461">
        <v>1117.2073139836175</v>
      </c>
      <c r="V36" s="142">
        <v>9.1958787882427923E-2</v>
      </c>
      <c r="W36" s="461">
        <v>949.78132521454813</v>
      </c>
      <c r="X36" s="142">
        <v>7.8177736868429298E-2</v>
      </c>
      <c r="Y36" s="461">
        <v>1468.0026065000886</v>
      </c>
      <c r="Z36" s="142">
        <v>0.12083320491399191</v>
      </c>
      <c r="AA36" s="461">
        <v>3118.8230444648034</v>
      </c>
      <c r="AB36" s="142">
        <v>0.25671438344430009</v>
      </c>
      <c r="AC36" s="461">
        <v>1833.61091643391</v>
      </c>
      <c r="AD36" s="142">
        <v>0.15092690068597489</v>
      </c>
      <c r="AE36" s="461">
        <v>1663.1679078432726</v>
      </c>
      <c r="AF36" s="142">
        <v>0.13689751484428939</v>
      </c>
      <c r="AG36" s="461">
        <v>621.16943074541791</v>
      </c>
      <c r="AH36" s="142">
        <v>5.112926419832229E-2</v>
      </c>
      <c r="AI36" s="331">
        <v>12149.000000000007</v>
      </c>
      <c r="AJ36" s="307"/>
      <c r="AK36" s="120">
        <v>3444.2260940125157</v>
      </c>
      <c r="AL36" s="348">
        <v>0.28349873191312158</v>
      </c>
      <c r="AM36" s="120">
        <v>2284.3373385886907</v>
      </c>
      <c r="AN36" s="142">
        <v>0.18802677904261167</v>
      </c>
      <c r="AO36" s="532"/>
      <c r="AP36" s="461">
        <v>2775.009367298826</v>
      </c>
      <c r="AQ36" s="461">
        <v>3141.0457574629718</v>
      </c>
      <c r="AR36" s="331">
        <v>88.346671190814035</v>
      </c>
      <c r="AS36" s="733"/>
      <c r="AT36" s="521" t="s">
        <v>28</v>
      </c>
      <c r="AU36" s="461"/>
      <c r="AV36" s="142" t="e">
        <v>#DIV/0!</v>
      </c>
      <c r="AW36" s="461"/>
      <c r="AX36" s="142" t="e">
        <v>#DIV/0!</v>
      </c>
      <c r="AY36" s="461"/>
      <c r="AZ36" s="142" t="e">
        <v>#DIV/0!</v>
      </c>
      <c r="BA36" s="461"/>
      <c r="BB36" s="142" t="e">
        <v>#DIV/0!</v>
      </c>
      <c r="BC36" s="461"/>
      <c r="BD36" s="142" t="e">
        <v>#DIV/0!</v>
      </c>
      <c r="BE36" s="331">
        <v>0</v>
      </c>
      <c r="BF36" s="522" t="e">
        <v>#DIV/0!</v>
      </c>
      <c r="BG36" s="733"/>
      <c r="BH36" s="521" t="s">
        <v>28</v>
      </c>
      <c r="BI36" s="461">
        <v>3592.5630858274985</v>
      </c>
      <c r="BJ36" s="142">
        <v>0.35489285976531765</v>
      </c>
      <c r="BK36" s="461">
        <v>1971.3439475540415</v>
      </c>
      <c r="BL36" s="142">
        <v>0.1947400433658236</v>
      </c>
      <c r="BM36" s="461">
        <v>2412.2639659947727</v>
      </c>
      <c r="BN36" s="142">
        <v>0.23829651336617289</v>
      </c>
      <c r="BO36" s="461">
        <v>836.71076187496487</v>
      </c>
      <c r="BP36" s="142">
        <v>8.2654825533794968E-2</v>
      </c>
      <c r="BQ36" s="331">
        <v>458.474446655782</v>
      </c>
      <c r="BR36" s="142">
        <v>4.5290591595975871E-2</v>
      </c>
      <c r="BS36" s="331">
        <v>851.59495037540603</v>
      </c>
      <c r="BT36" s="142">
        <v>8.4125166372915103E-2</v>
      </c>
      <c r="BU36" s="331">
        <v>10122.951158282465</v>
      </c>
      <c r="BV36" s="735">
        <v>0.35430928944834122</v>
      </c>
      <c r="BW36" s="713">
        <v>0.45036709686885884</v>
      </c>
      <c r="BX36" s="521" t="s">
        <v>28</v>
      </c>
      <c r="BY36" s="331">
        <v>100.15126885324493</v>
      </c>
      <c r="BZ36" s="142">
        <v>9.8912054379500618E-3</v>
      </c>
      <c r="CA36" s="331">
        <v>390.73291082639281</v>
      </c>
      <c r="CB36" s="142">
        <v>3.8589820544513771E-2</v>
      </c>
      <c r="CC36" s="519">
        <v>145.22031845633791</v>
      </c>
      <c r="CD36" s="142">
        <v>1.4342344536053568E-2</v>
      </c>
      <c r="CE36" s="519">
        <v>814.04163822595558</v>
      </c>
      <c r="CF36" s="142">
        <v>8.039691529557158E-2</v>
      </c>
      <c r="CG36" s="519">
        <v>2139.3712913731251</v>
      </c>
      <c r="CH36" s="142">
        <v>0.21128999355996159</v>
      </c>
      <c r="CI36" s="519">
        <v>1327.7510057225156</v>
      </c>
      <c r="CJ36" s="142">
        <v>0.13113221747884721</v>
      </c>
      <c r="CK36" s="519">
        <v>2412.2639659947727</v>
      </c>
      <c r="CL36" s="142">
        <v>0.23824159924705141</v>
      </c>
      <c r="CM36" s="519">
        <v>2795.7520748736797</v>
      </c>
      <c r="CN36" s="142">
        <v>0.27611590390005064</v>
      </c>
      <c r="CO36" s="331">
        <v>10125.284474326027</v>
      </c>
      <c r="CP36" s="120"/>
    </row>
    <row r="37" spans="2:94" s="119" customFormat="1" x14ac:dyDescent="0.2">
      <c r="B37" s="140">
        <v>97226</v>
      </c>
      <c r="C37" s="141" t="s">
        <v>21</v>
      </c>
      <c r="D37" s="307">
        <v>4152</v>
      </c>
      <c r="E37" s="461">
        <v>4703</v>
      </c>
      <c r="F37" s="461">
        <v>4318</v>
      </c>
      <c r="G37" s="731">
        <v>-1.6936589873221664E-2</v>
      </c>
      <c r="H37" s="461">
        <v>55</v>
      </c>
      <c r="I37" s="731">
        <v>2.4195128390316662E-3</v>
      </c>
      <c r="J37" s="135">
        <v>-440</v>
      </c>
      <c r="K37" s="731">
        <v>-1.9356102712253329E-2</v>
      </c>
      <c r="L37" s="732"/>
      <c r="N37" s="521" t="s">
        <v>21</v>
      </c>
      <c r="O37" s="461">
        <v>104</v>
      </c>
      <c r="P37" s="142">
        <v>2.4085224641037517E-2</v>
      </c>
      <c r="Q37" s="461">
        <v>131</v>
      </c>
      <c r="R37" s="142">
        <v>3.0338119499768411E-2</v>
      </c>
      <c r="S37" s="461">
        <v>289</v>
      </c>
      <c r="T37" s="142">
        <v>6.6929133858267723E-2</v>
      </c>
      <c r="U37" s="461">
        <v>410</v>
      </c>
      <c r="V37" s="142">
        <v>9.4951366373320981E-2</v>
      </c>
      <c r="W37" s="461">
        <v>259</v>
      </c>
      <c r="X37" s="142">
        <v>5.9981472904122278E-2</v>
      </c>
      <c r="Y37" s="461">
        <v>521</v>
      </c>
      <c r="Z37" s="142">
        <v>0.12065771190365911</v>
      </c>
      <c r="AA37" s="461">
        <v>1136</v>
      </c>
      <c r="AB37" s="142">
        <v>0.26308476146364057</v>
      </c>
      <c r="AC37" s="461">
        <v>653</v>
      </c>
      <c r="AD37" s="142">
        <v>0.15122742010189902</v>
      </c>
      <c r="AE37" s="461">
        <v>629</v>
      </c>
      <c r="AF37" s="142">
        <v>0.14566929133858267</v>
      </c>
      <c r="AG37" s="461">
        <v>186</v>
      </c>
      <c r="AH37" s="142">
        <v>4.3075497915701713E-2</v>
      </c>
      <c r="AI37" s="331">
        <v>4318</v>
      </c>
      <c r="AJ37" s="307"/>
      <c r="AK37" s="120">
        <v>1193</v>
      </c>
      <c r="AL37" s="348">
        <v>0.2762853172765169</v>
      </c>
      <c r="AM37" s="120">
        <v>815</v>
      </c>
      <c r="AN37" s="142">
        <v>0.1887447892542844</v>
      </c>
      <c r="AO37" s="532"/>
      <c r="AP37" s="461">
        <v>1022</v>
      </c>
      <c r="AQ37" s="461">
        <v>1160</v>
      </c>
      <c r="AR37" s="331">
        <v>88.103448275862078</v>
      </c>
      <c r="AS37" s="733"/>
      <c r="AT37" s="521" t="s">
        <v>21</v>
      </c>
      <c r="AU37" s="461"/>
      <c r="AV37" s="142" t="e">
        <v>#DIV/0!</v>
      </c>
      <c r="AW37" s="461"/>
      <c r="AX37" s="142" t="e">
        <v>#DIV/0!</v>
      </c>
      <c r="AY37" s="461"/>
      <c r="AZ37" s="142" t="e">
        <v>#DIV/0!</v>
      </c>
      <c r="BA37" s="461"/>
      <c r="BB37" s="142" t="e">
        <v>#DIV/0!</v>
      </c>
      <c r="BC37" s="461"/>
      <c r="BD37" s="142" t="e">
        <v>#DIV/0!</v>
      </c>
      <c r="BE37" s="331">
        <v>0</v>
      </c>
      <c r="BF37" s="522" t="e">
        <v>#DIV/0!</v>
      </c>
      <c r="BG37" s="733"/>
      <c r="BH37" s="521" t="s">
        <v>21</v>
      </c>
      <c r="BI37" s="461">
        <v>1383</v>
      </c>
      <c r="BJ37" s="142">
        <v>0.38848314606741574</v>
      </c>
      <c r="BK37" s="461">
        <v>504</v>
      </c>
      <c r="BL37" s="142">
        <v>0.14157303370786517</v>
      </c>
      <c r="BM37" s="461">
        <v>954</v>
      </c>
      <c r="BN37" s="142">
        <v>0.26797752808988762</v>
      </c>
      <c r="BO37" s="461">
        <v>270</v>
      </c>
      <c r="BP37" s="142">
        <v>7.5842696629213488E-2</v>
      </c>
      <c r="BQ37" s="331">
        <v>63</v>
      </c>
      <c r="BR37" s="142">
        <v>1.7696629213483146E-2</v>
      </c>
      <c r="BS37" s="331">
        <v>386</v>
      </c>
      <c r="BT37" s="142">
        <v>0.10842696629213483</v>
      </c>
      <c r="BU37" s="331">
        <v>3560</v>
      </c>
      <c r="BV37" s="735">
        <v>0.26709062003179651</v>
      </c>
      <c r="BW37" s="713">
        <v>0.46994382022471909</v>
      </c>
      <c r="BX37" s="521" t="s">
        <v>21</v>
      </c>
      <c r="BY37" s="331">
        <v>55</v>
      </c>
      <c r="BZ37" s="142">
        <v>1.5479876160990712E-2</v>
      </c>
      <c r="CA37" s="331">
        <v>203</v>
      </c>
      <c r="CB37" s="142">
        <v>5.713481564874754E-2</v>
      </c>
      <c r="CC37" s="519">
        <v>129</v>
      </c>
      <c r="CD37" s="142">
        <v>3.6307345904869122E-2</v>
      </c>
      <c r="CE37" s="519">
        <v>328</v>
      </c>
      <c r="CF37" s="142">
        <v>9.2316352378271876E-2</v>
      </c>
      <c r="CG37" s="519">
        <v>622</v>
      </c>
      <c r="CH37" s="142">
        <v>0.17506332676611314</v>
      </c>
      <c r="CI37" s="519">
        <v>473</v>
      </c>
      <c r="CJ37" s="142">
        <v>0.13312693498452013</v>
      </c>
      <c r="CK37" s="519">
        <v>937</v>
      </c>
      <c r="CL37" s="142">
        <v>0.26372079932451448</v>
      </c>
      <c r="CM37" s="519">
        <v>806</v>
      </c>
      <c r="CN37" s="142">
        <v>0.22685054883197298</v>
      </c>
      <c r="CO37" s="331">
        <v>3553</v>
      </c>
      <c r="CP37" s="120"/>
    </row>
    <row r="38" spans="2:94" s="119" customFormat="1" x14ac:dyDescent="0.2">
      <c r="B38" s="140">
        <v>97232</v>
      </c>
      <c r="C38" s="144" t="s">
        <v>26</v>
      </c>
      <c r="D38" s="736">
        <v>7795</v>
      </c>
      <c r="E38" s="461">
        <v>9087</v>
      </c>
      <c r="F38" s="461">
        <v>9128</v>
      </c>
      <c r="G38" s="731">
        <v>9.007638135820617E-4</v>
      </c>
      <c r="H38" s="461">
        <v>156</v>
      </c>
      <c r="I38" s="738">
        <v>3.4272964614341858E-3</v>
      </c>
      <c r="J38" s="135">
        <v>-115</v>
      </c>
      <c r="K38" s="731">
        <v>-2.5265326478521241E-3</v>
      </c>
      <c r="L38" s="732"/>
      <c r="N38" s="523" t="s">
        <v>26</v>
      </c>
      <c r="O38" s="461">
        <v>285.97152088719838</v>
      </c>
      <c r="P38" s="145">
        <v>3.1329044794828856E-2</v>
      </c>
      <c r="Q38" s="461">
        <v>331.12491892201922</v>
      </c>
      <c r="R38" s="145">
        <v>3.6275736078222889E-2</v>
      </c>
      <c r="S38" s="461">
        <v>574.9532683100515</v>
      </c>
      <c r="T38" s="145">
        <v>6.2987869008550648E-2</v>
      </c>
      <c r="U38" s="461">
        <v>900.05773416076124</v>
      </c>
      <c r="V38" s="145">
        <v>9.8604046248987665E-2</v>
      </c>
      <c r="W38" s="461">
        <v>645.19188747532826</v>
      </c>
      <c r="X38" s="145">
        <v>7.0682722116052477E-2</v>
      </c>
      <c r="Y38" s="461">
        <v>1230.1758225874582</v>
      </c>
      <c r="Z38" s="145">
        <v>0.13476948100213143</v>
      </c>
      <c r="AA38" s="461">
        <v>2169.3699233618349</v>
      </c>
      <c r="AB38" s="145">
        <v>0.2376610345488421</v>
      </c>
      <c r="AC38" s="461">
        <v>1259.2746790987871</v>
      </c>
      <c r="AD38" s="145">
        <v>0.13795734871809648</v>
      </c>
      <c r="AE38" s="461">
        <v>1264.2917233248781</v>
      </c>
      <c r="AF38" s="145">
        <v>0.13850698108291801</v>
      </c>
      <c r="AG38" s="461">
        <v>467.58852187169981</v>
      </c>
      <c r="AH38" s="145">
        <v>5.1225736401369293E-2</v>
      </c>
      <c r="AI38" s="333">
        <v>9128.0000000000182</v>
      </c>
      <c r="AJ38" s="307"/>
      <c r="AK38" s="120">
        <v>2737.2993297553589</v>
      </c>
      <c r="AL38" s="348">
        <v>0.29987941824664249</v>
      </c>
      <c r="AM38" s="120">
        <v>1731.880245196578</v>
      </c>
      <c r="AN38" s="145">
        <v>0.1897327174842873</v>
      </c>
      <c r="AO38" s="532"/>
      <c r="AP38" s="461">
        <v>2298.809664394988</v>
      </c>
      <c r="AQ38" s="461">
        <v>2347.9732761605774</v>
      </c>
      <c r="AR38" s="331">
        <v>97.906125582230558</v>
      </c>
      <c r="AS38" s="733"/>
      <c r="AT38" s="523" t="s">
        <v>26</v>
      </c>
      <c r="AU38" s="461"/>
      <c r="AV38" s="145" t="e">
        <v>#DIV/0!</v>
      </c>
      <c r="AW38" s="461"/>
      <c r="AX38" s="145" t="e">
        <v>#DIV/0!</v>
      </c>
      <c r="AY38" s="461"/>
      <c r="AZ38" s="145" t="e">
        <v>#DIV/0!</v>
      </c>
      <c r="BA38" s="461"/>
      <c r="BB38" s="145" t="e">
        <v>#DIV/0!</v>
      </c>
      <c r="BC38" s="461"/>
      <c r="BD38" s="145" t="e">
        <v>#DIV/0!</v>
      </c>
      <c r="BE38" s="333">
        <v>0</v>
      </c>
      <c r="BF38" s="524" t="e">
        <v>#DIV/0!</v>
      </c>
      <c r="BG38" s="733"/>
      <c r="BH38" s="523" t="s">
        <v>26</v>
      </c>
      <c r="BI38" s="461">
        <v>2716.2209007055671</v>
      </c>
      <c r="BJ38" s="145">
        <v>0.36650378138510731</v>
      </c>
      <c r="BK38" s="461">
        <v>969.29294448081998</v>
      </c>
      <c r="BL38" s="145">
        <v>0.13078815840414362</v>
      </c>
      <c r="BM38" s="461">
        <v>1987.7529223773336</v>
      </c>
      <c r="BN38" s="145">
        <v>0.26821049875632347</v>
      </c>
      <c r="BO38" s="461">
        <v>579.97031253614273</v>
      </c>
      <c r="BP38" s="145">
        <v>7.8256268693162531E-2</v>
      </c>
      <c r="BQ38" s="331">
        <v>274.93402358979773</v>
      </c>
      <c r="BR38" s="145">
        <v>3.7097262321672195E-2</v>
      </c>
      <c r="BS38" s="331">
        <v>882.99636214194709</v>
      </c>
      <c r="BT38" s="145">
        <v>0.11914403043959093</v>
      </c>
      <c r="BU38" s="333">
        <v>7411.1674658316078</v>
      </c>
      <c r="BV38" s="739">
        <v>0.26300076059863509</v>
      </c>
      <c r="BW38" s="713">
        <v>0.50270806021074921</v>
      </c>
      <c r="BX38" s="523" t="s">
        <v>26</v>
      </c>
      <c r="BY38" s="331">
        <v>168.57268599666392</v>
      </c>
      <c r="BZ38" s="145">
        <v>2.2447929742394866E-2</v>
      </c>
      <c r="CA38" s="331">
        <v>345.15895615465701</v>
      </c>
      <c r="CB38" s="145">
        <v>4.596298594821837E-2</v>
      </c>
      <c r="CC38" s="737">
        <v>196.66813366277452</v>
      </c>
      <c r="CD38" s="145">
        <v>2.6189251366127337E-2</v>
      </c>
      <c r="CE38" s="519">
        <v>786.67253465109809</v>
      </c>
      <c r="CF38" s="145">
        <v>0.10475700546450935</v>
      </c>
      <c r="CG38" s="519">
        <v>1151.9133543105365</v>
      </c>
      <c r="CH38" s="145">
        <v>0.15339418657303155</v>
      </c>
      <c r="CI38" s="519">
        <v>654.22256708229099</v>
      </c>
      <c r="CJ38" s="145">
        <v>8.7119346381199142E-2</v>
      </c>
      <c r="CK38" s="519">
        <v>2159.335834909647</v>
      </c>
      <c r="CL38" s="145">
        <v>0.28754729050972466</v>
      </c>
      <c r="CM38" s="519">
        <v>2046.9540442452044</v>
      </c>
      <c r="CN38" s="145">
        <v>0.27258200401479477</v>
      </c>
      <c r="CO38" s="333">
        <v>7509.498111012872</v>
      </c>
      <c r="CP38" s="120"/>
    </row>
    <row r="39" spans="2:94" s="147" customFormat="1" x14ac:dyDescent="0.2">
      <c r="C39" s="153" t="s">
        <v>38</v>
      </c>
      <c r="D39" s="154">
        <v>50768</v>
      </c>
      <c r="E39" s="471">
        <v>55560</v>
      </c>
      <c r="F39" s="471">
        <v>52313</v>
      </c>
      <c r="G39" s="369">
        <v>-1.1971487008365145E-2</v>
      </c>
      <c r="H39" s="471">
        <v>757</v>
      </c>
      <c r="I39" s="369">
        <v>2.7910119080173743E-3</v>
      </c>
      <c r="J39" s="315">
        <v>-4004</v>
      </c>
      <c r="K39" s="369">
        <v>-1.4762498916382519E-2</v>
      </c>
      <c r="L39" s="740"/>
      <c r="N39" s="526" t="s">
        <v>38</v>
      </c>
      <c r="O39" s="800">
        <v>1419.4969934872947</v>
      </c>
      <c r="P39" s="155">
        <v>2.7134689149681639E-2</v>
      </c>
      <c r="Q39" s="800">
        <v>1610.1379381739316</v>
      </c>
      <c r="R39" s="155">
        <v>3.0778925662338856E-2</v>
      </c>
      <c r="S39" s="800">
        <v>3206.7677239020404</v>
      </c>
      <c r="T39" s="155">
        <v>6.1299633435322812E-2</v>
      </c>
      <c r="U39" s="800">
        <v>5019.0799985640288</v>
      </c>
      <c r="V39" s="155">
        <v>9.5943264553056254E-2</v>
      </c>
      <c r="W39" s="800">
        <v>3711.6524407919733</v>
      </c>
      <c r="X39" s="155">
        <v>7.0950861942384785E-2</v>
      </c>
      <c r="Y39" s="800">
        <v>6873.8444945808887</v>
      </c>
      <c r="Z39" s="155">
        <v>0.13139839991170249</v>
      </c>
      <c r="AA39" s="800">
        <v>12992.834218695443</v>
      </c>
      <c r="AB39" s="155">
        <v>0.24836721691922564</v>
      </c>
      <c r="AC39" s="800">
        <v>7485.2531549456144</v>
      </c>
      <c r="AD39" s="155">
        <v>0.14308590895084622</v>
      </c>
      <c r="AE39" s="800">
        <v>7287.9457289381289</v>
      </c>
      <c r="AF39" s="155">
        <v>0.13931423793202707</v>
      </c>
      <c r="AG39" s="800">
        <v>2705.9873079206304</v>
      </c>
      <c r="AH39" s="155">
        <v>5.1726861543414292E-2</v>
      </c>
      <c r="AI39" s="335">
        <v>52312.999999999971</v>
      </c>
      <c r="AJ39" s="307"/>
      <c r="AK39" s="120">
        <v>14967.135094919269</v>
      </c>
      <c r="AL39" s="348">
        <v>0.28610737474278436</v>
      </c>
      <c r="AM39" s="120">
        <v>9993.9330368587598</v>
      </c>
      <c r="AN39" s="155">
        <v>0.19104109947544137</v>
      </c>
      <c r="AO39" s="532"/>
      <c r="AP39" s="800">
        <v>12402.490562927762</v>
      </c>
      <c r="AQ39" s="800">
        <v>13528.746499087707</v>
      </c>
      <c r="AR39" s="335">
        <v>91.675090251444274</v>
      </c>
      <c r="AS39" s="741"/>
      <c r="AT39" s="526" t="s">
        <v>38</v>
      </c>
      <c r="AU39" s="800">
        <v>0</v>
      </c>
      <c r="AV39" s="155" t="e">
        <v>#DIV/0!</v>
      </c>
      <c r="AW39" s="800">
        <v>0</v>
      </c>
      <c r="AX39" s="800" t="e">
        <v>#DIV/0!</v>
      </c>
      <c r="AY39" s="800">
        <v>0</v>
      </c>
      <c r="AZ39" s="155" t="e">
        <v>#DIV/0!</v>
      </c>
      <c r="BA39" s="800">
        <v>0</v>
      </c>
      <c r="BB39" s="155" t="e">
        <v>#DIV/0!</v>
      </c>
      <c r="BC39" s="800">
        <v>0</v>
      </c>
      <c r="BD39" s="155" t="e">
        <v>#DIV/0!</v>
      </c>
      <c r="BE39" s="335">
        <v>0</v>
      </c>
      <c r="BF39" s="330" t="e">
        <v>#DIV/0!</v>
      </c>
      <c r="BG39" s="733"/>
      <c r="BH39" s="526" t="s">
        <v>38</v>
      </c>
      <c r="BI39" s="800">
        <v>16618.077103786196</v>
      </c>
      <c r="BJ39" s="155">
        <v>0.38396352968007519</v>
      </c>
      <c r="BK39" s="800">
        <v>6833.2358493947922</v>
      </c>
      <c r="BL39" s="155">
        <v>0.15788308957071062</v>
      </c>
      <c r="BM39" s="800">
        <v>11090.267651376558</v>
      </c>
      <c r="BN39" s="155">
        <v>0.25624254153623566</v>
      </c>
      <c r="BO39" s="800">
        <v>3512.7007037615886</v>
      </c>
      <c r="BP39" s="155">
        <v>8.1161553921222943E-2</v>
      </c>
      <c r="BQ39" s="800">
        <v>1274.7847607812525</v>
      </c>
      <c r="BR39" s="155">
        <v>2.9454121152225305E-2</v>
      </c>
      <c r="BS39" s="800">
        <v>3951.2869311771451</v>
      </c>
      <c r="BT39" s="155">
        <v>9.1295164139530177E-2</v>
      </c>
      <c r="BU39" s="335">
        <v>43280.353000277537</v>
      </c>
      <c r="BV39" s="742">
        <v>0.29137967085411803</v>
      </c>
      <c r="BW39" s="713">
        <v>0.45815338074921408</v>
      </c>
      <c r="BX39" s="526" t="s">
        <v>38</v>
      </c>
      <c r="BY39" s="800">
        <v>514.52682229667937</v>
      </c>
      <c r="BZ39" s="155">
        <v>1.1865035858896769E-2</v>
      </c>
      <c r="CA39" s="800">
        <v>2036.7708626111157</v>
      </c>
      <c r="CB39" s="155">
        <v>4.6968123475791358E-2</v>
      </c>
      <c r="CC39" s="800">
        <v>1280.2806009979629</v>
      </c>
      <c r="CD39" s="155">
        <v>2.9523388445494406E-2</v>
      </c>
      <c r="CE39" s="800">
        <v>4308.5237291057201</v>
      </c>
      <c r="CF39" s="155">
        <v>9.935495357960257E-2</v>
      </c>
      <c r="CG39" s="800">
        <v>8269.6806278444365</v>
      </c>
      <c r="CH39" s="155">
        <v>0.19069959609301293</v>
      </c>
      <c r="CI39" s="800">
        <v>5312.6407314872786</v>
      </c>
      <c r="CJ39" s="155">
        <v>0.12250998403380794</v>
      </c>
      <c r="CK39" s="800">
        <v>11141.133850487791</v>
      </c>
      <c r="CL39" s="155">
        <v>0.25691557158235911</v>
      </c>
      <c r="CM39" s="800">
        <v>10501.404197588265</v>
      </c>
      <c r="CN39" s="155">
        <v>0.24216334693103511</v>
      </c>
      <c r="CO39" s="335">
        <v>43364.961422419241</v>
      </c>
      <c r="CP39" s="120"/>
    </row>
    <row r="40" spans="2:94" s="119" customFormat="1" x14ac:dyDescent="0.2">
      <c r="B40" s="140">
        <v>97202</v>
      </c>
      <c r="C40" s="158" t="s">
        <v>0</v>
      </c>
      <c r="D40" s="743">
        <v>3463</v>
      </c>
      <c r="E40" s="461">
        <v>3832</v>
      </c>
      <c r="F40" s="461">
        <v>3841</v>
      </c>
      <c r="G40" s="731">
        <v>4.6928793217393405E-4</v>
      </c>
      <c r="H40" s="461">
        <v>29</v>
      </c>
      <c r="I40" s="745">
        <v>1.5121500036715653E-3</v>
      </c>
      <c r="J40" s="135">
        <v>-20</v>
      </c>
      <c r="K40" s="731">
        <v>-1.0428620714976313E-3</v>
      </c>
      <c r="L40" s="732"/>
      <c r="N40" s="527" t="s">
        <v>0</v>
      </c>
      <c r="O40" s="461">
        <v>94.981724199857695</v>
      </c>
      <c r="P40" s="159">
        <v>2.4728384326961238E-2</v>
      </c>
      <c r="Q40" s="461">
        <v>90.760314235419571</v>
      </c>
      <c r="R40" s="159">
        <v>2.3629345023540738E-2</v>
      </c>
      <c r="S40" s="461">
        <v>230.01155328745276</v>
      </c>
      <c r="T40" s="159">
        <v>5.9883247406262378E-2</v>
      </c>
      <c r="U40" s="461">
        <v>354.48785746395254</v>
      </c>
      <c r="V40" s="159">
        <v>9.2290512227012275E-2</v>
      </c>
      <c r="W40" s="461">
        <v>225.84543309743941</v>
      </c>
      <c r="X40" s="159">
        <v>5.8798602732996724E-2</v>
      </c>
      <c r="Y40" s="461">
        <v>484.35150364484957</v>
      </c>
      <c r="Z40" s="159">
        <v>0.12610036543734751</v>
      </c>
      <c r="AA40" s="461">
        <v>914.54829159656435</v>
      </c>
      <c r="AB40" s="159">
        <v>0.2381016119751545</v>
      </c>
      <c r="AC40" s="461">
        <v>595.05293566250066</v>
      </c>
      <c r="AD40" s="159">
        <v>0.1549213578918259</v>
      </c>
      <c r="AE40" s="461">
        <v>614.90225956806421</v>
      </c>
      <c r="AF40" s="159">
        <v>0.16008910689093125</v>
      </c>
      <c r="AG40" s="461">
        <v>236.05812724388218</v>
      </c>
      <c r="AH40" s="159">
        <v>6.1457466087967517E-2</v>
      </c>
      <c r="AI40" s="336">
        <v>3840.9999999999827</v>
      </c>
      <c r="AJ40" s="307"/>
      <c r="AK40" s="120">
        <v>996.086882284122</v>
      </c>
      <c r="AL40" s="348">
        <v>0.25933009171677335</v>
      </c>
      <c r="AM40" s="120">
        <v>850.96038681194636</v>
      </c>
      <c r="AN40" s="159">
        <v>0.22154657297889876</v>
      </c>
      <c r="AO40" s="532"/>
      <c r="AP40" s="461">
        <v>844.11612356434966</v>
      </c>
      <c r="AQ40" s="461">
        <v>1117.8539875138081</v>
      </c>
      <c r="AR40" s="331">
        <v>75.512198640694379</v>
      </c>
      <c r="AS40" s="733"/>
      <c r="AT40" s="527" t="s">
        <v>0</v>
      </c>
      <c r="AU40" s="461"/>
      <c r="AV40" s="159" t="e">
        <v>#DIV/0!</v>
      </c>
      <c r="AW40" s="461"/>
      <c r="AX40" s="159" t="e">
        <v>#DIV/0!</v>
      </c>
      <c r="AY40" s="461"/>
      <c r="AZ40" s="159" t="e">
        <v>#DIV/0!</v>
      </c>
      <c r="BA40" s="461"/>
      <c r="BB40" s="159" t="e">
        <v>#DIV/0!</v>
      </c>
      <c r="BC40" s="461"/>
      <c r="BD40" s="159" t="e">
        <v>#DIV/0!</v>
      </c>
      <c r="BE40" s="336">
        <v>0</v>
      </c>
      <c r="BF40" s="520" t="e">
        <v>#DIV/0!</v>
      </c>
      <c r="BG40" s="733"/>
      <c r="BH40" s="527" t="s">
        <v>0</v>
      </c>
      <c r="BI40" s="461">
        <v>1299.6397557103469</v>
      </c>
      <c r="BJ40" s="159">
        <v>0.40289103004130555</v>
      </c>
      <c r="BK40" s="461">
        <v>439.9714092438245</v>
      </c>
      <c r="BL40" s="159">
        <v>0.13639205285935838</v>
      </c>
      <c r="BM40" s="461">
        <v>860.82795176692389</v>
      </c>
      <c r="BN40" s="159">
        <v>0.26685845723929946</v>
      </c>
      <c r="BO40" s="461">
        <v>221.51344358415173</v>
      </c>
      <c r="BP40" s="159">
        <v>6.866962868863323E-2</v>
      </c>
      <c r="BQ40" s="331">
        <v>118.1441892298426</v>
      </c>
      <c r="BR40" s="159">
        <v>3.6624944630283165E-2</v>
      </c>
      <c r="BS40" s="331">
        <v>285.68803792246206</v>
      </c>
      <c r="BT40" s="159">
        <v>8.8563886541120171E-2</v>
      </c>
      <c r="BU40" s="336">
        <v>3225.7847874575518</v>
      </c>
      <c r="BV40" s="734">
        <v>0.25291364996235538</v>
      </c>
      <c r="BW40" s="713">
        <v>0.46071691709933604</v>
      </c>
      <c r="BX40" s="527" t="s">
        <v>0</v>
      </c>
      <c r="BY40" s="331">
        <v>31.660574733286019</v>
      </c>
      <c r="BZ40" s="159">
        <v>9.9767912397828208E-3</v>
      </c>
      <c r="CA40" s="331">
        <v>147.74934875533475</v>
      </c>
      <c r="CB40" s="159">
        <v>4.6558359118986502E-2</v>
      </c>
      <c r="CC40" s="744">
        <v>94.428826455610292</v>
      </c>
      <c r="CD40" s="159">
        <v>2.9756146137639172E-2</v>
      </c>
      <c r="CE40" s="519">
        <v>353.54308452169386</v>
      </c>
      <c r="CF40" s="159">
        <v>0.11140750217757484</v>
      </c>
      <c r="CG40" s="519">
        <v>596.27415747688667</v>
      </c>
      <c r="CH40" s="159">
        <v>0.1878962350159098</v>
      </c>
      <c r="CI40" s="519">
        <v>306.05222242176484</v>
      </c>
      <c r="CJ40" s="159">
        <v>9.6442315317900609E-2</v>
      </c>
      <c r="CK40" s="519">
        <v>884.13703464185824</v>
      </c>
      <c r="CL40" s="159">
        <v>0.2786067750282733</v>
      </c>
      <c r="CM40" s="519">
        <v>759.57734472674042</v>
      </c>
      <c r="CN40" s="159">
        <v>0.23935587596393301</v>
      </c>
      <c r="CO40" s="336">
        <v>3173.4225937331748</v>
      </c>
      <c r="CP40" s="120"/>
    </row>
    <row r="41" spans="2:94" s="119" customFormat="1" x14ac:dyDescent="0.2">
      <c r="B41" s="140">
        <v>97206</v>
      </c>
      <c r="C41" s="141" t="s">
        <v>5</v>
      </c>
      <c r="D41" s="307">
        <v>3959</v>
      </c>
      <c r="E41" s="461">
        <v>6109</v>
      </c>
      <c r="F41" s="461">
        <v>6143</v>
      </c>
      <c r="G41" s="731">
        <v>1.1106420093802694E-3</v>
      </c>
      <c r="H41" s="461">
        <v>170</v>
      </c>
      <c r="I41" s="731">
        <v>5.5532100469013468E-3</v>
      </c>
      <c r="J41" s="135">
        <v>-136</v>
      </c>
      <c r="K41" s="731">
        <v>-4.4425680375210774E-3</v>
      </c>
      <c r="L41" s="732"/>
      <c r="N41" s="521" t="s">
        <v>5</v>
      </c>
      <c r="O41" s="461">
        <v>245.39465742856555</v>
      </c>
      <c r="P41" s="142">
        <v>3.9947038487475953E-2</v>
      </c>
      <c r="Q41" s="461">
        <v>232.04683087387369</v>
      </c>
      <c r="R41" s="142">
        <v>3.7774187021629983E-2</v>
      </c>
      <c r="S41" s="461">
        <v>420.96991441720451</v>
      </c>
      <c r="T41" s="142">
        <v>6.8528392384372971E-2</v>
      </c>
      <c r="U41" s="461">
        <v>640.69567462520877</v>
      </c>
      <c r="V41" s="142">
        <v>0.10429687036060667</v>
      </c>
      <c r="W41" s="461">
        <v>411.72911141780241</v>
      </c>
      <c r="X41" s="142">
        <v>6.7024110600325759E-2</v>
      </c>
      <c r="Y41" s="461">
        <v>1048.2641072712549</v>
      </c>
      <c r="Z41" s="142">
        <v>0.17064367691213603</v>
      </c>
      <c r="AA41" s="461">
        <v>1609.9532336736015</v>
      </c>
      <c r="AB41" s="142">
        <v>0.26207931526511419</v>
      </c>
      <c r="AC41" s="461">
        <v>781.33440378565115</v>
      </c>
      <c r="AD41" s="142">
        <v>0.12719101477871539</v>
      </c>
      <c r="AE41" s="461">
        <v>570.87627418528223</v>
      </c>
      <c r="AF41" s="142">
        <v>9.2931185770027749E-2</v>
      </c>
      <c r="AG41" s="461">
        <v>181.73579232157363</v>
      </c>
      <c r="AH41" s="142">
        <v>2.9584208419595158E-2</v>
      </c>
      <c r="AI41" s="331">
        <v>6143.0000000000191</v>
      </c>
      <c r="AJ41" s="307"/>
      <c r="AK41" s="120">
        <v>1950.836188762655</v>
      </c>
      <c r="AL41" s="348">
        <v>0.3175705988544113</v>
      </c>
      <c r="AM41" s="120">
        <v>752.61206650685585</v>
      </c>
      <c r="AN41" s="142">
        <v>0.1225153941896229</v>
      </c>
      <c r="AO41" s="532"/>
      <c r="AP41" s="461">
        <v>1667.4515634476588</v>
      </c>
      <c r="AQ41" s="461">
        <v>1130.4314059852841</v>
      </c>
      <c r="AR41" s="331">
        <v>147.50577121433633</v>
      </c>
      <c r="AS41" s="733"/>
      <c r="AT41" s="521" t="s">
        <v>5</v>
      </c>
      <c r="AU41" s="461"/>
      <c r="AV41" s="142" t="e">
        <v>#DIV/0!</v>
      </c>
      <c r="AW41" s="461"/>
      <c r="AX41" s="142" t="e">
        <v>#DIV/0!</v>
      </c>
      <c r="AY41" s="461"/>
      <c r="AZ41" s="142" t="e">
        <v>#DIV/0!</v>
      </c>
      <c r="BA41" s="461"/>
      <c r="BB41" s="142" t="e">
        <v>#DIV/0!</v>
      </c>
      <c r="BC41" s="461"/>
      <c r="BD41" s="142" t="e">
        <v>#DIV/0!</v>
      </c>
      <c r="BE41" s="331">
        <v>0</v>
      </c>
      <c r="BF41" s="522" t="e">
        <v>#DIV/0!</v>
      </c>
      <c r="BG41" s="733"/>
      <c r="BH41" s="521" t="s">
        <v>5</v>
      </c>
      <c r="BI41" s="461">
        <v>2327.6287723522605</v>
      </c>
      <c r="BJ41" s="142">
        <v>0.48029905084503099</v>
      </c>
      <c r="BK41" s="461">
        <v>649.93647762461092</v>
      </c>
      <c r="BL41" s="142">
        <v>0.13411239671057859</v>
      </c>
      <c r="BM41" s="461">
        <v>965.15053549310301</v>
      </c>
      <c r="BN41" s="142">
        <v>0.19915584977558271</v>
      </c>
      <c r="BO41" s="461">
        <v>399.40804075193302</v>
      </c>
      <c r="BP41" s="142">
        <v>8.2416622939044323E-2</v>
      </c>
      <c r="BQ41" s="331">
        <v>164.25411460335874</v>
      </c>
      <c r="BR41" s="142">
        <v>3.3893332252315389E-2</v>
      </c>
      <c r="BS41" s="331">
        <v>339.82937159199764</v>
      </c>
      <c r="BT41" s="142">
        <v>7.0122747477447983E-2</v>
      </c>
      <c r="BU41" s="331">
        <v>4846.2073124172639</v>
      </c>
      <c r="BV41" s="735">
        <v>0.21827782871581383</v>
      </c>
      <c r="BW41" s="713">
        <v>0.38558855244439039</v>
      </c>
      <c r="BX41" s="521" t="s">
        <v>5</v>
      </c>
      <c r="BY41" s="331">
        <v>28.749164887028531</v>
      </c>
      <c r="BZ41" s="142">
        <v>5.9525132060712707E-3</v>
      </c>
      <c r="CA41" s="331">
        <v>254.63546042796705</v>
      </c>
      <c r="CB41" s="142">
        <v>5.2722259825202698E-2</v>
      </c>
      <c r="CC41" s="519">
        <v>402.38099798546654</v>
      </c>
      <c r="CD41" s="142">
        <v>8.3312966265024227E-2</v>
      </c>
      <c r="CE41" s="519">
        <v>813.19066394737831</v>
      </c>
      <c r="CF41" s="142">
        <v>0.16837108782887306</v>
      </c>
      <c r="CG41" s="519">
        <v>846.04685238969694</v>
      </c>
      <c r="CH41" s="142">
        <v>0.17517396006438316</v>
      </c>
      <c r="CI41" s="519">
        <v>513.37794441122367</v>
      </c>
      <c r="CJ41" s="142">
        <v>0.10629487867984411</v>
      </c>
      <c r="CK41" s="519">
        <v>969.25755904839048</v>
      </c>
      <c r="CL41" s="142">
        <v>0.20068473094754571</v>
      </c>
      <c r="CM41" s="519">
        <v>1002.1137474907089</v>
      </c>
      <c r="CN41" s="142">
        <v>0.20748760318305573</v>
      </c>
      <c r="CO41" s="331">
        <v>4829.7523905878606</v>
      </c>
      <c r="CP41" s="120"/>
    </row>
    <row r="42" spans="2:94" s="119" customFormat="1" x14ac:dyDescent="0.2">
      <c r="B42" s="140">
        <v>97207</v>
      </c>
      <c r="C42" s="141" t="s">
        <v>6</v>
      </c>
      <c r="D42" s="307">
        <v>15233</v>
      </c>
      <c r="E42" s="461">
        <v>16714</v>
      </c>
      <c r="F42" s="461">
        <v>17766</v>
      </c>
      <c r="G42" s="731">
        <v>1.2282786724926442E-2</v>
      </c>
      <c r="H42" s="461">
        <v>484</v>
      </c>
      <c r="I42" s="731">
        <v>5.6510159456885914E-3</v>
      </c>
      <c r="J42" s="135">
        <v>568</v>
      </c>
      <c r="K42" s="731">
        <v>6.6317707792378508E-3</v>
      </c>
      <c r="L42" s="732"/>
      <c r="N42" s="521" t="s">
        <v>6</v>
      </c>
      <c r="O42" s="461">
        <v>547.91754105605105</v>
      </c>
      <c r="P42" s="142">
        <v>3.0840793710235903E-2</v>
      </c>
      <c r="Q42" s="461">
        <v>615.25440463439145</v>
      </c>
      <c r="R42" s="142">
        <v>3.4631003300371013E-2</v>
      </c>
      <c r="S42" s="461">
        <v>1099.0931602589108</v>
      </c>
      <c r="T42" s="142">
        <v>6.1864975811038544E-2</v>
      </c>
      <c r="U42" s="461">
        <v>1647.0658566477643</v>
      </c>
      <c r="V42" s="142">
        <v>9.270887406550514E-2</v>
      </c>
      <c r="W42" s="461">
        <v>1468.1905965426552</v>
      </c>
      <c r="X42" s="142">
        <v>8.2640470367142588E-2</v>
      </c>
      <c r="Y42" s="461">
        <v>3277.4485397624712</v>
      </c>
      <c r="Z42" s="142">
        <v>0.18447869749873191</v>
      </c>
      <c r="AA42" s="461">
        <v>4225.5764125034202</v>
      </c>
      <c r="AB42" s="142">
        <v>0.23784624634151863</v>
      </c>
      <c r="AC42" s="461">
        <v>2424.0317011860507</v>
      </c>
      <c r="AD42" s="142">
        <v>0.13644217613340373</v>
      </c>
      <c r="AE42" s="461">
        <v>1900.0218311315593</v>
      </c>
      <c r="AF42" s="142">
        <v>0.106947080441943</v>
      </c>
      <c r="AG42" s="461">
        <v>561.39995627672511</v>
      </c>
      <c r="AH42" s="142">
        <v>3.1599682330109485E-2</v>
      </c>
      <c r="AI42" s="331">
        <v>17766</v>
      </c>
      <c r="AJ42" s="307"/>
      <c r="AK42" s="120">
        <v>5377.5215591397737</v>
      </c>
      <c r="AL42" s="348">
        <v>0.30268611725429317</v>
      </c>
      <c r="AM42" s="120">
        <v>2461.4217874082842</v>
      </c>
      <c r="AN42" s="142">
        <v>0.13854676277205247</v>
      </c>
      <c r="AO42" s="532"/>
      <c r="AP42" s="461">
        <v>4309.9548464449053</v>
      </c>
      <c r="AQ42" s="461">
        <v>3653.458268143751</v>
      </c>
      <c r="AR42" s="331">
        <v>117.9691823504722</v>
      </c>
      <c r="AS42" s="733"/>
      <c r="AT42" s="521" t="s">
        <v>6</v>
      </c>
      <c r="AU42" s="461"/>
      <c r="AV42" s="142" t="e">
        <v>#DIV/0!</v>
      </c>
      <c r="AW42" s="461"/>
      <c r="AX42" s="142" t="e">
        <v>#DIV/0!</v>
      </c>
      <c r="AY42" s="461"/>
      <c r="AZ42" s="142" t="e">
        <v>#DIV/0!</v>
      </c>
      <c r="BA42" s="461"/>
      <c r="BB42" s="142" t="e">
        <v>#DIV/0!</v>
      </c>
      <c r="BC42" s="461"/>
      <c r="BD42" s="142" t="e">
        <v>#DIV/0!</v>
      </c>
      <c r="BE42" s="331">
        <v>0</v>
      </c>
      <c r="BF42" s="522" t="e">
        <v>#DIV/0!</v>
      </c>
      <c r="BG42" s="733"/>
      <c r="BH42" s="521" t="s">
        <v>6</v>
      </c>
      <c r="BI42" s="461">
        <v>6799.2895332023872</v>
      </c>
      <c r="BJ42" s="142">
        <v>0.46622764326246574</v>
      </c>
      <c r="BK42" s="461">
        <v>1645.3799316744114</v>
      </c>
      <c r="BL42" s="142">
        <v>0.11282378902529427</v>
      </c>
      <c r="BM42" s="461">
        <v>3050.5676803305769</v>
      </c>
      <c r="BN42" s="142">
        <v>0.20917758734467426</v>
      </c>
      <c r="BO42" s="461">
        <v>1163.3183005839303</v>
      </c>
      <c r="BP42" s="142">
        <v>7.9768797459915192E-2</v>
      </c>
      <c r="BQ42" s="331">
        <v>208.11022161589818</v>
      </c>
      <c r="BR42" s="142">
        <v>1.4270128914058936E-2</v>
      </c>
      <c r="BS42" s="331">
        <v>1716.9602317861761</v>
      </c>
      <c r="BT42" s="142">
        <v>0.11773205399359163</v>
      </c>
      <c r="BU42" s="331">
        <v>14583.625899193379</v>
      </c>
      <c r="BV42" s="735">
        <v>0.19484243149100167</v>
      </c>
      <c r="BW42" s="713">
        <v>0.42094856771223998</v>
      </c>
      <c r="BX42" s="521" t="s">
        <v>6</v>
      </c>
      <c r="BY42" s="331">
        <v>88.695579949056764</v>
      </c>
      <c r="BZ42" s="142">
        <v>6.0838074238166329E-3</v>
      </c>
      <c r="CA42" s="331">
        <v>672.01484613851107</v>
      </c>
      <c r="CB42" s="142">
        <v>4.6094843871596382E-2</v>
      </c>
      <c r="CC42" s="519">
        <v>839.77447735471833</v>
      </c>
      <c r="CD42" s="142">
        <v>5.7601812881733126E-2</v>
      </c>
      <c r="CE42" s="519">
        <v>2162.261083383296</v>
      </c>
      <c r="CF42" s="142">
        <v>0.14831381720343537</v>
      </c>
      <c r="CG42" s="519">
        <v>2797.3560199533545</v>
      </c>
      <c r="CH42" s="142">
        <v>0.19187625055301702</v>
      </c>
      <c r="CI42" s="519">
        <v>1568.7560532800082</v>
      </c>
      <c r="CJ42" s="142">
        <v>0.10760411881385631</v>
      </c>
      <c r="CK42" s="519">
        <v>3050.5676803305769</v>
      </c>
      <c r="CL42" s="142">
        <v>0.20924454534385867</v>
      </c>
      <c r="CM42" s="519">
        <v>3399.5334163114358</v>
      </c>
      <c r="CN42" s="142">
        <v>0.23318080390868651</v>
      </c>
      <c r="CO42" s="331">
        <v>14578.959156700957</v>
      </c>
      <c r="CP42" s="120"/>
    </row>
    <row r="43" spans="2:94" s="119" customFormat="1" x14ac:dyDescent="0.2">
      <c r="B43" s="140">
        <v>97221</v>
      </c>
      <c r="C43" s="141" t="s">
        <v>27</v>
      </c>
      <c r="D43" s="307">
        <v>12274</v>
      </c>
      <c r="E43" s="461">
        <v>12945</v>
      </c>
      <c r="F43" s="461">
        <v>12467</v>
      </c>
      <c r="G43" s="731">
        <v>-7.496650850085218E-3</v>
      </c>
      <c r="H43" s="461">
        <v>467</v>
      </c>
      <c r="I43" s="731">
        <v>7.3241337803133825E-3</v>
      </c>
      <c r="J43" s="135">
        <v>-945</v>
      </c>
      <c r="K43" s="731">
        <v>-1.4820784630398601E-2</v>
      </c>
      <c r="L43" s="732"/>
      <c r="N43" s="521" t="s">
        <v>27</v>
      </c>
      <c r="O43" s="461">
        <v>443.39527098092231</v>
      </c>
      <c r="P43" s="142">
        <v>3.5565514637115762E-2</v>
      </c>
      <c r="Q43" s="461">
        <v>489.63706212452252</v>
      </c>
      <c r="R43" s="142">
        <v>3.9274650046083451E-2</v>
      </c>
      <c r="S43" s="461">
        <v>919.7588364280075</v>
      </c>
      <c r="T43" s="142">
        <v>7.3775474166038926E-2</v>
      </c>
      <c r="U43" s="461">
        <v>1291.0887495914758</v>
      </c>
      <c r="V43" s="142">
        <v>0.10356049968649036</v>
      </c>
      <c r="W43" s="461">
        <v>893.45549447483631</v>
      </c>
      <c r="X43" s="142">
        <v>7.1665636839242486E-2</v>
      </c>
      <c r="Y43" s="461">
        <v>1723.632759786452</v>
      </c>
      <c r="Z43" s="142">
        <v>0.13825561560812155</v>
      </c>
      <c r="AA43" s="461">
        <v>3230.2499452511274</v>
      </c>
      <c r="AB43" s="142">
        <v>0.25910403025997647</v>
      </c>
      <c r="AC43" s="461">
        <v>1727.8577309836344</v>
      </c>
      <c r="AD43" s="142">
        <v>0.13859450797975728</v>
      </c>
      <c r="AE43" s="461">
        <v>1340.2460544034107</v>
      </c>
      <c r="AF43" s="142">
        <v>0.10750349357531164</v>
      </c>
      <c r="AG43" s="461">
        <v>407.67809597561552</v>
      </c>
      <c r="AH43" s="142">
        <v>3.2700577201862147E-2</v>
      </c>
      <c r="AI43" s="331">
        <v>12467.000000000004</v>
      </c>
      <c r="AJ43" s="307"/>
      <c r="AK43" s="120">
        <v>4037.3354135997638</v>
      </c>
      <c r="AL43" s="348">
        <v>0.323841775374971</v>
      </c>
      <c r="AM43" s="120">
        <v>1747.9241503790263</v>
      </c>
      <c r="AN43" s="142">
        <v>0.14020407077717378</v>
      </c>
      <c r="AO43" s="532"/>
      <c r="AP43" s="461">
        <v>3468.8602233249139</v>
      </c>
      <c r="AQ43" s="461">
        <v>2581.4909518862705</v>
      </c>
      <c r="AR43" s="331">
        <v>134.37429330481484</v>
      </c>
      <c r="AS43" s="733"/>
      <c r="AT43" s="521" t="s">
        <v>27</v>
      </c>
      <c r="AU43" s="461"/>
      <c r="AV43" s="142" t="e">
        <v>#DIV/0!</v>
      </c>
      <c r="AW43" s="461"/>
      <c r="AX43" s="142" t="e">
        <v>#DIV/0!</v>
      </c>
      <c r="AY43" s="461"/>
      <c r="AZ43" s="142" t="e">
        <v>#DIV/0!</v>
      </c>
      <c r="BA43" s="461"/>
      <c r="BB43" s="142" t="e">
        <v>#DIV/0!</v>
      </c>
      <c r="BC43" s="461"/>
      <c r="BD43" s="142" t="e">
        <v>#DIV/0!</v>
      </c>
      <c r="BE43" s="331">
        <v>0</v>
      </c>
      <c r="BF43" s="522" t="e">
        <v>#DIV/0!</v>
      </c>
      <c r="BG43" s="733"/>
      <c r="BH43" s="521" t="s">
        <v>27</v>
      </c>
      <c r="BI43" s="461">
        <v>4149.405780103436</v>
      </c>
      <c r="BJ43" s="142">
        <v>0.41938203519511469</v>
      </c>
      <c r="BK43" s="461">
        <v>1643.1506194838028</v>
      </c>
      <c r="BL43" s="142">
        <v>0.16607386393385049</v>
      </c>
      <c r="BM43" s="461">
        <v>2123.0285635930836</v>
      </c>
      <c r="BN43" s="142">
        <v>0.21457531197511215</v>
      </c>
      <c r="BO43" s="461">
        <v>892.09940253265916</v>
      </c>
      <c r="BP43" s="142">
        <v>9.0164829100220265E-2</v>
      </c>
      <c r="BQ43" s="331">
        <v>219.20718777323071</v>
      </c>
      <c r="BR43" s="142">
        <v>2.2155354624161031E-2</v>
      </c>
      <c r="BS43" s="331">
        <v>867.20364344551194</v>
      </c>
      <c r="BT43" s="142">
        <v>8.7648605171541299E-2</v>
      </c>
      <c r="BU43" s="331">
        <v>9894.0951969317248</v>
      </c>
      <c r="BV43" s="735">
        <v>0.28366588188953828</v>
      </c>
      <c r="BW43" s="713">
        <v>0.41454410087103477</v>
      </c>
      <c r="BX43" s="521" t="s">
        <v>27</v>
      </c>
      <c r="BY43" s="331">
        <v>47.677648694322002</v>
      </c>
      <c r="BZ43" s="142">
        <v>4.8207471684384492E-3</v>
      </c>
      <c r="CA43" s="331">
        <v>427.77059004787037</v>
      </c>
      <c r="CB43" s="142">
        <v>4.3252423665769049E-2</v>
      </c>
      <c r="CC43" s="519">
        <v>504.59066195263608</v>
      </c>
      <c r="CD43" s="142">
        <v>5.1019797985934312E-2</v>
      </c>
      <c r="CE43" s="519">
        <v>1330.5335550855029</v>
      </c>
      <c r="CF43" s="142">
        <v>0.13453192520701329</v>
      </c>
      <c r="CG43" s="519">
        <v>1967.306662680691</v>
      </c>
      <c r="CH43" s="142">
        <v>0.1989168569191099</v>
      </c>
      <c r="CI43" s="519">
        <v>1176.2768900495419</v>
      </c>
      <c r="CJ43" s="142">
        <v>0.1189348393282076</v>
      </c>
      <c r="CK43" s="519">
        <v>2125.0285347462386</v>
      </c>
      <c r="CL43" s="142">
        <v>0.21486431424939034</v>
      </c>
      <c r="CM43" s="519">
        <v>2310.9107113686096</v>
      </c>
      <c r="CN43" s="142">
        <v>0.23365909547613709</v>
      </c>
      <c r="CO43" s="331">
        <v>9890.0952546254121</v>
      </c>
      <c r="CP43" s="120"/>
    </row>
    <row r="44" spans="2:94" s="119" customFormat="1" x14ac:dyDescent="0.2">
      <c r="B44" s="140">
        <v>97227</v>
      </c>
      <c r="C44" s="141" t="s">
        <v>22</v>
      </c>
      <c r="D44" s="307">
        <v>7724</v>
      </c>
      <c r="E44" s="461">
        <v>9684</v>
      </c>
      <c r="F44" s="461">
        <v>9900</v>
      </c>
      <c r="G44" s="731">
        <v>4.4216905652312288E-3</v>
      </c>
      <c r="H44" s="461">
        <v>339</v>
      </c>
      <c r="I44" s="731">
        <v>6.9395976926545679E-3</v>
      </c>
      <c r="J44" s="135">
        <v>-123</v>
      </c>
      <c r="K44" s="731">
        <v>-2.517907127423339E-3</v>
      </c>
      <c r="L44" s="732"/>
      <c r="N44" s="521" t="s">
        <v>22</v>
      </c>
      <c r="O44" s="461">
        <v>294</v>
      </c>
      <c r="P44" s="142">
        <v>2.9696969696969697E-2</v>
      </c>
      <c r="Q44" s="461">
        <v>375</v>
      </c>
      <c r="R44" s="142">
        <v>3.787878787878788E-2</v>
      </c>
      <c r="S44" s="461">
        <v>669</v>
      </c>
      <c r="T44" s="142">
        <v>6.7575757575757581E-2</v>
      </c>
      <c r="U44" s="461">
        <v>972</v>
      </c>
      <c r="V44" s="142">
        <v>9.8181818181818176E-2</v>
      </c>
      <c r="W44" s="461">
        <v>603</v>
      </c>
      <c r="X44" s="142">
        <v>6.0909090909090906E-2</v>
      </c>
      <c r="Y44" s="461">
        <v>1498</v>
      </c>
      <c r="Z44" s="142">
        <v>0.15131313131313132</v>
      </c>
      <c r="AA44" s="461">
        <v>2594</v>
      </c>
      <c r="AB44" s="142">
        <v>0.26202020202020204</v>
      </c>
      <c r="AC44" s="461">
        <v>1449</v>
      </c>
      <c r="AD44" s="142">
        <v>0.14636363636363636</v>
      </c>
      <c r="AE44" s="461">
        <v>1093</v>
      </c>
      <c r="AF44" s="142">
        <v>0.11040404040404041</v>
      </c>
      <c r="AG44" s="461">
        <v>353</v>
      </c>
      <c r="AH44" s="142">
        <v>3.5656565656565657E-2</v>
      </c>
      <c r="AI44" s="331">
        <v>9900</v>
      </c>
      <c r="AJ44" s="307"/>
      <c r="AK44" s="120">
        <v>2913</v>
      </c>
      <c r="AL44" s="348">
        <v>0.29424242424242431</v>
      </c>
      <c r="AM44" s="120">
        <v>1446</v>
      </c>
      <c r="AN44" s="142">
        <v>0.14606060606060606</v>
      </c>
      <c r="AO44" s="532"/>
      <c r="AP44" s="461">
        <v>2499</v>
      </c>
      <c r="AQ44" s="461">
        <v>2132</v>
      </c>
      <c r="AR44" s="331">
        <v>117.2138836772983</v>
      </c>
      <c r="AS44" s="733"/>
      <c r="AT44" s="521" t="s">
        <v>22</v>
      </c>
      <c r="AU44" s="461"/>
      <c r="AV44" s="142" t="e">
        <v>#DIV/0!</v>
      </c>
      <c r="AW44" s="461"/>
      <c r="AX44" s="142" t="e">
        <v>#DIV/0!</v>
      </c>
      <c r="AY44" s="461"/>
      <c r="AZ44" s="142" t="e">
        <v>#DIV/0!</v>
      </c>
      <c r="BA44" s="461"/>
      <c r="BB44" s="142" t="e">
        <v>#DIV/0!</v>
      </c>
      <c r="BC44" s="461"/>
      <c r="BD44" s="142" t="e">
        <v>#DIV/0!</v>
      </c>
      <c r="BE44" s="331">
        <v>0</v>
      </c>
      <c r="BF44" s="522" t="e">
        <v>#DIV/0!</v>
      </c>
      <c r="BG44" s="733"/>
      <c r="BH44" s="521" t="s">
        <v>22</v>
      </c>
      <c r="BI44" s="461">
        <v>3823</v>
      </c>
      <c r="BJ44" s="142">
        <v>0.47877269881026924</v>
      </c>
      <c r="BK44" s="461">
        <v>946</v>
      </c>
      <c r="BL44" s="142">
        <v>0.11847213525360049</v>
      </c>
      <c r="BM44" s="461">
        <v>1783</v>
      </c>
      <c r="BN44" s="142">
        <v>0.22329367564182842</v>
      </c>
      <c r="BO44" s="461">
        <v>597</v>
      </c>
      <c r="BP44" s="142">
        <v>7.4765184721352532E-2</v>
      </c>
      <c r="BQ44" s="331">
        <v>193</v>
      </c>
      <c r="BR44" s="142">
        <v>2.417031934877896E-2</v>
      </c>
      <c r="BS44" s="331">
        <v>643</v>
      </c>
      <c r="BT44" s="142">
        <v>8.0525986224170315E-2</v>
      </c>
      <c r="BU44" s="331">
        <v>7985</v>
      </c>
      <c r="BV44" s="735">
        <v>0.19836443698888656</v>
      </c>
      <c r="BW44" s="713">
        <v>0.40275516593613025</v>
      </c>
      <c r="BX44" s="521" t="s">
        <v>22</v>
      </c>
      <c r="BY44" s="331">
        <v>70</v>
      </c>
      <c r="BZ44" s="142">
        <v>8.7216546224769508E-3</v>
      </c>
      <c r="CA44" s="331">
        <v>573</v>
      </c>
      <c r="CB44" s="142">
        <v>7.1392972838275601E-2</v>
      </c>
      <c r="CC44" s="519">
        <v>400</v>
      </c>
      <c r="CD44" s="142">
        <v>4.9838026414153996E-2</v>
      </c>
      <c r="CE44" s="519">
        <v>1171</v>
      </c>
      <c r="CF44" s="142">
        <v>0.14590082232743584</v>
      </c>
      <c r="CG44" s="519">
        <v>1526</v>
      </c>
      <c r="CH44" s="142">
        <v>0.1901320707699975</v>
      </c>
      <c r="CI44" s="519">
        <v>856</v>
      </c>
      <c r="CJ44" s="142">
        <v>0.10665337652628956</v>
      </c>
      <c r="CK44" s="519">
        <v>1807</v>
      </c>
      <c r="CL44" s="142">
        <v>0.22514328432594069</v>
      </c>
      <c r="CM44" s="519">
        <v>1623</v>
      </c>
      <c r="CN44" s="142">
        <v>0.20221779217542984</v>
      </c>
      <c r="CO44" s="331">
        <v>8026</v>
      </c>
      <c r="CP44" s="120"/>
    </row>
    <row r="45" spans="2:94" s="119" customFormat="1" x14ac:dyDescent="0.2">
      <c r="B45" s="140">
        <v>97223</v>
      </c>
      <c r="C45" s="141" t="s">
        <v>18</v>
      </c>
      <c r="D45" s="307">
        <v>8200</v>
      </c>
      <c r="E45" s="461">
        <v>9190</v>
      </c>
      <c r="F45" s="461">
        <v>9452</v>
      </c>
      <c r="G45" s="731">
        <v>5.6379181676509127E-3</v>
      </c>
      <c r="H45" s="461">
        <v>168</v>
      </c>
      <c r="I45" s="731">
        <v>3.615153634218906E-3</v>
      </c>
      <c r="J45" s="135">
        <v>94</v>
      </c>
      <c r="K45" s="731">
        <v>2.0227645334320067E-3</v>
      </c>
      <c r="L45" s="732"/>
      <c r="N45" s="521" t="s">
        <v>18</v>
      </c>
      <c r="O45" s="461">
        <v>310.50724749905169</v>
      </c>
      <c r="P45" s="142">
        <v>3.2850957204723932E-2</v>
      </c>
      <c r="Q45" s="461">
        <v>310.50724749905169</v>
      </c>
      <c r="R45" s="142">
        <v>3.2850957204723932E-2</v>
      </c>
      <c r="S45" s="461">
        <v>583.71329968165878</v>
      </c>
      <c r="T45" s="142">
        <v>6.175553318680245E-2</v>
      </c>
      <c r="U45" s="461">
        <v>966.80665698568373</v>
      </c>
      <c r="V45" s="142">
        <v>0.10228593493289044</v>
      </c>
      <c r="W45" s="461">
        <v>653.27498824475811</v>
      </c>
      <c r="X45" s="142">
        <v>6.911500087227633E-2</v>
      </c>
      <c r="Y45" s="461">
        <v>1288.3953360065279</v>
      </c>
      <c r="Z45" s="142">
        <v>0.13630928226899316</v>
      </c>
      <c r="AA45" s="461">
        <v>2410.3806146880715</v>
      </c>
      <c r="AB45" s="142">
        <v>0.25501276075836471</v>
      </c>
      <c r="AC45" s="461">
        <v>1282.1721503202132</v>
      </c>
      <c r="AD45" s="142">
        <v>0.13565088344479567</v>
      </c>
      <c r="AE45" s="461">
        <v>1185.5007711181763</v>
      </c>
      <c r="AF45" s="142">
        <v>0.12542327244161788</v>
      </c>
      <c r="AG45" s="461">
        <v>460.74168795684022</v>
      </c>
      <c r="AH45" s="142">
        <v>4.8745417684811533E-2</v>
      </c>
      <c r="AI45" s="331">
        <v>9452.0000000000327</v>
      </c>
      <c r="AJ45" s="307"/>
      <c r="AK45" s="120">
        <v>2824.8094399102038</v>
      </c>
      <c r="AL45" s="348">
        <v>0.29885838340141707</v>
      </c>
      <c r="AM45" s="120">
        <v>1646.2424590750165</v>
      </c>
      <c r="AN45" s="142">
        <v>0.17416869012642941</v>
      </c>
      <c r="AO45" s="532"/>
      <c r="AP45" s="461">
        <v>2374.1706748709958</v>
      </c>
      <c r="AQ45" s="461">
        <v>2264.1494177458349</v>
      </c>
      <c r="AR45" s="331">
        <v>104.85927546401497</v>
      </c>
      <c r="AS45" s="733"/>
      <c r="AT45" s="521" t="s">
        <v>18</v>
      </c>
      <c r="AU45" s="461"/>
      <c r="AV45" s="142" t="e">
        <v>#DIV/0!</v>
      </c>
      <c r="AW45" s="461"/>
      <c r="AX45" s="142" t="e">
        <v>#DIV/0!</v>
      </c>
      <c r="AY45" s="461"/>
      <c r="AZ45" s="142" t="e">
        <v>#DIV/0!</v>
      </c>
      <c r="BA45" s="461"/>
      <c r="BB45" s="142" t="e">
        <v>#DIV/0!</v>
      </c>
      <c r="BC45" s="461"/>
      <c r="BD45" s="142" t="e">
        <v>#DIV/0!</v>
      </c>
      <c r="BE45" s="331">
        <v>0</v>
      </c>
      <c r="BF45" s="522" t="e">
        <v>#DIV/0!</v>
      </c>
      <c r="BG45" s="733"/>
      <c r="BH45" s="521" t="s">
        <v>18</v>
      </c>
      <c r="BI45" s="461">
        <v>3225.9418704848267</v>
      </c>
      <c r="BJ45" s="142">
        <v>0.41934587882037383</v>
      </c>
      <c r="BK45" s="461">
        <v>1045.4416092744043</v>
      </c>
      <c r="BL45" s="142">
        <v>0.13589880041163716</v>
      </c>
      <c r="BM45" s="461">
        <v>1842.1541597245046</v>
      </c>
      <c r="BN45" s="142">
        <v>0.23946487136055575</v>
      </c>
      <c r="BO45" s="461">
        <v>632.10403955164088</v>
      </c>
      <c r="BP45" s="142">
        <v>8.2168320017450835E-2</v>
      </c>
      <c r="BQ45" s="331">
        <v>248.00254183365817</v>
      </c>
      <c r="BR45" s="142">
        <v>3.2238288236511814E-2</v>
      </c>
      <c r="BS45" s="331">
        <v>699.15075677435846</v>
      </c>
      <c r="BT45" s="142">
        <v>9.088384115347059E-2</v>
      </c>
      <c r="BU45" s="331">
        <v>7692.7949776433934</v>
      </c>
      <c r="BV45" s="735">
        <v>0.24475479999125102</v>
      </c>
      <c r="BW45" s="713">
        <v>0.44475532076798896</v>
      </c>
      <c r="BX45" s="521" t="s">
        <v>18</v>
      </c>
      <c r="BY45" s="331">
        <v>136.05839072559903</v>
      </c>
      <c r="BZ45" s="142">
        <v>1.7812751288648298E-2</v>
      </c>
      <c r="CA45" s="331">
        <v>251.95397317203896</v>
      </c>
      <c r="CB45" s="142">
        <v>3.2985789677254289E-2</v>
      </c>
      <c r="CC45" s="519">
        <v>302.44212418738681</v>
      </c>
      <c r="CD45" s="142">
        <v>3.9595693500634591E-2</v>
      </c>
      <c r="CE45" s="519">
        <v>882.12286221321153</v>
      </c>
      <c r="CF45" s="142">
        <v>0.11548743937685088</v>
      </c>
      <c r="CG45" s="519">
        <v>1380.7367916953449</v>
      </c>
      <c r="CH45" s="142">
        <v>0.18076592655838269</v>
      </c>
      <c r="CI45" s="519">
        <v>957.73339326005828</v>
      </c>
      <c r="CJ45" s="142">
        <v>0.12538636275200954</v>
      </c>
      <c r="CK45" s="519">
        <v>1882.7291215390485</v>
      </c>
      <c r="CL45" s="142">
        <v>0.24648671358686403</v>
      </c>
      <c r="CM45" s="519">
        <v>1844.4813821160046</v>
      </c>
      <c r="CN45" s="142">
        <v>0.24147932325935573</v>
      </c>
      <c r="CO45" s="331">
        <v>7638.2580389086925</v>
      </c>
      <c r="CP45" s="120"/>
    </row>
    <row r="46" spans="2:94" s="119" customFormat="1" x14ac:dyDescent="0.2">
      <c r="B46" s="140">
        <v>97231</v>
      </c>
      <c r="C46" s="144" t="s">
        <v>29</v>
      </c>
      <c r="D46" s="736">
        <v>5150</v>
      </c>
      <c r="E46" s="461">
        <v>7664</v>
      </c>
      <c r="F46" s="461">
        <v>7811</v>
      </c>
      <c r="G46" s="731">
        <v>3.8070195509898319E-3</v>
      </c>
      <c r="H46" s="461">
        <v>282</v>
      </c>
      <c r="I46" s="738">
        <v>7.303261995776412E-3</v>
      </c>
      <c r="J46" s="135">
        <v>-135</v>
      </c>
      <c r="K46" s="731">
        <v>-3.4962424447865801E-3</v>
      </c>
      <c r="L46" s="732"/>
      <c r="N46" s="523" t="s">
        <v>29</v>
      </c>
      <c r="O46" s="461">
        <v>253.35031116796631</v>
      </c>
      <c r="P46" s="145">
        <v>3.2435067362433262E-2</v>
      </c>
      <c r="Q46" s="461">
        <v>281.15705263762118</v>
      </c>
      <c r="R46" s="145">
        <v>3.5995013780261306E-2</v>
      </c>
      <c r="S46" s="461">
        <v>498.40171331589409</v>
      </c>
      <c r="T46" s="145">
        <v>6.3807670377146825E-2</v>
      </c>
      <c r="U46" s="461">
        <v>807.21582114689181</v>
      </c>
      <c r="V46" s="145">
        <v>0.10334346705247618</v>
      </c>
      <c r="W46" s="461">
        <v>515.81984988287275</v>
      </c>
      <c r="X46" s="145">
        <v>6.6037620008049219E-2</v>
      </c>
      <c r="Y46" s="461">
        <v>1426.9936072020364</v>
      </c>
      <c r="Z46" s="145">
        <v>0.18269025825144486</v>
      </c>
      <c r="AA46" s="461">
        <v>2034.5026532586567</v>
      </c>
      <c r="AB46" s="145">
        <v>0.26046634915614592</v>
      </c>
      <c r="AC46" s="461">
        <v>988.44464310123817</v>
      </c>
      <c r="AD46" s="145">
        <v>0.12654521099746993</v>
      </c>
      <c r="AE46" s="461">
        <v>788.31874643738774</v>
      </c>
      <c r="AF46" s="145">
        <v>0.1009241769859669</v>
      </c>
      <c r="AG46" s="461">
        <v>216.79560184943836</v>
      </c>
      <c r="AH46" s="145">
        <v>2.7755166028605588E-2</v>
      </c>
      <c r="AI46" s="333">
        <v>7811.0000000000036</v>
      </c>
      <c r="AJ46" s="307"/>
      <c r="AK46" s="120">
        <v>2355.9447481512461</v>
      </c>
      <c r="AL46" s="348">
        <v>0.30161883858036675</v>
      </c>
      <c r="AM46" s="120">
        <v>1005.114348286826</v>
      </c>
      <c r="AN46" s="145">
        <v>0.12867934301457248</v>
      </c>
      <c r="AO46" s="532"/>
      <c r="AP46" s="461">
        <v>2009.9951105168639</v>
      </c>
      <c r="AQ46" s="461">
        <v>1458.1414972898083</v>
      </c>
      <c r="AR46" s="331">
        <v>137.84636911114353</v>
      </c>
      <c r="AS46" s="733"/>
      <c r="AT46" s="523" t="s">
        <v>29</v>
      </c>
      <c r="AU46" s="461"/>
      <c r="AV46" s="145" t="e">
        <v>#DIV/0!</v>
      </c>
      <c r="AW46" s="461"/>
      <c r="AX46" s="145" t="e">
        <v>#DIV/0!</v>
      </c>
      <c r="AY46" s="461"/>
      <c r="AZ46" s="145" t="e">
        <v>#DIV/0!</v>
      </c>
      <c r="BA46" s="461"/>
      <c r="BB46" s="145" t="e">
        <v>#DIV/0!</v>
      </c>
      <c r="BC46" s="461"/>
      <c r="BD46" s="145" t="e">
        <v>#DIV/0!</v>
      </c>
      <c r="BE46" s="333">
        <v>0</v>
      </c>
      <c r="BF46" s="524" t="e">
        <v>#DIV/0!</v>
      </c>
      <c r="BG46" s="733"/>
      <c r="BH46" s="523" t="s">
        <v>29</v>
      </c>
      <c r="BI46" s="461">
        <v>3052.9934199884656</v>
      </c>
      <c r="BJ46" s="145">
        <v>0.48664605355143659</v>
      </c>
      <c r="BK46" s="461">
        <v>886.33690476955883</v>
      </c>
      <c r="BL46" s="145">
        <v>0.14128178396949537</v>
      </c>
      <c r="BM46" s="461">
        <v>1275.1522892606363</v>
      </c>
      <c r="BN46" s="145">
        <v>0.20325881647269092</v>
      </c>
      <c r="BO46" s="461">
        <v>467.47539664991075</v>
      </c>
      <c r="BP46" s="145">
        <v>7.451541016191611E-2</v>
      </c>
      <c r="BQ46" s="331">
        <v>156.42190665999732</v>
      </c>
      <c r="BR46" s="145">
        <v>2.493359568569475E-2</v>
      </c>
      <c r="BS46" s="331">
        <v>435.15995360716903</v>
      </c>
      <c r="BT46" s="145">
        <v>6.9364340158766247E-2</v>
      </c>
      <c r="BU46" s="333">
        <v>6273.5398709357378</v>
      </c>
      <c r="BV46" s="739">
        <v>0.22499684761114888</v>
      </c>
      <c r="BW46" s="713">
        <v>0.37207216247906805</v>
      </c>
      <c r="BX46" s="523" t="s">
        <v>29</v>
      </c>
      <c r="BY46" s="331">
        <v>16.478069019054718</v>
      </c>
      <c r="BZ46" s="145">
        <v>2.636308202544767E-3</v>
      </c>
      <c r="CA46" s="331">
        <v>399.35367567003186</v>
      </c>
      <c r="CB46" s="145">
        <v>6.3892156882451492E-2</v>
      </c>
      <c r="CC46" s="737">
        <v>630.16639095782045</v>
      </c>
      <c r="CD46" s="145">
        <v>0.10081963023270779</v>
      </c>
      <c r="CE46" s="519">
        <v>901.69528270915566</v>
      </c>
      <c r="CF46" s="145">
        <v>0.14426124003080776</v>
      </c>
      <c r="CG46" s="519">
        <v>1136.627515251708</v>
      </c>
      <c r="CH46" s="145">
        <v>0.18184779043170027</v>
      </c>
      <c r="CI46" s="519">
        <v>560.13459762683794</v>
      </c>
      <c r="CJ46" s="145">
        <v>8.9615320371892529E-2</v>
      </c>
      <c r="CK46" s="519">
        <v>1366.9612344554066</v>
      </c>
      <c r="CL46" s="145">
        <v>0.21869862972343834</v>
      </c>
      <c r="CM46" s="519">
        <v>1239.0167015156874</v>
      </c>
      <c r="CN46" s="145">
        <v>0.19822892412445728</v>
      </c>
      <c r="CO46" s="333">
        <v>6250.4334672057012</v>
      </c>
      <c r="CP46" s="120"/>
    </row>
    <row r="47" spans="2:94" s="147" customFormat="1" x14ac:dyDescent="0.2">
      <c r="C47" s="153" t="s">
        <v>40</v>
      </c>
      <c r="D47" s="154">
        <v>56003</v>
      </c>
      <c r="E47" s="471">
        <v>66138</v>
      </c>
      <c r="F47" s="471">
        <v>67380</v>
      </c>
      <c r="G47" s="369">
        <v>3.7278852974016452E-3</v>
      </c>
      <c r="H47" s="471">
        <v>1939</v>
      </c>
      <c r="I47" s="369">
        <v>5.8199433105167392E-3</v>
      </c>
      <c r="J47" s="315">
        <v>-697</v>
      </c>
      <c r="K47" s="369">
        <v>-2.092058013115094E-3</v>
      </c>
      <c r="L47" s="740"/>
      <c r="N47" s="526" t="s">
        <v>40</v>
      </c>
      <c r="O47" s="471">
        <v>2189.5467523324141</v>
      </c>
      <c r="P47" s="155">
        <v>3.2495499440967836E-2</v>
      </c>
      <c r="Q47" s="471">
        <v>2394.3629120048804</v>
      </c>
      <c r="R47" s="155">
        <v>3.5535216859674666E-2</v>
      </c>
      <c r="S47" s="471">
        <v>4420.9484773891281</v>
      </c>
      <c r="T47" s="155">
        <v>6.5612176868345584E-2</v>
      </c>
      <c r="U47" s="471">
        <v>6679.3606164609773</v>
      </c>
      <c r="V47" s="155">
        <v>9.9129721229756204E-2</v>
      </c>
      <c r="W47" s="471">
        <v>4771.3154736603638</v>
      </c>
      <c r="X47" s="155">
        <v>7.0812043242213726E-2</v>
      </c>
      <c r="Y47" s="471">
        <v>10747.08585367359</v>
      </c>
      <c r="Z47" s="155">
        <v>0.15949964163956046</v>
      </c>
      <c r="AA47" s="471">
        <v>17019.211150971441</v>
      </c>
      <c r="AB47" s="155">
        <v>0.25258550238900906</v>
      </c>
      <c r="AC47" s="471">
        <v>9247.8935650392887</v>
      </c>
      <c r="AD47" s="155">
        <v>0.1372498302914705</v>
      </c>
      <c r="AE47" s="471">
        <v>7492.8659368438803</v>
      </c>
      <c r="AF47" s="155">
        <v>0.11120311571451284</v>
      </c>
      <c r="AG47" s="471">
        <v>2417.4092616240746</v>
      </c>
      <c r="AH47" s="155">
        <v>3.5877252324489059E-2</v>
      </c>
      <c r="AI47" s="335">
        <v>67380.000000000044</v>
      </c>
      <c r="AJ47" s="307"/>
      <c r="AK47" s="120">
        <v>20455.534231847763</v>
      </c>
      <c r="AL47" s="348">
        <v>0.30358465764095804</v>
      </c>
      <c r="AM47" s="120">
        <v>9910.2751984679544</v>
      </c>
      <c r="AN47" s="155">
        <v>0.1470803680390019</v>
      </c>
      <c r="AO47" s="532"/>
      <c r="AP47" s="471">
        <v>17173.548542169687</v>
      </c>
      <c r="AQ47" s="471">
        <v>14337.525528564758</v>
      </c>
      <c r="AR47" s="335">
        <v>119.78042171889911</v>
      </c>
      <c r="AS47" s="741"/>
      <c r="AT47" s="526" t="s">
        <v>40</v>
      </c>
      <c r="AU47" s="471">
        <v>0</v>
      </c>
      <c r="AV47" s="742" t="e">
        <v>#DIV/0!</v>
      </c>
      <c r="AW47" s="471">
        <v>0</v>
      </c>
      <c r="AX47" s="742" t="e">
        <v>#DIV/0!</v>
      </c>
      <c r="AY47" s="471">
        <v>0</v>
      </c>
      <c r="AZ47" s="742" t="e">
        <v>#DIV/0!</v>
      </c>
      <c r="BA47" s="471">
        <v>0</v>
      </c>
      <c r="BB47" s="742" t="e">
        <v>#DIV/0!</v>
      </c>
      <c r="BC47" s="471">
        <v>0</v>
      </c>
      <c r="BD47" s="742" t="e">
        <v>#DIV/0!</v>
      </c>
      <c r="BE47" s="335">
        <v>0</v>
      </c>
      <c r="BF47" s="330" t="e">
        <v>#DIV/0!</v>
      </c>
      <c r="BG47" s="741"/>
      <c r="BH47" s="526" t="s">
        <v>40</v>
      </c>
      <c r="BI47" s="335">
        <v>24677.899131841725</v>
      </c>
      <c r="BJ47" s="742">
        <v>0.45279678129595735</v>
      </c>
      <c r="BK47" s="335">
        <v>7256.2169520706129</v>
      </c>
      <c r="BL47" s="742">
        <v>0.13313903516378989</v>
      </c>
      <c r="BM47" s="335">
        <v>11899.881180168828</v>
      </c>
      <c r="BN47" s="742">
        <v>0.21834224491307649</v>
      </c>
      <c r="BO47" s="335">
        <v>4372.9186236542264</v>
      </c>
      <c r="BP47" s="742">
        <v>8.0235496023441683E-2</v>
      </c>
      <c r="BQ47" s="335">
        <v>1307.1401617159859</v>
      </c>
      <c r="BR47" s="742">
        <v>2.3983761938794507E-2</v>
      </c>
      <c r="BS47" s="335">
        <v>4986.9919951276752</v>
      </c>
      <c r="BT47" s="742">
        <v>9.1502680664940106E-2</v>
      </c>
      <c r="BU47" s="335">
        <v>54501.048044579053</v>
      </c>
      <c r="BV47" s="742">
        <v>0.22722460621749058</v>
      </c>
      <c r="BW47" s="713">
        <v>0.41406418354025276</v>
      </c>
      <c r="BX47" s="526" t="s">
        <v>40</v>
      </c>
      <c r="BY47" s="335">
        <v>419.31942800834702</v>
      </c>
      <c r="BZ47" s="155">
        <v>7.7099313779089781E-3</v>
      </c>
      <c r="CA47" s="335">
        <v>2726.4778942117541</v>
      </c>
      <c r="CB47" s="155">
        <v>5.013113169499972E-2</v>
      </c>
      <c r="CC47" s="335">
        <v>3173.7834788936389</v>
      </c>
      <c r="CD47" s="155">
        <v>5.8355638198867542E-2</v>
      </c>
      <c r="CE47" s="335">
        <v>7614.3465318602375</v>
      </c>
      <c r="CF47" s="155">
        <v>0.14000326559420243</v>
      </c>
      <c r="CG47" s="315">
        <v>10250.347999447682</v>
      </c>
      <c r="CH47" s="155">
        <v>0.18847082771908924</v>
      </c>
      <c r="CI47" s="315">
        <v>5938.3311010494353</v>
      </c>
      <c r="CJ47" s="155">
        <v>0.10918674936159274</v>
      </c>
      <c r="CK47" s="315">
        <v>12085.681164761518</v>
      </c>
      <c r="CL47" s="155">
        <v>0.22221668306230616</v>
      </c>
      <c r="CM47" s="315">
        <v>12178.633303529186</v>
      </c>
      <c r="CN47" s="155">
        <v>0.22392577299103308</v>
      </c>
      <c r="CO47" s="335">
        <v>54386.920901761805</v>
      </c>
      <c r="CP47" s="120"/>
    </row>
    <row r="48" spans="2:94" s="766" customFormat="1" ht="13.5" thickBot="1" x14ac:dyDescent="0.25">
      <c r="C48" s="767" t="s">
        <v>41</v>
      </c>
      <c r="D48" s="768">
        <v>106771</v>
      </c>
      <c r="E48" s="473">
        <v>109212</v>
      </c>
      <c r="F48" s="473">
        <v>119693</v>
      </c>
      <c r="G48" s="770">
        <v>-3.3169735845689496E-3</v>
      </c>
      <c r="H48" s="473">
        <v>2696</v>
      </c>
      <c r="I48" s="770">
        <v>4.4601300668318643E-3</v>
      </c>
      <c r="J48" s="769">
        <v>-4701</v>
      </c>
      <c r="K48" s="770">
        <v>-7.777103651400814E-3</v>
      </c>
      <c r="L48" s="771"/>
      <c r="N48" s="772" t="s">
        <v>41</v>
      </c>
      <c r="O48" s="473">
        <v>3609.0437458197089</v>
      </c>
      <c r="P48" s="773">
        <v>3.0152504706371368E-2</v>
      </c>
      <c r="Q48" s="473">
        <v>4004.500850178812</v>
      </c>
      <c r="R48" s="773">
        <v>3.3456433126238048E-2</v>
      </c>
      <c r="S48" s="473">
        <v>7627.7162012911685</v>
      </c>
      <c r="T48" s="773">
        <v>6.3727337449066918E-2</v>
      </c>
      <c r="U48" s="473">
        <v>11698.440615025007</v>
      </c>
      <c r="V48" s="773">
        <v>9.7737049075760515E-2</v>
      </c>
      <c r="W48" s="473">
        <v>8482.9679144523361</v>
      </c>
      <c r="X48" s="773">
        <v>7.0872715317122428E-2</v>
      </c>
      <c r="Y48" s="473">
        <v>17620.930348254478</v>
      </c>
      <c r="Z48" s="773">
        <v>0.14721771823126226</v>
      </c>
      <c r="AA48" s="473">
        <v>30012.045369666885</v>
      </c>
      <c r="AB48" s="773">
        <v>0.25074185933736204</v>
      </c>
      <c r="AC48" s="473">
        <v>16733.146719984903</v>
      </c>
      <c r="AD48" s="773">
        <v>0.13980054572936512</v>
      </c>
      <c r="AE48" s="473">
        <v>14780.81166578201</v>
      </c>
      <c r="AF48" s="773">
        <v>0.12348935748775623</v>
      </c>
      <c r="AG48" s="473">
        <v>5123.396569544705</v>
      </c>
      <c r="AH48" s="773">
        <v>4.280447953969492E-2</v>
      </c>
      <c r="AI48" s="774">
        <v>119693.00000000003</v>
      </c>
      <c r="AJ48" s="775"/>
      <c r="AK48" s="776">
        <v>35422.669326767034</v>
      </c>
      <c r="AL48" s="777">
        <v>0.29594603967455929</v>
      </c>
      <c r="AM48" s="776">
        <v>19904.208235326714</v>
      </c>
      <c r="AN48" s="773">
        <v>0.16629383702745115</v>
      </c>
      <c r="AO48" s="778"/>
      <c r="AP48" s="473">
        <v>29576.03910509745</v>
      </c>
      <c r="AQ48" s="473">
        <v>27866.272027652463</v>
      </c>
      <c r="AR48" s="768">
        <v>106.1356146805297</v>
      </c>
      <c r="AS48" s="779"/>
      <c r="AT48" s="772" t="s">
        <v>41</v>
      </c>
      <c r="AU48" s="473">
        <v>0</v>
      </c>
      <c r="AV48" s="780" t="e">
        <v>#DIV/0!</v>
      </c>
      <c r="AW48" s="473">
        <v>0</v>
      </c>
      <c r="AX48" s="780" t="e">
        <v>#DIV/0!</v>
      </c>
      <c r="AY48" s="473">
        <v>0</v>
      </c>
      <c r="AZ48" s="780" t="e">
        <v>#DIV/0!</v>
      </c>
      <c r="BA48" s="473">
        <v>0</v>
      </c>
      <c r="BB48" s="780" t="e">
        <v>#DIV/0!</v>
      </c>
      <c r="BC48" s="473">
        <v>0</v>
      </c>
      <c r="BD48" s="780" t="e">
        <v>#DIV/0!</v>
      </c>
      <c r="BE48" s="774">
        <v>0</v>
      </c>
      <c r="BF48" s="781" t="e">
        <v>#DIV/0!</v>
      </c>
      <c r="BG48" s="779"/>
      <c r="BH48" s="772" t="s">
        <v>41</v>
      </c>
      <c r="BI48" s="774">
        <v>41295.976235627924</v>
      </c>
      <c r="BJ48" s="780">
        <v>0.42232956159713508</v>
      </c>
      <c r="BK48" s="774">
        <v>14089.452801465406</v>
      </c>
      <c r="BL48" s="780">
        <v>0.14409133690978676</v>
      </c>
      <c r="BM48" s="774">
        <v>22990.148831545386</v>
      </c>
      <c r="BN48" s="780">
        <v>0.23511780958220066</v>
      </c>
      <c r="BO48" s="774">
        <v>7885.619327415815</v>
      </c>
      <c r="BP48" s="780">
        <v>8.0645391077985656E-2</v>
      </c>
      <c r="BQ48" s="774">
        <v>2581.9249224972382</v>
      </c>
      <c r="BR48" s="780">
        <v>2.6405071873666412E-2</v>
      </c>
      <c r="BS48" s="774">
        <v>8938.2789263048198</v>
      </c>
      <c r="BT48" s="780">
        <v>9.1410828959225518E-2</v>
      </c>
      <c r="BU48" s="774">
        <v>97781.401044856582</v>
      </c>
      <c r="BV48" s="782">
        <v>0.25438916058642908</v>
      </c>
      <c r="BW48" s="783">
        <v>0.43357910149307821</v>
      </c>
      <c r="BX48" s="772" t="s">
        <v>41</v>
      </c>
      <c r="BY48" s="768">
        <v>933.84625030502639</v>
      </c>
      <c r="BZ48" s="773">
        <v>9.5532303634629778E-3</v>
      </c>
      <c r="CA48" s="768">
        <v>4763.2487568228698</v>
      </c>
      <c r="CB48" s="773">
        <v>4.8727949207424896E-2</v>
      </c>
      <c r="CC48" s="768">
        <v>4454.064079891602</v>
      </c>
      <c r="CD48" s="773">
        <v>4.5564995517122564E-2</v>
      </c>
      <c r="CE48" s="768">
        <v>11922.870260965958</v>
      </c>
      <c r="CF48" s="773">
        <v>0.12197074856753502</v>
      </c>
      <c r="CG48" s="769">
        <v>18520.028627292118</v>
      </c>
      <c r="CH48" s="773">
        <v>0.18945956013279538</v>
      </c>
      <c r="CI48" s="769">
        <v>11250.971832536714</v>
      </c>
      <c r="CJ48" s="773">
        <v>0.1150972397157977</v>
      </c>
      <c r="CK48" s="769">
        <v>23226.815015249311</v>
      </c>
      <c r="CL48" s="773">
        <v>0.23760990032110774</v>
      </c>
      <c r="CM48" s="769">
        <v>22680.037501117451</v>
      </c>
      <c r="CN48" s="773">
        <v>0.23201637617475374</v>
      </c>
      <c r="CO48" s="774">
        <v>97751.882324181046</v>
      </c>
      <c r="CP48" s="776"/>
    </row>
    <row r="49" spans="3:94" s="746" customFormat="1" ht="13.5" thickBot="1" x14ac:dyDescent="0.25">
      <c r="C49" s="747" t="s">
        <v>42</v>
      </c>
      <c r="D49" s="748">
        <v>381325</v>
      </c>
      <c r="E49" s="475">
        <v>396404</v>
      </c>
      <c r="F49" s="475">
        <v>383911</v>
      </c>
      <c r="G49" s="750">
        <v>-6.3841617538996642E-3</v>
      </c>
      <c r="H49" s="475">
        <v>9048</v>
      </c>
      <c r="I49" s="750">
        <v>4.6237009164559481E-3</v>
      </c>
      <c r="J49" s="749">
        <v>-21541</v>
      </c>
      <c r="K49" s="750">
        <v>-1.1007862670355612E-2</v>
      </c>
      <c r="L49" s="751"/>
      <c r="N49" s="752" t="s">
        <v>42</v>
      </c>
      <c r="O49" s="475">
        <v>11811.930119483648</v>
      </c>
      <c r="P49" s="754">
        <v>3.0767365664134776E-2</v>
      </c>
      <c r="Q49" s="475">
        <v>13168.937248575012</v>
      </c>
      <c r="R49" s="754">
        <v>3.4302057634647116E-2</v>
      </c>
      <c r="S49" s="475">
        <v>24148.426674742899</v>
      </c>
      <c r="T49" s="754">
        <v>6.290110644066696E-2</v>
      </c>
      <c r="U49" s="475">
        <v>36392.203981022933</v>
      </c>
      <c r="V49" s="754">
        <v>9.4793334864129775E-2</v>
      </c>
      <c r="W49" s="475">
        <v>29181.043757147585</v>
      </c>
      <c r="X49" s="754">
        <v>7.6009918333018803E-2</v>
      </c>
      <c r="Y49" s="475">
        <v>57570.678333727919</v>
      </c>
      <c r="Z49" s="754">
        <v>0.14995839747683165</v>
      </c>
      <c r="AA49" s="475">
        <v>91833.288585457485</v>
      </c>
      <c r="AB49" s="754">
        <v>0.23920462968098719</v>
      </c>
      <c r="AC49" s="475">
        <v>52169.977413728397</v>
      </c>
      <c r="AD49" s="754">
        <v>0.13589081170825631</v>
      </c>
      <c r="AE49" s="475">
        <v>48423.330880253707</v>
      </c>
      <c r="AF49" s="754">
        <v>0.12613165780676694</v>
      </c>
      <c r="AG49" s="475">
        <v>19211.183005860443</v>
      </c>
      <c r="AH49" s="754">
        <v>5.0040720390560414E-2</v>
      </c>
      <c r="AI49" s="755">
        <v>383911.00000000006</v>
      </c>
      <c r="AJ49" s="756"/>
      <c r="AK49" s="757">
        <v>114702.54178097207</v>
      </c>
      <c r="AL49" s="758">
        <v>0.29877378293659745</v>
      </c>
      <c r="AM49" s="757">
        <v>67634.513886114146</v>
      </c>
      <c r="AN49" s="754">
        <v>0.17617237819732734</v>
      </c>
      <c r="AO49" s="759"/>
      <c r="AP49" s="475">
        <v>95132.30730927916</v>
      </c>
      <c r="AQ49" s="475">
        <v>91944.20445281564</v>
      </c>
      <c r="AR49" s="753">
        <v>103.46743209692961</v>
      </c>
      <c r="AS49" s="760"/>
      <c r="AT49" s="752" t="s">
        <v>42</v>
      </c>
      <c r="AU49" s="475">
        <v>0</v>
      </c>
      <c r="AV49" s="761" t="e">
        <v>#DIV/0!</v>
      </c>
      <c r="AW49" s="475">
        <v>0</v>
      </c>
      <c r="AX49" s="761" t="e">
        <v>#DIV/0!</v>
      </c>
      <c r="AY49" s="475">
        <v>0</v>
      </c>
      <c r="AZ49" s="761" t="e">
        <v>#DIV/0!</v>
      </c>
      <c r="BA49" s="475">
        <v>0</v>
      </c>
      <c r="BB49" s="761" t="e">
        <v>#DIV/0!</v>
      </c>
      <c r="BC49" s="475">
        <v>0</v>
      </c>
      <c r="BD49" s="761" t="e">
        <v>#DIV/0!</v>
      </c>
      <c r="BE49" s="755">
        <v>0</v>
      </c>
      <c r="BF49" s="762" t="e">
        <v>#DIV/0!</v>
      </c>
      <c r="BG49" s="760"/>
      <c r="BH49" s="752" t="s">
        <v>42</v>
      </c>
      <c r="BI49" s="755">
        <v>131662.95383489493</v>
      </c>
      <c r="BJ49" s="761">
        <v>0.41928073847899044</v>
      </c>
      <c r="BK49" s="755">
        <v>45794.795946205049</v>
      </c>
      <c r="BL49" s="761">
        <v>0.14583354925256642</v>
      </c>
      <c r="BM49" s="755">
        <v>75770.612972031086</v>
      </c>
      <c r="BN49" s="761">
        <v>0.24129155268502805</v>
      </c>
      <c r="BO49" s="755">
        <v>27538.013543074743</v>
      </c>
      <c r="BP49" s="761">
        <v>8.7694817093832464E-2</v>
      </c>
      <c r="BQ49" s="755">
        <v>7263.1475055492792</v>
      </c>
      <c r="BR49" s="761">
        <v>2.3129496651179009E-2</v>
      </c>
      <c r="BS49" s="755">
        <v>25991.469179043081</v>
      </c>
      <c r="BT49" s="761">
        <v>8.2769845838403591E-2</v>
      </c>
      <c r="BU49" s="755">
        <v>314020.99298079818</v>
      </c>
      <c r="BV49" s="763">
        <v>0.25806027633447653</v>
      </c>
      <c r="BW49" s="764">
        <v>0.43488571226844314</v>
      </c>
      <c r="BX49" s="752" t="s">
        <v>42</v>
      </c>
      <c r="BY49" s="753">
        <v>2428.3857132379494</v>
      </c>
      <c r="BZ49" s="754">
        <v>7.7357704233367375E-3</v>
      </c>
      <c r="CA49" s="753">
        <v>13330.216451664704</v>
      </c>
      <c r="CB49" s="754">
        <v>4.2464215466812158E-2</v>
      </c>
      <c r="CC49" s="753">
        <v>15310.715517730212</v>
      </c>
      <c r="CD49" s="754">
        <v>4.8773215727848686E-2</v>
      </c>
      <c r="CE49" s="753">
        <v>38103.714322942287</v>
      </c>
      <c r="CF49" s="754">
        <v>0.12138170006183308</v>
      </c>
      <c r="CG49" s="765">
        <v>60191.429171573487</v>
      </c>
      <c r="CH49" s="754">
        <v>0.19174345944531632</v>
      </c>
      <c r="CI49" s="765">
        <v>37118.022151131911</v>
      </c>
      <c r="CJ49" s="754">
        <v>0.11824171768274135</v>
      </c>
      <c r="CK49" s="765">
        <v>76137.874290705251</v>
      </c>
      <c r="CL49" s="754">
        <v>0.24254183049381808</v>
      </c>
      <c r="CM49" s="765">
        <v>71296.108401278092</v>
      </c>
      <c r="CN49" s="754">
        <v>0.22711809069829358</v>
      </c>
      <c r="CO49" s="755">
        <v>313916.46602026391</v>
      </c>
      <c r="CP49" s="757"/>
    </row>
    <row r="50" spans="3:94" x14ac:dyDescent="0.2">
      <c r="C50" s="673" t="s">
        <v>75</v>
      </c>
      <c r="F50" s="69"/>
      <c r="G50" s="371"/>
      <c r="I50" s="371"/>
      <c r="J50" s="288"/>
      <c r="K50" s="371"/>
      <c r="L50" s="371"/>
      <c r="M50"/>
      <c r="N50" s="66" t="s">
        <v>75</v>
      </c>
      <c r="O50" s="12"/>
      <c r="P50" s="1"/>
      <c r="Q50" s="12"/>
      <c r="R50" s="1"/>
      <c r="S50" s="12"/>
      <c r="T50" s="1"/>
      <c r="U50" s="12"/>
      <c r="V50" s="1"/>
      <c r="W50" s="12"/>
      <c r="X50" s="1"/>
      <c r="Y50" s="12"/>
      <c r="Z50" s="1"/>
      <c r="AA50" s="12"/>
      <c r="AB50" s="1"/>
      <c r="AC50" s="12"/>
      <c r="AD50" s="1"/>
      <c r="AE50" s="12"/>
      <c r="AF50" s="1"/>
      <c r="AG50" s="12"/>
      <c r="AH50" s="1"/>
      <c r="AI50" s="12"/>
      <c r="AJ50" s="14"/>
      <c r="AK50" s="41"/>
      <c r="AL50" s="41"/>
      <c r="AM50" s="62">
        <v>0</v>
      </c>
      <c r="AN50" s="1"/>
      <c r="AP50" s="372"/>
      <c r="AQ50" s="372"/>
      <c r="AR50" s="372"/>
      <c r="AS50" s="12"/>
      <c r="AT50" s="167" t="s">
        <v>166</v>
      </c>
      <c r="AU50" s="372"/>
      <c r="AV50" s="371"/>
      <c r="AW50" s="372"/>
      <c r="AX50" s="371"/>
      <c r="AY50" s="372"/>
      <c r="AZ50" s="371"/>
      <c r="BA50" s="372"/>
      <c r="BB50" s="371"/>
      <c r="BC50" s="372"/>
      <c r="BD50" s="371"/>
      <c r="BE50" s="372"/>
      <c r="BG50" s="12"/>
      <c r="BH50" s="167" t="s">
        <v>166</v>
      </c>
      <c r="BI50" s="12"/>
      <c r="BJ50" s="1"/>
      <c r="BK50" s="12"/>
      <c r="BL50" s="1"/>
      <c r="BM50" s="12"/>
      <c r="BN50" s="1"/>
      <c r="BO50" s="12"/>
      <c r="BP50" s="1"/>
      <c r="BQ50" s="12"/>
      <c r="BR50" s="1"/>
      <c r="BS50" s="12"/>
      <c r="BT50" s="1"/>
      <c r="BU50" s="12"/>
      <c r="BW50" s="286">
        <v>0</v>
      </c>
      <c r="BX50" s="66" t="s">
        <v>75</v>
      </c>
      <c r="BY50" s="12"/>
      <c r="BZ50" s="1"/>
      <c r="CA50" s="12"/>
      <c r="CB50" s="1"/>
      <c r="CC50" s="12"/>
      <c r="CO50" s="12"/>
      <c r="CP50" s="62"/>
    </row>
  </sheetData>
  <phoneticPr fontId="2" type="noConversion"/>
  <printOptions horizontalCentered="1" verticalCentered="1"/>
  <pageMargins left="0.25" right="0.25" top="0.75" bottom="0.75" header="0.3" footer="0.3"/>
  <pageSetup paperSize="9" orientation="portrait" r:id="rId1"/>
  <headerFooter alignWithMargins="0">
    <oddHeader>&amp;C&amp;"-,Normal"&amp;K003366Observatoire de l'habitat de la Martinique&amp;"Arial,Normal"&amp;K000000
&amp;"-,Gras"&amp;11Profil de la population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18</vt:i4>
      </vt:variant>
      <vt:variant>
        <vt:lpstr>Plages nommées</vt:lpstr>
      </vt:variant>
      <vt:variant>
        <vt:i4>10</vt:i4>
      </vt:variant>
    </vt:vector>
  </HeadingPairs>
  <TitlesOfParts>
    <vt:vector size="28" baseType="lpstr">
      <vt:lpstr>Feuil2</vt:lpstr>
      <vt:lpstr>Logt</vt:lpstr>
      <vt:lpstr>RP</vt:lpstr>
      <vt:lpstr>RP achevement construction</vt:lpstr>
      <vt:lpstr>Parc privé</vt:lpstr>
      <vt:lpstr>vacants</vt:lpstr>
      <vt:lpstr>tx vacants</vt:lpstr>
      <vt:lpstr>ménages</vt:lpstr>
      <vt:lpstr>pop</vt:lpstr>
      <vt:lpstr>selon taille ménage</vt:lpstr>
      <vt:lpstr>nb moy pers</vt:lpstr>
      <vt:lpstr>selon statut d'occ (2)</vt:lpstr>
      <vt:lpstr>65 ans et +</vt:lpstr>
      <vt:lpstr>moins de 25 ans</vt:lpstr>
      <vt:lpstr>-25ans</vt:lpstr>
      <vt:lpstr>65ans+</vt:lpstr>
      <vt:lpstr>Parc HLM</vt:lpstr>
      <vt:lpstr>évol pop RP</vt:lpstr>
      <vt:lpstr>'65 ans et +'!Zone_d_impression</vt:lpstr>
      <vt:lpstr>Logt!Zone_d_impression</vt:lpstr>
      <vt:lpstr>ménages!Zone_d_impression</vt:lpstr>
      <vt:lpstr>'moins de 25 ans'!Zone_d_impression</vt:lpstr>
      <vt:lpstr>'nb moy pers'!Zone_d_impression</vt:lpstr>
      <vt:lpstr>'Parc privé'!Zone_d_impression</vt:lpstr>
      <vt:lpstr>RP!Zone_d_impression</vt:lpstr>
      <vt:lpstr>'selon taille ménage'!Zone_d_impression</vt:lpstr>
      <vt:lpstr>'tx vacants'!Zone_d_impression</vt:lpstr>
      <vt:lpstr>vacants!Zone_d_impression</vt:lpstr>
    </vt:vector>
  </TitlesOfParts>
  <Company>EOHS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Cecile</dc:creator>
  <cp:lastModifiedBy>Cécile Peirolo</cp:lastModifiedBy>
  <cp:lastPrinted>2015-12-01T08:39:35Z</cp:lastPrinted>
  <dcterms:created xsi:type="dcterms:W3CDTF">2011-11-15T14:39:08Z</dcterms:created>
  <dcterms:modified xsi:type="dcterms:W3CDTF">2018-04-03T14:21:35Z</dcterms:modified>
</cp:coreProperties>
</file>